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" windowWidth="9720" windowHeight="11475"/>
  </bookViews>
  <sheets>
    <sheet name="Tab 1 - ROR Aug16 (Pre-2016)" sheetId="3" r:id="rId1"/>
    <sheet name="Tab 1 - ROR Aug16 (2016)" sheetId="15" r:id="rId2"/>
    <sheet name="Tab 2 - ECC Aug16" sheetId="14" r:id="rId3"/>
    <sheet name="Tab 3 - Tax Rate" sheetId="1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36__123Graph_BCHART_1" localSheetId="1" hidden="1">'[1]HOSPICE OPSUM'!#REF!</definedName>
    <definedName name="_36__123Graph_BCHART_1" hidden="1">'[1]HOSPICE OPSUM'!#REF!</definedName>
    <definedName name="_Fill" localSheetId="1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able1_Out_2" localSheetId="1" hidden="1">#REF!</definedName>
    <definedName name="_Table1_Out_2" hidden="1">#REF!</definedName>
    <definedName name="_Table2_In1" localSheetId="1" hidden="1">'[2]Bank Model'!#REF!</definedName>
    <definedName name="_Table2_In1" hidden="1">'[2]Bank Model'!#REF!</definedName>
    <definedName name="_Table2_In2" localSheetId="1" hidden="1">'[2]Bank Model'!#REF!</definedName>
    <definedName name="_Table2_In2" hidden="1">'[2]Bank Model'!#REF!</definedName>
    <definedName name="_Table2_Out" localSheetId="1" hidden="1">'[2]Bank Model'!#REF!</definedName>
    <definedName name="_Table2_Out" hidden="1">'[2]Bank Model'!#REF!</definedName>
    <definedName name="_Table2_Out_2" localSheetId="1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1" hidden="1">#REF!</definedName>
    <definedName name="asdfasdfasdfas" hidden="1">#REF!</definedName>
    <definedName name="BLPH1" hidden="1">'[3]Natural gas'!$A$3</definedName>
    <definedName name="BLPR1020040129204514642" localSheetId="1" hidden="1">'[4]Spread Sheet'!#REF!</definedName>
    <definedName name="BLPR1020040129204514642" hidden="1">'[4]Spread Sheet'!#REF!</definedName>
    <definedName name="BLPR1020040129204514642_1_5" localSheetId="1" hidden="1">'[4]Spread Sheet'!#REF!</definedName>
    <definedName name="BLPR1020040129204514642_1_5" hidden="1">'[4]Spread Sheet'!#REF!</definedName>
    <definedName name="BLPR1020040129204514642_2_5" localSheetId="1" hidden="1">'[4]Spread Sheet'!#REF!</definedName>
    <definedName name="BLPR1020040129204514642_2_5" hidden="1">'[4]Spread Sheet'!#REF!</definedName>
    <definedName name="BLPR1020040129204514642_3_5" localSheetId="1" hidden="1">'[4]Spread Sheet'!#REF!</definedName>
    <definedName name="BLPR1020040129204514642_3_5" hidden="1">'[4]Spread Sheet'!#REF!</definedName>
    <definedName name="BLPR1020040129204514642_4_5" localSheetId="1" hidden="1">'[4]Spread Sheet'!#REF!</definedName>
    <definedName name="BLPR1020040129204514642_4_5" hidden="1">'[4]Spread Sheet'!#REF!</definedName>
    <definedName name="BLPR1020040129204514642_5_5" localSheetId="1" hidden="1">'[4]Spread Sheet'!#REF!</definedName>
    <definedName name="BLPR1020040129204514642_5_5" hidden="1">'[4]Spread Sheet'!#REF!</definedName>
    <definedName name="BLPR1120040129204514642" localSheetId="1" hidden="1">'[4]Spread Sheet'!#REF!</definedName>
    <definedName name="BLPR1120040129204514642" hidden="1">'[4]Spread Sheet'!#REF!</definedName>
    <definedName name="BLPR1120040129204514642_1_5" localSheetId="1" hidden="1">'[4]Spread Sheet'!#REF!</definedName>
    <definedName name="BLPR1120040129204514642_1_5" hidden="1">'[4]Spread Sheet'!#REF!</definedName>
    <definedName name="BLPR1120040129204514642_2_5" localSheetId="1" hidden="1">'[4]Spread Sheet'!#REF!</definedName>
    <definedName name="BLPR1120040129204514642_2_5" hidden="1">'[4]Spread Sheet'!#REF!</definedName>
    <definedName name="BLPR1120040129204514642_3_5" localSheetId="1" hidden="1">'[4]Spread Sheet'!#REF!</definedName>
    <definedName name="BLPR1120040129204514642_3_5" hidden="1">'[4]Spread Sheet'!#REF!</definedName>
    <definedName name="BLPR1120040129204514642_4_5" localSheetId="1" hidden="1">'[4]Spread Sheet'!#REF!</definedName>
    <definedName name="BLPR1120040129204514642_4_5" hidden="1">'[4]Spread Sheet'!#REF!</definedName>
    <definedName name="BLPR1120040129204514642_5_5" localSheetId="1" hidden="1">'[4]Spread Sheet'!#REF!</definedName>
    <definedName name="BLPR1120040129204514642_5_5" hidden="1">'[4]Spread Sheet'!#REF!</definedName>
    <definedName name="BLPR120040129203645421" localSheetId="1" hidden="1">'[4]Spread Sheet'!#REF!</definedName>
    <definedName name="BLPR120040129203645421" hidden="1">'[4]Spread Sheet'!#REF!</definedName>
    <definedName name="BLPR120040129203645421_1_4" localSheetId="1" hidden="1">'[4]Spread Sheet'!#REF!</definedName>
    <definedName name="BLPR120040129203645421_1_4" hidden="1">'[4]Spread Sheet'!#REF!</definedName>
    <definedName name="BLPR120040129203645421_2_4" localSheetId="1" hidden="1">'[4]Spread Sheet'!#REF!</definedName>
    <definedName name="BLPR120040129203645421_2_4" hidden="1">'[4]Spread Sheet'!#REF!</definedName>
    <definedName name="BLPR120040129203645421_3_4" localSheetId="1" hidden="1">'[4]Spread Sheet'!#REF!</definedName>
    <definedName name="BLPR120040129203645421_3_4" hidden="1">'[4]Spread Sheet'!#REF!</definedName>
    <definedName name="BLPR120040129203645421_4_4" localSheetId="1" hidden="1">'[4]Spread Sheet'!#REF!</definedName>
    <definedName name="BLPR120040129203645421_4_4" hidden="1">'[4]Spread Sheet'!#REF!</definedName>
    <definedName name="BLPR1220040129204514642" localSheetId="1" hidden="1">'[4]Spread Sheet'!#REF!</definedName>
    <definedName name="BLPR1220040129204514642" hidden="1">'[4]Spread Sheet'!#REF!</definedName>
    <definedName name="BLPR1220040129204514642_1_5" localSheetId="1" hidden="1">'[4]Spread Sheet'!#REF!</definedName>
    <definedName name="BLPR1220040129204514642_1_5" hidden="1">'[4]Spread Sheet'!#REF!</definedName>
    <definedName name="BLPR1220040129204514642_2_5" localSheetId="1" hidden="1">'[4]Spread Sheet'!#REF!</definedName>
    <definedName name="BLPR1220040129204514642_2_5" hidden="1">'[4]Spread Sheet'!#REF!</definedName>
    <definedName name="BLPR1220040129204514642_3_5" localSheetId="1" hidden="1">'[4]Spread Sheet'!#REF!</definedName>
    <definedName name="BLPR1220040129204514642_3_5" hidden="1">'[4]Spread Sheet'!#REF!</definedName>
    <definedName name="BLPR1220040129204514642_4_5" localSheetId="1" hidden="1">'[4]Spread Sheet'!#REF!</definedName>
    <definedName name="BLPR1220040129204514642_4_5" hidden="1">'[4]Spread Sheet'!#REF!</definedName>
    <definedName name="BLPR1220040129204514642_5_5" localSheetId="1" hidden="1">'[4]Spread Sheet'!#REF!</definedName>
    <definedName name="BLPR1220040129204514642_5_5" hidden="1">'[4]Spread Sheet'!#REF!</definedName>
    <definedName name="BLPR1320040129204514642" localSheetId="1" hidden="1">'[4]Spread Sheet'!#REF!</definedName>
    <definedName name="BLPR1320040129204514642" hidden="1">'[4]Spread Sheet'!#REF!</definedName>
    <definedName name="BLPR1320040129204514642_1_5" localSheetId="1" hidden="1">'[4]Spread Sheet'!#REF!</definedName>
    <definedName name="BLPR1320040129204514642_1_5" hidden="1">'[4]Spread Sheet'!#REF!</definedName>
    <definedName name="BLPR1320040129204514642_2_5" localSheetId="1" hidden="1">'[4]Spread Sheet'!#REF!</definedName>
    <definedName name="BLPR1320040129204514642_2_5" hidden="1">'[4]Spread Sheet'!#REF!</definedName>
    <definedName name="BLPR1320040129204514642_3_5" localSheetId="1" hidden="1">'[4]Spread Sheet'!#REF!</definedName>
    <definedName name="BLPR1320040129204514642_3_5" hidden="1">'[4]Spread Sheet'!#REF!</definedName>
    <definedName name="BLPR1320040129204514642_4_5" localSheetId="1" hidden="1">'[4]Spread Sheet'!#REF!</definedName>
    <definedName name="BLPR1320040129204514642_4_5" hidden="1">'[4]Spread Sheet'!#REF!</definedName>
    <definedName name="BLPR1320040129204514642_5_5" localSheetId="1" hidden="1">'[4]Spread Sheet'!#REF!</definedName>
    <definedName name="BLPR1320040129204514642_5_5" hidden="1">'[4]Spread Sheet'!#REF!</definedName>
    <definedName name="BLPR1420040129204514642" localSheetId="1" hidden="1">'[4]Spread Sheet'!#REF!</definedName>
    <definedName name="BLPR1420040129204514642" hidden="1">'[4]Spread Sheet'!#REF!</definedName>
    <definedName name="BLPR1420040129204514642_1_5" localSheetId="1" hidden="1">'[4]Spread Sheet'!#REF!</definedName>
    <definedName name="BLPR1420040129204514642_1_5" hidden="1">'[4]Spread Sheet'!#REF!</definedName>
    <definedName name="BLPR1420040129204514642_2_5" localSheetId="1" hidden="1">'[4]Spread Sheet'!#REF!</definedName>
    <definedName name="BLPR1420040129204514642_2_5" hidden="1">'[4]Spread Sheet'!#REF!</definedName>
    <definedName name="BLPR1420040129204514642_3_5" localSheetId="1" hidden="1">'[4]Spread Sheet'!#REF!</definedName>
    <definedName name="BLPR1420040129204514642_3_5" hidden="1">'[4]Spread Sheet'!#REF!</definedName>
    <definedName name="BLPR1420040129204514642_4_5" localSheetId="1" hidden="1">'[4]Spread Sheet'!#REF!</definedName>
    <definedName name="BLPR1420040129204514642_4_5" hidden="1">'[4]Spread Sheet'!#REF!</definedName>
    <definedName name="BLPR1420040129204514642_5_5" localSheetId="1" hidden="1">'[4]Spread Sheet'!#REF!</definedName>
    <definedName name="BLPR1420040129204514642_5_5" hidden="1">'[4]Spread Sheet'!#REF!</definedName>
    <definedName name="BLPR1520040129204514652" localSheetId="1" hidden="1">'[4]Spread Sheet'!#REF!</definedName>
    <definedName name="BLPR1520040129204514652" hidden="1">'[4]Spread Sheet'!#REF!</definedName>
    <definedName name="BLPR1520040129204514652_1_5" localSheetId="1" hidden="1">'[4]Spread Sheet'!#REF!</definedName>
    <definedName name="BLPR1520040129204514652_1_5" hidden="1">'[4]Spread Sheet'!#REF!</definedName>
    <definedName name="BLPR1520040129204514652_2_5" localSheetId="1" hidden="1">'[4]Spread Sheet'!#REF!</definedName>
    <definedName name="BLPR1520040129204514652_2_5" hidden="1">'[4]Spread Sheet'!#REF!</definedName>
    <definedName name="BLPR1520040129204514652_3_5" localSheetId="1" hidden="1">'[4]Spread Sheet'!#REF!</definedName>
    <definedName name="BLPR1520040129204514652_3_5" hidden="1">'[4]Spread Sheet'!#REF!</definedName>
    <definedName name="BLPR1520040129204514652_4_5" localSheetId="1" hidden="1">'[4]Spread Sheet'!#REF!</definedName>
    <definedName name="BLPR1520040129204514652_4_5" hidden="1">'[4]Spread Sheet'!#REF!</definedName>
    <definedName name="BLPR1520040129204514652_5_5" localSheetId="1" hidden="1">'[4]Spread Sheet'!#REF!</definedName>
    <definedName name="BLPR1520040129204514652_5_5" hidden="1">'[4]Spread Sheet'!#REF!</definedName>
    <definedName name="BLPR1620040129204514652" localSheetId="1" hidden="1">'[4]Spread Sheet'!#REF!</definedName>
    <definedName name="BLPR1620040129204514652" hidden="1">'[4]Spread Sheet'!#REF!</definedName>
    <definedName name="BLPR1620040129204514652_1_5" localSheetId="1" hidden="1">'[4]Spread Sheet'!#REF!</definedName>
    <definedName name="BLPR1620040129204514652_1_5" hidden="1">'[4]Spread Sheet'!#REF!</definedName>
    <definedName name="BLPR1620040129204514652_2_5" localSheetId="1" hidden="1">'[4]Spread Sheet'!#REF!</definedName>
    <definedName name="BLPR1620040129204514652_2_5" hidden="1">'[4]Spread Sheet'!#REF!</definedName>
    <definedName name="BLPR1620040129204514652_3_5" localSheetId="1" hidden="1">'[4]Spread Sheet'!#REF!</definedName>
    <definedName name="BLPR1620040129204514652_3_5" hidden="1">'[4]Spread Sheet'!#REF!</definedName>
    <definedName name="BLPR1620040129204514652_4_5" localSheetId="1" hidden="1">'[4]Spread Sheet'!#REF!</definedName>
    <definedName name="BLPR1620040129204514652_4_5" hidden="1">'[4]Spread Sheet'!#REF!</definedName>
    <definedName name="BLPR1620040129204514652_5_5" localSheetId="1" hidden="1">'[4]Spread Sheet'!#REF!</definedName>
    <definedName name="BLPR1620040129204514652_5_5" hidden="1">'[4]Spread Sheet'!#REF!</definedName>
    <definedName name="BLPR1720040129204514652" localSheetId="1" hidden="1">'[4]Spread Sheet'!#REF!</definedName>
    <definedName name="BLPR1720040129204514652" hidden="1">'[4]Spread Sheet'!#REF!</definedName>
    <definedName name="BLPR1720040129204514652_1_5" localSheetId="1" hidden="1">'[4]Spread Sheet'!#REF!</definedName>
    <definedName name="BLPR1720040129204514652_1_5" hidden="1">'[4]Spread Sheet'!#REF!</definedName>
    <definedName name="BLPR1720040129204514652_2_5" localSheetId="1" hidden="1">'[4]Spread Sheet'!#REF!</definedName>
    <definedName name="BLPR1720040129204514652_2_5" hidden="1">'[4]Spread Sheet'!#REF!</definedName>
    <definedName name="BLPR1720040129204514652_3_5" localSheetId="1" hidden="1">'[4]Spread Sheet'!#REF!</definedName>
    <definedName name="BLPR1720040129204514652_3_5" hidden="1">'[4]Spread Sheet'!#REF!</definedName>
    <definedName name="BLPR1720040129204514652_4_5" localSheetId="1" hidden="1">'[4]Spread Sheet'!#REF!</definedName>
    <definedName name="BLPR1720040129204514652_4_5" hidden="1">'[4]Spread Sheet'!#REF!</definedName>
    <definedName name="BLPR1720040129204514652_5_5" localSheetId="1" hidden="1">'[4]Spread Sheet'!#REF!</definedName>
    <definedName name="BLPR1720040129204514652_5_5" hidden="1">'[4]Spread Sheet'!#REF!</definedName>
    <definedName name="BLPR1820040129204514652" localSheetId="1" hidden="1">'[4]Spread Sheet'!#REF!</definedName>
    <definedName name="BLPR1820040129204514652" hidden="1">'[4]Spread Sheet'!#REF!</definedName>
    <definedName name="BLPR1820040129204514652_1_5" localSheetId="1" hidden="1">'[4]Spread Sheet'!#REF!</definedName>
    <definedName name="BLPR1820040129204514652_1_5" hidden="1">'[4]Spread Sheet'!#REF!</definedName>
    <definedName name="BLPR1820040129204514652_2_5" localSheetId="1" hidden="1">'[4]Spread Sheet'!#REF!</definedName>
    <definedName name="BLPR1820040129204514652_2_5" hidden="1">'[4]Spread Sheet'!#REF!</definedName>
    <definedName name="BLPR1820040129204514652_3_5" localSheetId="1" hidden="1">'[4]Spread Sheet'!#REF!</definedName>
    <definedName name="BLPR1820040129204514652_3_5" hidden="1">'[4]Spread Sheet'!#REF!</definedName>
    <definedName name="BLPR1820040129204514652_4_5" localSheetId="1" hidden="1">'[4]Spread Sheet'!#REF!</definedName>
    <definedName name="BLPR1820040129204514652_4_5" hidden="1">'[4]Spread Sheet'!#REF!</definedName>
    <definedName name="BLPR1820040129204514652_5_5" localSheetId="1" hidden="1">'[4]Spread Sheet'!#REF!</definedName>
    <definedName name="BLPR1820040129204514652_5_5" hidden="1">'[4]Spread Sheet'!#REF!</definedName>
    <definedName name="BLPR1920040129204514652" localSheetId="1" hidden="1">'[4]Spread Sheet'!#REF!</definedName>
    <definedName name="BLPR1920040129204514652" hidden="1">'[4]Spread Sheet'!#REF!</definedName>
    <definedName name="BLPR1920040129204514652_1_5" localSheetId="1" hidden="1">'[4]Spread Sheet'!#REF!</definedName>
    <definedName name="BLPR1920040129204514652_1_5" hidden="1">'[4]Spread Sheet'!#REF!</definedName>
    <definedName name="BLPR1920040129204514652_2_5" localSheetId="1" hidden="1">'[4]Spread Sheet'!#REF!</definedName>
    <definedName name="BLPR1920040129204514652_2_5" hidden="1">'[4]Spread Sheet'!#REF!</definedName>
    <definedName name="BLPR1920040129204514652_3_5" localSheetId="1" hidden="1">'[4]Spread Sheet'!#REF!</definedName>
    <definedName name="BLPR1920040129204514652_3_5" hidden="1">'[4]Spread Sheet'!#REF!</definedName>
    <definedName name="BLPR1920040129204514652_4_5" localSheetId="1" hidden="1">'[4]Spread Sheet'!#REF!</definedName>
    <definedName name="BLPR1920040129204514652_4_5" hidden="1">'[4]Spread Sheet'!#REF!</definedName>
    <definedName name="BLPR1920040129204514652_5_5" localSheetId="1" hidden="1">'[4]Spread Sheet'!#REF!</definedName>
    <definedName name="BLPR1920040129204514652_5_5" hidden="1">'[4]Spread Sheet'!#REF!</definedName>
    <definedName name="BLPR2020040129204514652" localSheetId="1" hidden="1">'[4]Spread Sheet'!#REF!</definedName>
    <definedName name="BLPR2020040129204514652" hidden="1">'[4]Spread Sheet'!#REF!</definedName>
    <definedName name="BLPR2020040129204514652_1_5" localSheetId="1" hidden="1">'[4]Spread Sheet'!#REF!</definedName>
    <definedName name="BLPR2020040129204514652_1_5" hidden="1">'[4]Spread Sheet'!#REF!</definedName>
    <definedName name="BLPR2020040129204514652_2_5" localSheetId="1" hidden="1">'[4]Spread Sheet'!#REF!</definedName>
    <definedName name="BLPR2020040129204514652_2_5" hidden="1">'[4]Spread Sheet'!#REF!</definedName>
    <definedName name="BLPR2020040129204514652_3_5" localSheetId="1" hidden="1">'[4]Spread Sheet'!#REF!</definedName>
    <definedName name="BLPR2020040129204514652_3_5" hidden="1">'[4]Spread Sheet'!#REF!</definedName>
    <definedName name="BLPR2020040129204514652_4_5" localSheetId="1" hidden="1">'[4]Spread Sheet'!#REF!</definedName>
    <definedName name="BLPR2020040129204514652_4_5" hidden="1">'[4]Spread Sheet'!#REF!</definedName>
    <definedName name="BLPR2020040129204514652_5_5" localSheetId="1" hidden="1">'[4]Spread Sheet'!#REF!</definedName>
    <definedName name="BLPR2020040129204514652_5_5" hidden="1">'[4]Spread Sheet'!#REF!</definedName>
    <definedName name="BLPR2120040129204514652" localSheetId="1" hidden="1">'[4]Spread Sheet'!#REF!</definedName>
    <definedName name="BLPR2120040129204514652" hidden="1">'[4]Spread Sheet'!#REF!</definedName>
    <definedName name="BLPR2120040129204514652_1_5" localSheetId="1" hidden="1">'[4]Spread Sheet'!#REF!</definedName>
    <definedName name="BLPR2120040129204514652_1_5" hidden="1">'[4]Spread Sheet'!#REF!</definedName>
    <definedName name="BLPR2120040129204514652_2_5" localSheetId="1" hidden="1">'[4]Spread Sheet'!#REF!</definedName>
    <definedName name="BLPR2120040129204514652_2_5" hidden="1">'[4]Spread Sheet'!#REF!</definedName>
    <definedName name="BLPR2120040129204514652_3_5" localSheetId="1" hidden="1">'[4]Spread Sheet'!#REF!</definedName>
    <definedName name="BLPR2120040129204514652_3_5" hidden="1">'[4]Spread Sheet'!#REF!</definedName>
    <definedName name="BLPR2120040129204514652_4_5" localSheetId="1" hidden="1">'[4]Spread Sheet'!#REF!</definedName>
    <definedName name="BLPR2120040129204514652_4_5" hidden="1">'[4]Spread Sheet'!#REF!</definedName>
    <definedName name="BLPR2120040129204514652_5_5" localSheetId="1" hidden="1">'[4]Spread Sheet'!#REF!</definedName>
    <definedName name="BLPR2120040129204514652_5_5" hidden="1">'[4]Spread Sheet'!#REF!</definedName>
    <definedName name="BLPR220040129203645421" localSheetId="1" hidden="1">'[4]Spread Sheet'!#REF!</definedName>
    <definedName name="BLPR220040129203645421" hidden="1">'[4]Spread Sheet'!#REF!</definedName>
    <definedName name="BLPR220040129203645421_1_4" localSheetId="1" hidden="1">'[4]Spread Sheet'!#REF!</definedName>
    <definedName name="BLPR220040129203645421_1_4" hidden="1">'[4]Spread Sheet'!#REF!</definedName>
    <definedName name="BLPR220040129203645421_2_4" localSheetId="1" hidden="1">'[4]Spread Sheet'!#REF!</definedName>
    <definedName name="BLPR220040129203645421_2_4" hidden="1">'[4]Spread Sheet'!#REF!</definedName>
    <definedName name="BLPR220040129203645421_3_4" localSheetId="1" hidden="1">'[4]Spread Sheet'!#REF!</definedName>
    <definedName name="BLPR220040129203645421_3_4" hidden="1">'[4]Spread Sheet'!#REF!</definedName>
    <definedName name="BLPR220040129203645421_4_4" localSheetId="1" hidden="1">'[4]Spread Sheet'!#REF!</definedName>
    <definedName name="BLPR220040129203645421_4_4" hidden="1">'[4]Spread Sheet'!#REF!</definedName>
    <definedName name="BLPR2220040129204514652" localSheetId="1" hidden="1">'[4]Spread Sheet'!#REF!</definedName>
    <definedName name="BLPR2220040129204514652" hidden="1">'[4]Spread Sheet'!#REF!</definedName>
    <definedName name="BLPR2220040129204514652_1_5" localSheetId="1" hidden="1">'[4]Spread Sheet'!#REF!</definedName>
    <definedName name="BLPR2220040129204514652_1_5" hidden="1">'[4]Spread Sheet'!#REF!</definedName>
    <definedName name="BLPR2220040129204514652_2_5" localSheetId="1" hidden="1">'[4]Spread Sheet'!#REF!</definedName>
    <definedName name="BLPR2220040129204514652_2_5" hidden="1">'[4]Spread Sheet'!#REF!</definedName>
    <definedName name="BLPR2220040129204514652_3_5" localSheetId="1" hidden="1">'[4]Spread Sheet'!#REF!</definedName>
    <definedName name="BLPR2220040129204514652_3_5" hidden="1">'[4]Spread Sheet'!#REF!</definedName>
    <definedName name="BLPR2220040129204514652_4_5" localSheetId="1" hidden="1">'[4]Spread Sheet'!#REF!</definedName>
    <definedName name="BLPR2220040129204514652_4_5" hidden="1">'[4]Spread Sheet'!#REF!</definedName>
    <definedName name="BLPR2220040129204514652_5_5" localSheetId="1" hidden="1">'[4]Spread Sheet'!#REF!</definedName>
    <definedName name="BLPR2220040129204514652_5_5" hidden="1">'[4]Spread Sheet'!#REF!</definedName>
    <definedName name="BLPR2320040129204514662" localSheetId="1" hidden="1">'[4]Spread Sheet'!#REF!</definedName>
    <definedName name="BLPR2320040129204514662" hidden="1">'[4]Spread Sheet'!#REF!</definedName>
    <definedName name="BLPR2320040129204514662_1_5" localSheetId="1" hidden="1">'[4]Spread Sheet'!#REF!</definedName>
    <definedName name="BLPR2320040129204514662_1_5" hidden="1">'[4]Spread Sheet'!#REF!</definedName>
    <definedName name="BLPR2320040129204514662_2_5" localSheetId="1" hidden="1">'[4]Spread Sheet'!#REF!</definedName>
    <definedName name="BLPR2320040129204514662_2_5" hidden="1">'[4]Spread Sheet'!#REF!</definedName>
    <definedName name="BLPR2320040129204514662_3_5" localSheetId="1" hidden="1">'[4]Spread Sheet'!#REF!</definedName>
    <definedName name="BLPR2320040129204514662_3_5" hidden="1">'[4]Spread Sheet'!#REF!</definedName>
    <definedName name="BLPR2320040129204514662_4_5" localSheetId="1" hidden="1">'[4]Spread Sheet'!#REF!</definedName>
    <definedName name="BLPR2320040129204514662_4_5" hidden="1">'[4]Spread Sheet'!#REF!</definedName>
    <definedName name="BLPR2320040129204514662_5_5" localSheetId="1" hidden="1">'[4]Spread Sheet'!#REF!</definedName>
    <definedName name="BLPR2320040129204514662_5_5" hidden="1">'[4]Spread Sheet'!#REF!</definedName>
    <definedName name="BLPR2420040129204514662" localSheetId="1" hidden="1">'[4]Spread Sheet'!#REF!</definedName>
    <definedName name="BLPR2420040129204514662" hidden="1">'[4]Spread Sheet'!#REF!</definedName>
    <definedName name="BLPR2420040129204514662_1_5" localSheetId="1" hidden="1">'[4]Spread Sheet'!#REF!</definedName>
    <definedName name="BLPR2420040129204514662_1_5" hidden="1">'[4]Spread Sheet'!#REF!</definedName>
    <definedName name="BLPR2420040129204514662_2_5" localSheetId="1" hidden="1">'[4]Spread Sheet'!#REF!</definedName>
    <definedName name="BLPR2420040129204514662_2_5" hidden="1">'[4]Spread Sheet'!#REF!</definedName>
    <definedName name="BLPR2420040129204514662_3_5" localSheetId="1" hidden="1">'[4]Spread Sheet'!#REF!</definedName>
    <definedName name="BLPR2420040129204514662_3_5" hidden="1">'[4]Spread Sheet'!#REF!</definedName>
    <definedName name="BLPR2420040129204514662_4_5" localSheetId="1" hidden="1">'[4]Spread Sheet'!#REF!</definedName>
    <definedName name="BLPR2420040129204514662_4_5" hidden="1">'[4]Spread Sheet'!#REF!</definedName>
    <definedName name="BLPR2420040129204514662_5_5" localSheetId="1" hidden="1">'[4]Spread Sheet'!#REF!</definedName>
    <definedName name="BLPR2420040129204514662_5_5" hidden="1">'[4]Spread Sheet'!#REF!</definedName>
    <definedName name="BLPR2520040129204514662" localSheetId="1" hidden="1">'[4]Spread Sheet'!#REF!</definedName>
    <definedName name="BLPR2520040129204514662" hidden="1">'[4]Spread Sheet'!#REF!</definedName>
    <definedName name="BLPR2520040129204514662_1_5" localSheetId="1" hidden="1">'[4]Spread Sheet'!#REF!</definedName>
    <definedName name="BLPR2520040129204514662_1_5" hidden="1">'[4]Spread Sheet'!#REF!</definedName>
    <definedName name="BLPR2520040129204514662_2_5" localSheetId="1" hidden="1">'[4]Spread Sheet'!#REF!</definedName>
    <definedName name="BLPR2520040129204514662_2_5" hidden="1">'[4]Spread Sheet'!#REF!</definedName>
    <definedName name="BLPR2520040129204514662_3_5" localSheetId="1" hidden="1">'[4]Spread Sheet'!#REF!</definedName>
    <definedName name="BLPR2520040129204514662_3_5" hidden="1">'[4]Spread Sheet'!#REF!</definedName>
    <definedName name="BLPR2520040129204514662_4_5" localSheetId="1" hidden="1">'[4]Spread Sheet'!#REF!</definedName>
    <definedName name="BLPR2520040129204514662_4_5" hidden="1">'[4]Spread Sheet'!#REF!</definedName>
    <definedName name="BLPR2520040129204514662_5_5" localSheetId="1" hidden="1">'[4]Spread Sheet'!#REF!</definedName>
    <definedName name="BLPR2520040129204514662_5_5" hidden="1">'[4]Spread Sheet'!#REF!</definedName>
    <definedName name="BLPR2620040129204514662" localSheetId="1" hidden="1">'[4]Spread Sheet'!#REF!</definedName>
    <definedName name="BLPR2620040129204514662" hidden="1">'[4]Spread Sheet'!#REF!</definedName>
    <definedName name="BLPR2620040129204514662_1_5" localSheetId="1" hidden="1">'[4]Spread Sheet'!#REF!</definedName>
    <definedName name="BLPR2620040129204514662_1_5" hidden="1">'[4]Spread Sheet'!#REF!</definedName>
    <definedName name="BLPR2620040129204514662_2_5" localSheetId="1" hidden="1">'[4]Spread Sheet'!#REF!</definedName>
    <definedName name="BLPR2620040129204514662_2_5" hidden="1">'[4]Spread Sheet'!#REF!</definedName>
    <definedName name="BLPR2620040129204514662_3_5" localSheetId="1" hidden="1">'[4]Spread Sheet'!#REF!</definedName>
    <definedName name="BLPR2620040129204514662_3_5" hidden="1">'[4]Spread Sheet'!#REF!</definedName>
    <definedName name="BLPR2620040129204514662_4_5" localSheetId="1" hidden="1">'[4]Spread Sheet'!#REF!</definedName>
    <definedName name="BLPR2620040129204514662_4_5" hidden="1">'[4]Spread Sheet'!#REF!</definedName>
    <definedName name="BLPR2620040129204514662_5_5" localSheetId="1" hidden="1">'[4]Spread Sheet'!#REF!</definedName>
    <definedName name="BLPR2620040129204514662_5_5" hidden="1">'[4]Spread Sheet'!#REF!</definedName>
    <definedName name="BLPR2720040129204514662" localSheetId="1" hidden="1">'[4]Spread Sheet'!#REF!</definedName>
    <definedName name="BLPR2720040129204514662" hidden="1">'[4]Spread Sheet'!#REF!</definedName>
    <definedName name="BLPR2720040129204514662_1_5" localSheetId="1" hidden="1">'[4]Spread Sheet'!#REF!</definedName>
    <definedName name="BLPR2720040129204514662_1_5" hidden="1">'[4]Spread Sheet'!#REF!</definedName>
    <definedName name="BLPR2720040129204514662_2_5" localSheetId="1" hidden="1">'[4]Spread Sheet'!#REF!</definedName>
    <definedName name="BLPR2720040129204514662_2_5" hidden="1">'[4]Spread Sheet'!#REF!</definedName>
    <definedName name="BLPR2720040129204514662_3_5" localSheetId="1" hidden="1">'[4]Spread Sheet'!#REF!</definedName>
    <definedName name="BLPR2720040129204514662_3_5" hidden="1">'[4]Spread Sheet'!#REF!</definedName>
    <definedName name="BLPR2720040129204514662_4_5" localSheetId="1" hidden="1">'[4]Spread Sheet'!#REF!</definedName>
    <definedName name="BLPR2720040129204514662_4_5" hidden="1">'[4]Spread Sheet'!#REF!</definedName>
    <definedName name="BLPR2720040129204514662_5_5" localSheetId="1" hidden="1">'[4]Spread Sheet'!#REF!</definedName>
    <definedName name="BLPR2720040129204514662_5_5" hidden="1">'[4]Spread Sheet'!#REF!</definedName>
    <definedName name="BLPR2820040129204514662" localSheetId="1" hidden="1">'[4]Spread Sheet'!#REF!</definedName>
    <definedName name="BLPR2820040129204514662" hidden="1">'[4]Spread Sheet'!#REF!</definedName>
    <definedName name="BLPR2820040129204514662_1_5" localSheetId="1" hidden="1">'[4]Spread Sheet'!#REF!</definedName>
    <definedName name="BLPR2820040129204514662_1_5" hidden="1">'[4]Spread Sheet'!#REF!</definedName>
    <definedName name="BLPR2820040129204514662_2_5" localSheetId="1" hidden="1">'[4]Spread Sheet'!#REF!</definedName>
    <definedName name="BLPR2820040129204514662_2_5" hidden="1">'[4]Spread Sheet'!#REF!</definedName>
    <definedName name="BLPR2820040129204514662_3_5" localSheetId="1" hidden="1">'[4]Spread Sheet'!#REF!</definedName>
    <definedName name="BLPR2820040129204514662_3_5" hidden="1">'[4]Spread Sheet'!#REF!</definedName>
    <definedName name="BLPR2820040129204514662_4_5" localSheetId="1" hidden="1">'[4]Spread Sheet'!#REF!</definedName>
    <definedName name="BLPR2820040129204514662_4_5" hidden="1">'[4]Spread Sheet'!#REF!</definedName>
    <definedName name="BLPR2820040129204514662_5_5" localSheetId="1" hidden="1">'[4]Spread Sheet'!#REF!</definedName>
    <definedName name="BLPR2820040129204514662_5_5" hidden="1">'[4]Spread Sheet'!#REF!</definedName>
    <definedName name="BLPR2920040129204514662" localSheetId="1" hidden="1">'[4]Spread Sheet'!#REF!</definedName>
    <definedName name="BLPR2920040129204514662" hidden="1">'[4]Spread Sheet'!#REF!</definedName>
    <definedName name="BLPR2920040129204514662_1_5" localSheetId="1" hidden="1">'[4]Spread Sheet'!#REF!</definedName>
    <definedName name="BLPR2920040129204514662_1_5" hidden="1">'[4]Spread Sheet'!#REF!</definedName>
    <definedName name="BLPR2920040129204514662_2_5" localSheetId="1" hidden="1">'[4]Spread Sheet'!#REF!</definedName>
    <definedName name="BLPR2920040129204514662_2_5" hidden="1">'[4]Spread Sheet'!#REF!</definedName>
    <definedName name="BLPR2920040129204514662_3_5" localSheetId="1" hidden="1">'[4]Spread Sheet'!#REF!</definedName>
    <definedName name="BLPR2920040129204514662_3_5" hidden="1">'[4]Spread Sheet'!#REF!</definedName>
    <definedName name="BLPR2920040129204514662_4_5" localSheetId="1" hidden="1">'[4]Spread Sheet'!#REF!</definedName>
    <definedName name="BLPR2920040129204514662_4_5" hidden="1">'[4]Spread Sheet'!#REF!</definedName>
    <definedName name="BLPR2920040129204514662_5_5" localSheetId="1" hidden="1">'[4]Spread Sheet'!#REF!</definedName>
    <definedName name="BLPR2920040129204514662_5_5" hidden="1">'[4]Spread Sheet'!#REF!</definedName>
    <definedName name="BLPR3020040129204514672" localSheetId="1" hidden="1">'[4]Spread Sheet'!#REF!</definedName>
    <definedName name="BLPR3020040129204514672" hidden="1">'[4]Spread Sheet'!#REF!</definedName>
    <definedName name="BLPR3020040129204514672_1_5" localSheetId="1" hidden="1">'[4]Spread Sheet'!#REF!</definedName>
    <definedName name="BLPR3020040129204514672_1_5" hidden="1">'[4]Spread Sheet'!#REF!</definedName>
    <definedName name="BLPR3020040129204514672_2_5" localSheetId="1" hidden="1">'[4]Spread Sheet'!#REF!</definedName>
    <definedName name="BLPR3020040129204514672_2_5" hidden="1">'[4]Spread Sheet'!#REF!</definedName>
    <definedName name="BLPR3020040129204514672_3_5" localSheetId="1" hidden="1">'[4]Spread Sheet'!#REF!</definedName>
    <definedName name="BLPR3020040129204514672_3_5" hidden="1">'[4]Spread Sheet'!#REF!</definedName>
    <definedName name="BLPR3020040129204514672_4_5" localSheetId="1" hidden="1">'[4]Spread Sheet'!#REF!</definedName>
    <definedName name="BLPR3020040129204514672_4_5" hidden="1">'[4]Spread Sheet'!#REF!</definedName>
    <definedName name="BLPR3020040129204514672_5_5" localSheetId="1" hidden="1">'[4]Spread Sheet'!#REF!</definedName>
    <definedName name="BLPR3020040129204514672_5_5" hidden="1">'[4]Spread Sheet'!#REF!</definedName>
    <definedName name="BLPR3120040129204514692" localSheetId="1" hidden="1">'[4]Spread Sheet'!#REF!</definedName>
    <definedName name="BLPR3120040129204514692" hidden="1">'[4]Spread Sheet'!#REF!</definedName>
    <definedName name="BLPR3120040129204514692_1_1" localSheetId="1" hidden="1">'[4]Spread Sheet'!#REF!</definedName>
    <definedName name="BLPR3120040129204514692_1_1" hidden="1">'[4]Spread Sheet'!#REF!</definedName>
    <definedName name="BLPR320040129203645431" localSheetId="1" hidden="1">'[4]Spread Sheet'!#REF!</definedName>
    <definedName name="BLPR320040129203645431" hidden="1">'[4]Spread Sheet'!#REF!</definedName>
    <definedName name="BLPR320040129203645431_1_4" localSheetId="1" hidden="1">'[4]Spread Sheet'!#REF!</definedName>
    <definedName name="BLPR320040129203645431_1_4" hidden="1">'[4]Spread Sheet'!#REF!</definedName>
    <definedName name="BLPR320040129203645431_2_4" localSheetId="1" hidden="1">'[4]Spread Sheet'!#REF!</definedName>
    <definedName name="BLPR320040129203645431_2_4" hidden="1">'[4]Spread Sheet'!#REF!</definedName>
    <definedName name="BLPR320040129203645431_3_4" localSheetId="1" hidden="1">'[4]Spread Sheet'!#REF!</definedName>
    <definedName name="BLPR320040129203645431_3_4" hidden="1">'[4]Spread Sheet'!#REF!</definedName>
    <definedName name="BLPR320040129203645431_4_4" localSheetId="1" hidden="1">'[4]Spread Sheet'!#REF!</definedName>
    <definedName name="BLPR320040129203645431_4_4" hidden="1">'[4]Spread Sheet'!#REF!</definedName>
    <definedName name="BLPR3220040129204514692" localSheetId="1" hidden="1">'[4]Spread Sheet'!#REF!</definedName>
    <definedName name="BLPR3220040129204514692" hidden="1">'[4]Spread Sheet'!#REF!</definedName>
    <definedName name="BLPR3220040129204514692_1_1" localSheetId="1" hidden="1">'[4]Spread Sheet'!#REF!</definedName>
    <definedName name="BLPR3220040129204514692_1_1" hidden="1">'[4]Spread Sheet'!#REF!</definedName>
    <definedName name="BLPR3320040129204514702" localSheetId="1" hidden="1">'[4]Spread Sheet'!#REF!</definedName>
    <definedName name="BLPR3320040129204514702" hidden="1">'[4]Spread Sheet'!#REF!</definedName>
    <definedName name="BLPR3320040129204514702_1_1" localSheetId="1" hidden="1">'[4]Spread Sheet'!#REF!</definedName>
    <definedName name="BLPR3320040129204514702_1_1" hidden="1">'[4]Spread Sheet'!#REF!</definedName>
    <definedName name="BLPR3420040129204514702" localSheetId="1" hidden="1">'[4]Spread Sheet'!#REF!</definedName>
    <definedName name="BLPR3420040129204514702" hidden="1">'[4]Spread Sheet'!#REF!</definedName>
    <definedName name="BLPR3420040129204514702_1_1" localSheetId="1" hidden="1">'[4]Spread Sheet'!#REF!</definedName>
    <definedName name="BLPR3420040129204514702_1_1" hidden="1">'[4]Spread Sheet'!#REF!</definedName>
    <definedName name="BLPR3520040129204514702" localSheetId="1" hidden="1">'[4]Spread Sheet'!#REF!</definedName>
    <definedName name="BLPR3520040129204514702" hidden="1">'[4]Spread Sheet'!#REF!</definedName>
    <definedName name="BLPR3520040129204514702_1_1" localSheetId="1" hidden="1">'[4]Spread Sheet'!#REF!</definedName>
    <definedName name="BLPR3520040129204514702_1_1" hidden="1">'[4]Spread Sheet'!#REF!</definedName>
    <definedName name="BLPR420040129203645431" localSheetId="1" hidden="1">'[4]Spread Sheet'!#REF!</definedName>
    <definedName name="BLPR420040129203645431" hidden="1">'[4]Spread Sheet'!#REF!</definedName>
    <definedName name="BLPR420040129203645431_1_4" localSheetId="1" hidden="1">'[4]Spread Sheet'!#REF!</definedName>
    <definedName name="BLPR420040129203645431_1_4" hidden="1">'[4]Spread Sheet'!#REF!</definedName>
    <definedName name="BLPR420040129203645431_2_4" localSheetId="1" hidden="1">'[4]Spread Sheet'!#REF!</definedName>
    <definedName name="BLPR420040129203645431_2_4" hidden="1">'[4]Spread Sheet'!#REF!</definedName>
    <definedName name="BLPR420040129203645431_3_4" localSheetId="1" hidden="1">'[4]Spread Sheet'!#REF!</definedName>
    <definedName name="BLPR420040129203645431_3_4" hidden="1">'[4]Spread Sheet'!#REF!</definedName>
    <definedName name="BLPR420040129203645431_4_4" localSheetId="1" hidden="1">'[4]Spread Sheet'!#REF!</definedName>
    <definedName name="BLPR420040129203645431_4_4" hidden="1">'[4]Spread Sheet'!#REF!</definedName>
    <definedName name="BLPR520040129203645441" localSheetId="1" hidden="1">'[4]Spread Sheet'!#REF!</definedName>
    <definedName name="BLPR520040129203645441" hidden="1">'[4]Spread Sheet'!#REF!</definedName>
    <definedName name="BLPR520040129203645441_1_4" localSheetId="1" hidden="1">'[4]Spread Sheet'!#REF!</definedName>
    <definedName name="BLPR520040129203645441_1_4" hidden="1">'[4]Spread Sheet'!#REF!</definedName>
    <definedName name="BLPR520040129203645441_2_4" localSheetId="1" hidden="1">'[4]Spread Sheet'!#REF!</definedName>
    <definedName name="BLPR520040129203645441_2_4" hidden="1">'[4]Spread Sheet'!#REF!</definedName>
    <definedName name="BLPR520040129203645441_3_4" localSheetId="1" hidden="1">'[4]Spread Sheet'!#REF!</definedName>
    <definedName name="BLPR520040129203645441_3_4" hidden="1">'[4]Spread Sheet'!#REF!</definedName>
    <definedName name="BLPR520040129203645441_4_4" localSheetId="1" hidden="1">'[4]Spread Sheet'!#REF!</definedName>
    <definedName name="BLPR520040129203645441_4_4" hidden="1">'[4]Spread Sheet'!#REF!</definedName>
    <definedName name="BLPR620040129204149993" localSheetId="1" hidden="1">'[4]Spread Sheet'!#REF!</definedName>
    <definedName name="BLPR620040129204149993" hidden="1">'[4]Spread Sheet'!#REF!</definedName>
    <definedName name="BLPR620040129204149993_1_5" localSheetId="1" hidden="1">'[4]Spread Sheet'!#REF!</definedName>
    <definedName name="BLPR620040129204149993_1_5" hidden="1">'[4]Spread Sheet'!#REF!</definedName>
    <definedName name="BLPR620040129204149993_2_5" localSheetId="1" hidden="1">'[4]Spread Sheet'!#REF!</definedName>
    <definedName name="BLPR620040129204149993_2_5" hidden="1">'[4]Spread Sheet'!#REF!</definedName>
    <definedName name="BLPR620040129204149993_3_5" localSheetId="1" hidden="1">'[4]Spread Sheet'!#REF!</definedName>
    <definedName name="BLPR620040129204149993_3_5" hidden="1">'[4]Spread Sheet'!#REF!</definedName>
    <definedName name="BLPR620040129204149993_4_5" localSheetId="1" hidden="1">'[4]Spread Sheet'!#REF!</definedName>
    <definedName name="BLPR620040129204149993_4_5" hidden="1">'[4]Spread Sheet'!#REF!</definedName>
    <definedName name="BLPR620040129204149993_5_5" localSheetId="1" hidden="1">'[4]Spread Sheet'!#REF!</definedName>
    <definedName name="BLPR620040129204149993_5_5" hidden="1">'[4]Spread Sheet'!#REF!</definedName>
    <definedName name="BLPR720040129204514631" localSheetId="1" hidden="1">'[4]Spread Sheet'!#REF!</definedName>
    <definedName name="BLPR720040129204514631" hidden="1">'[4]Spread Sheet'!#REF!</definedName>
    <definedName name="BLPR720040129204514631_1_5" localSheetId="1" hidden="1">'[4]Spread Sheet'!#REF!</definedName>
    <definedName name="BLPR720040129204514631_1_5" hidden="1">'[4]Spread Sheet'!#REF!</definedName>
    <definedName name="BLPR720040129204514631_2_5" localSheetId="1" hidden="1">'[4]Spread Sheet'!#REF!</definedName>
    <definedName name="BLPR720040129204514631_2_5" hidden="1">'[4]Spread Sheet'!#REF!</definedName>
    <definedName name="BLPR720040129204514631_3_5" localSheetId="1" hidden="1">'[4]Spread Sheet'!#REF!</definedName>
    <definedName name="BLPR720040129204514631_3_5" hidden="1">'[4]Spread Sheet'!#REF!</definedName>
    <definedName name="BLPR720040129204514631_4_5" localSheetId="1" hidden="1">'[4]Spread Sheet'!#REF!</definedName>
    <definedName name="BLPR720040129204514631_4_5" hidden="1">'[4]Spread Sheet'!#REF!</definedName>
    <definedName name="BLPR720040129204514631_5_5" localSheetId="1" hidden="1">'[4]Spread Sheet'!#REF!</definedName>
    <definedName name="BLPR720040129204514631_5_5" hidden="1">'[4]Spread Sheet'!#REF!</definedName>
    <definedName name="BLPR820040129204514642" localSheetId="1" hidden="1">'[4]Spread Sheet'!#REF!</definedName>
    <definedName name="BLPR820040129204514642" hidden="1">'[4]Spread Sheet'!#REF!</definedName>
    <definedName name="BLPR820040129204514642_1_5" localSheetId="1" hidden="1">'[4]Spread Sheet'!#REF!</definedName>
    <definedName name="BLPR820040129204514642_1_5" hidden="1">'[4]Spread Sheet'!#REF!</definedName>
    <definedName name="BLPR820040129204514642_2_5" localSheetId="1" hidden="1">'[4]Spread Sheet'!#REF!</definedName>
    <definedName name="BLPR820040129204514642_2_5" hidden="1">'[4]Spread Sheet'!#REF!</definedName>
    <definedName name="BLPR820040129204514642_3_5" localSheetId="1" hidden="1">'[4]Spread Sheet'!#REF!</definedName>
    <definedName name="BLPR820040129204514642_3_5" hidden="1">'[4]Spread Sheet'!#REF!</definedName>
    <definedName name="BLPR820040129204514642_4_5" localSheetId="1" hidden="1">'[4]Spread Sheet'!#REF!</definedName>
    <definedName name="BLPR820040129204514642_4_5" hidden="1">'[4]Spread Sheet'!#REF!</definedName>
    <definedName name="BLPR820040129204514642_5_5" localSheetId="1" hidden="1">'[4]Spread Sheet'!#REF!</definedName>
    <definedName name="BLPR820040129204514642_5_5" hidden="1">'[4]Spread Sheet'!#REF!</definedName>
    <definedName name="BLPR920040129204514642" localSheetId="1" hidden="1">'[4]Spread Sheet'!#REF!</definedName>
    <definedName name="BLPR920040129204514642" hidden="1">'[4]Spread Sheet'!#REF!</definedName>
    <definedName name="BLPR920040129204514642_1_5" localSheetId="1" hidden="1">'[4]Spread Sheet'!#REF!</definedName>
    <definedName name="BLPR920040129204514642_1_5" hidden="1">'[4]Spread Sheet'!#REF!</definedName>
    <definedName name="BLPR920040129204514642_2_5" localSheetId="1" hidden="1">'[4]Spread Sheet'!#REF!</definedName>
    <definedName name="BLPR920040129204514642_2_5" hidden="1">'[4]Spread Sheet'!#REF!</definedName>
    <definedName name="BLPR920040129204514642_3_5" localSheetId="1" hidden="1">'[4]Spread Sheet'!#REF!</definedName>
    <definedName name="BLPR920040129204514642_3_5" hidden="1">'[4]Spread Sheet'!#REF!</definedName>
    <definedName name="BLPR920040129204514642_4_5" localSheetId="1" hidden="1">'[4]Spread Sheet'!#REF!</definedName>
    <definedName name="BLPR920040129204514642_4_5" hidden="1">'[4]Spread Sheet'!#REF!</definedName>
    <definedName name="BLPR920040129204514642_5_5" localSheetId="1" hidden="1">'[4]Spread Sheet'!#REF!</definedName>
    <definedName name="BLPR920040129204514642_5_5" hidden="1">'[4]Spread Sheet'!#REF!</definedName>
    <definedName name="BNE_MESSAGES_HIDDEN" localSheetId="1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1">'Tab 1 - ROR Aug16 (2016)'!$A$1:$U$60</definedName>
    <definedName name="_xlnm.Print_Area" localSheetId="0">'Tab 1 - ROR Aug16 (Pre-2016)'!$A$1:$U$60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Z_7522341C_81EE_4DA0_B3EC_1044A421AEFA_.wvu.PrintArea" localSheetId="1" hidden="1">'Tab 1 - ROR Aug16 (2016)'!$A$1:$U$60</definedName>
  </definedNames>
  <calcPr calcId="152511"/>
</workbook>
</file>

<file path=xl/calcChain.xml><?xml version="1.0" encoding="utf-8"?>
<calcChain xmlns="http://schemas.openxmlformats.org/spreadsheetml/2006/main">
  <c r="F56" i="15" l="1"/>
  <c r="H43" i="15" s="1"/>
  <c r="F48" i="15"/>
  <c r="C47" i="15"/>
  <c r="B47" i="15"/>
  <c r="H19" i="15"/>
  <c r="J19" i="15" s="1"/>
  <c r="C41" i="15" s="1"/>
  <c r="H17" i="15"/>
  <c r="H84" i="14" l="1"/>
  <c r="O69" i="14"/>
  <c r="M69" i="14"/>
  <c r="J69" i="14"/>
  <c r="S66" i="14"/>
  <c r="H66" i="14"/>
  <c r="Q66" i="14" s="1"/>
  <c r="O51" i="14"/>
  <c r="M51" i="14"/>
  <c r="J51" i="14"/>
  <c r="H51" i="14"/>
  <c r="F51" i="14"/>
  <c r="Q50" i="14"/>
  <c r="Q49" i="14"/>
  <c r="O47" i="14"/>
  <c r="M47" i="14"/>
  <c r="J47" i="14"/>
  <c r="Q46" i="14"/>
  <c r="Q45" i="14"/>
  <c r="Q44" i="14"/>
  <c r="Q43" i="14"/>
  <c r="Q38" i="14"/>
  <c r="Q36" i="14"/>
  <c r="Q35" i="14"/>
  <c r="S35" i="14" s="1"/>
  <c r="D35" i="14"/>
  <c r="Q33" i="14"/>
  <c r="Q32" i="14"/>
  <c r="S32" i="14" s="1"/>
  <c r="D32" i="14"/>
  <c r="H31" i="14"/>
  <c r="Q31" i="14" s="1"/>
  <c r="S31" i="14" s="1"/>
  <c r="Q30" i="14"/>
  <c r="Q29" i="14"/>
  <c r="S29" i="14" s="1"/>
  <c r="D29" i="14"/>
  <c r="Q27" i="14"/>
  <c r="S27" i="14" s="1"/>
  <c r="D27" i="14"/>
  <c r="Q24" i="14"/>
  <c r="H23" i="14"/>
  <c r="Q23" i="14" s="1"/>
  <c r="S23" i="14" s="1"/>
  <c r="H22" i="14"/>
  <c r="Q22" i="14" s="1"/>
  <c r="S22" i="14" s="1"/>
  <c r="H21" i="14"/>
  <c r="Q21" i="14" s="1"/>
  <c r="S21" i="14" s="1"/>
  <c r="H20" i="14"/>
  <c r="Q20" i="14" s="1"/>
  <c r="S20" i="14" s="1"/>
  <c r="H19" i="14"/>
  <c r="Q19" i="14" s="1"/>
  <c r="S19" i="14" s="1"/>
  <c r="H18" i="14"/>
  <c r="Q18" i="14" s="1"/>
  <c r="S18" i="14" s="1"/>
  <c r="H17" i="14"/>
  <c r="Q17" i="14" s="1"/>
  <c r="S17" i="14" s="1"/>
  <c r="H16" i="14"/>
  <c r="Q16" i="14" s="1"/>
  <c r="S16" i="14" s="1"/>
  <c r="H15" i="14"/>
  <c r="Q15" i="14" s="1"/>
  <c r="S15" i="14" s="1"/>
  <c r="H14" i="14"/>
  <c r="Q14" i="14" s="1"/>
  <c r="S14" i="14" s="1"/>
  <c r="H13" i="14"/>
  <c r="Q13" i="14" s="1"/>
  <c r="S13" i="14" s="1"/>
  <c r="O40" i="14"/>
  <c r="M40" i="14"/>
  <c r="J40" i="14"/>
  <c r="H12" i="14"/>
  <c r="Q12" i="14" s="1"/>
  <c r="S12" i="14" s="1"/>
  <c r="H11" i="14"/>
  <c r="F40" i="14"/>
  <c r="F53" i="14" s="1"/>
  <c r="C17" i="15" l="1"/>
  <c r="C17" i="3"/>
  <c r="M53" i="14"/>
  <c r="M72" i="14" s="1"/>
  <c r="O53" i="14"/>
  <c r="O72" i="14" s="1"/>
  <c r="J53" i="14"/>
  <c r="J72" i="14" s="1"/>
  <c r="Q51" i="14"/>
  <c r="S51" i="14" s="1"/>
  <c r="Q47" i="14"/>
  <c r="S47" i="14" s="1"/>
  <c r="H47" i="14"/>
  <c r="H28" i="14"/>
  <c r="Q28" i="14" s="1"/>
  <c r="S28" i="14" s="1"/>
  <c r="H34" i="14"/>
  <c r="Q34" i="14" s="1"/>
  <c r="S34" i="14" s="1"/>
  <c r="F69" i="14"/>
  <c r="H65" i="14"/>
  <c r="H67" i="14"/>
  <c r="Q67" i="14" s="1"/>
  <c r="S67" i="14" s="1"/>
  <c r="Q11" i="14"/>
  <c r="H26" i="14"/>
  <c r="Q26" i="14" s="1"/>
  <c r="S26" i="14" s="1"/>
  <c r="C15" i="3" l="1"/>
  <c r="C15" i="15"/>
  <c r="F72" i="14"/>
  <c r="J17" i="15"/>
  <c r="C39" i="15" s="1"/>
  <c r="Q65" i="14"/>
  <c r="H69" i="14"/>
  <c r="Q40" i="14"/>
  <c r="S11" i="14"/>
  <c r="H40" i="14"/>
  <c r="H53" i="14" s="1"/>
  <c r="H72" i="14" l="1"/>
  <c r="J15" i="15"/>
  <c r="C21" i="15"/>
  <c r="F17" i="15" s="1"/>
  <c r="S40" i="14"/>
  <c r="Q53" i="14"/>
  <c r="Q69" i="14"/>
  <c r="S69" i="14" s="1"/>
  <c r="S65" i="14"/>
  <c r="R15" i="15" l="1"/>
  <c r="R15" i="3"/>
  <c r="F15" i="15"/>
  <c r="F19" i="15" s="1"/>
  <c r="F21" i="15" s="1"/>
  <c r="J21" i="15"/>
  <c r="C37" i="15"/>
  <c r="S53" i="14"/>
  <c r="Q72" i="14"/>
  <c r="S72" i="14" s="1"/>
  <c r="R17" i="15" l="1"/>
  <c r="R17" i="3"/>
  <c r="C43" i="15"/>
  <c r="F39" i="15" s="1"/>
  <c r="M45" i="13"/>
  <c r="M49" i="13" s="1"/>
  <c r="G45" i="13"/>
  <c r="G49" i="13" s="1"/>
  <c r="I43" i="13"/>
  <c r="I45" i="13" s="1"/>
  <c r="I49" i="13" s="1"/>
  <c r="S33" i="13"/>
  <c r="Q33" i="13"/>
  <c r="O33" i="13"/>
  <c r="M33" i="13"/>
  <c r="K33" i="13"/>
  <c r="E33" i="13"/>
  <c r="M18" i="13"/>
  <c r="S15" i="13"/>
  <c r="Q15" i="13"/>
  <c r="Q20" i="13" s="1"/>
  <c r="Q43" i="13" s="1"/>
  <c r="Q45" i="13" s="1"/>
  <c r="Q49" i="13" s="1"/>
  <c r="O15" i="13"/>
  <c r="O20" i="13" s="1"/>
  <c r="O43" i="13" s="1"/>
  <c r="O45" i="13" s="1"/>
  <c r="O49" i="13" s="1"/>
  <c r="M15" i="13"/>
  <c r="K15" i="13"/>
  <c r="E15" i="13"/>
  <c r="I12" i="13"/>
  <c r="G12" i="13"/>
  <c r="G33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F37" i="15" l="1"/>
  <c r="F41" i="15" s="1"/>
  <c r="F43" i="15" s="1"/>
  <c r="J39" i="15"/>
  <c r="N39" i="15"/>
  <c r="P39" i="15"/>
  <c r="L39" i="15"/>
  <c r="R39" i="15"/>
  <c r="H39" i="15"/>
  <c r="K20" i="13"/>
  <c r="K43" i="13" s="1"/>
  <c r="K45" i="13" s="1"/>
  <c r="K49" i="13" s="1"/>
  <c r="S20" i="13"/>
  <c r="S43" i="13" s="1"/>
  <c r="S45" i="13" s="1"/>
  <c r="S49" i="13" s="1"/>
  <c r="O22" i="13"/>
  <c r="O24" i="13" s="1"/>
  <c r="I33" i="13"/>
  <c r="G15" i="13"/>
  <c r="M20" i="13"/>
  <c r="M22" i="13" s="1"/>
  <c r="M24" i="13" s="1"/>
  <c r="Q22" i="13"/>
  <c r="Q24" i="13" s="1"/>
  <c r="I15" i="13"/>
  <c r="I22" i="13" s="1"/>
  <c r="I24" i="13" s="1"/>
  <c r="I32" i="13" s="1"/>
  <c r="I34" i="13" s="1"/>
  <c r="E20" i="13"/>
  <c r="E43" i="13" s="1"/>
  <c r="E45" i="13" s="1"/>
  <c r="E49" i="13" s="1"/>
  <c r="L37" i="15" l="1"/>
  <c r="L41" i="15" s="1"/>
  <c r="R37" i="15"/>
  <c r="R41" i="15" s="1"/>
  <c r="H37" i="15"/>
  <c r="H41" i="15" s="1"/>
  <c r="N37" i="15"/>
  <c r="N41" i="15" s="1"/>
  <c r="P37" i="15"/>
  <c r="P41" i="15" s="1"/>
  <c r="J37" i="15"/>
  <c r="T39" i="15"/>
  <c r="L17" i="15" s="1"/>
  <c r="N17" i="15" s="1"/>
  <c r="M32" i="13"/>
  <c r="M34" i="13" s="1"/>
  <c r="M27" i="13"/>
  <c r="M29" i="13" s="1"/>
  <c r="G20" i="13"/>
  <c r="G22" i="13" s="1"/>
  <c r="G24" i="13" s="1"/>
  <c r="Q32" i="13"/>
  <c r="Q34" i="13" s="1"/>
  <c r="Q27" i="13"/>
  <c r="Q29" i="13" s="1"/>
  <c r="O32" i="13"/>
  <c r="O34" i="13" s="1"/>
  <c r="O27" i="13"/>
  <c r="O29" i="13" s="1"/>
  <c r="S22" i="13"/>
  <c r="S24" i="13" s="1"/>
  <c r="K22" i="13"/>
  <c r="K24" i="13" s="1"/>
  <c r="I27" i="13"/>
  <c r="I29" i="13" s="1"/>
  <c r="E22" i="13"/>
  <c r="E24" i="13" s="1"/>
  <c r="T37" i="15" l="1"/>
  <c r="J41" i="15"/>
  <c r="T41" i="15" s="1"/>
  <c r="L19" i="15" s="1"/>
  <c r="N19" i="15" s="1"/>
  <c r="L15" i="15"/>
  <c r="G32" i="13"/>
  <c r="G34" i="13" s="1"/>
  <c r="G27" i="13"/>
  <c r="G29" i="13" s="1"/>
  <c r="E32" i="13"/>
  <c r="E34" i="13" s="1"/>
  <c r="E27" i="13"/>
  <c r="E29" i="13" s="1"/>
  <c r="K27" i="13"/>
  <c r="K29" i="13" s="1"/>
  <c r="K32" i="13"/>
  <c r="K34" i="13" s="1"/>
  <c r="S27" i="13"/>
  <c r="S29" i="13" s="1"/>
  <c r="S32" i="13"/>
  <c r="S34" i="13" s="1"/>
  <c r="T43" i="15" l="1"/>
  <c r="L21" i="15"/>
  <c r="N15" i="15"/>
  <c r="B47" i="3"/>
  <c r="N21" i="15" l="1"/>
  <c r="P17" i="15" s="1"/>
  <c r="T17" i="15" s="1"/>
  <c r="F56" i="3"/>
  <c r="H43" i="3" s="1"/>
  <c r="F48" i="3"/>
  <c r="P15" i="15" l="1"/>
  <c r="P19" i="15" s="1"/>
  <c r="T19" i="15" s="1"/>
  <c r="C47" i="3"/>
  <c r="T15" i="15" l="1"/>
  <c r="T21" i="15" s="1"/>
  <c r="T24" i="15" s="1"/>
  <c r="P21" i="15"/>
  <c r="H19" i="3"/>
  <c r="H17" i="3"/>
  <c r="J17" i="3" l="1"/>
  <c r="C39" i="3" s="1"/>
  <c r="J15" i="3"/>
  <c r="C21" i="3"/>
  <c r="J19" i="3"/>
  <c r="C41" i="3" s="1"/>
  <c r="F17" i="3" l="1"/>
  <c r="F15" i="3"/>
  <c r="J21" i="3"/>
  <c r="C37" i="3"/>
  <c r="C43" i="3" s="1"/>
  <c r="F19" i="3" l="1"/>
  <c r="F21" i="3" s="1"/>
  <c r="F39" i="3"/>
  <c r="N39" i="3" l="1"/>
  <c r="P39" i="3"/>
  <c r="R39" i="3"/>
  <c r="H39" i="3"/>
  <c r="L39" i="3"/>
  <c r="J39" i="3"/>
  <c r="F37" i="3"/>
  <c r="N37" i="3" l="1"/>
  <c r="N41" i="3" s="1"/>
  <c r="P37" i="3"/>
  <c r="P41" i="3" s="1"/>
  <c r="T39" i="3"/>
  <c r="L17" i="3" s="1"/>
  <c r="N17" i="3" s="1"/>
  <c r="J37" i="3"/>
  <c r="J41" i="3" s="1"/>
  <c r="H37" i="3"/>
  <c r="L37" i="3"/>
  <c r="R37" i="3"/>
  <c r="R41" i="3" s="1"/>
  <c r="F41" i="3"/>
  <c r="F43" i="3" s="1"/>
  <c r="T37" i="3" l="1"/>
  <c r="L15" i="3" s="1"/>
  <c r="L41" i="3"/>
  <c r="H41" i="3"/>
  <c r="T41" i="3" l="1"/>
  <c r="L19" i="3" s="1"/>
  <c r="N19" i="3" s="1"/>
  <c r="T43" i="3" l="1"/>
  <c r="L21" i="3"/>
  <c r="N15" i="3"/>
  <c r="N21" i="3" l="1"/>
  <c r="P17" i="3" s="1"/>
  <c r="T17" i="3" s="1"/>
  <c r="P15" i="3" l="1"/>
  <c r="T15" i="3" s="1"/>
  <c r="P19" i="3" l="1"/>
  <c r="T19" i="3" s="1"/>
  <c r="T21" i="3" s="1"/>
  <c r="T24" i="3" s="1"/>
  <c r="P21" i="3" l="1"/>
</calcChain>
</file>

<file path=xl/sharedStrings.xml><?xml version="1.0" encoding="utf-8"?>
<sst xmlns="http://schemas.openxmlformats.org/spreadsheetml/2006/main" count="370" uniqueCount="208">
  <si>
    <t>Environmental</t>
  </si>
  <si>
    <t>Rate Base</t>
  </si>
  <si>
    <t>Adjustments</t>
  </si>
  <si>
    <t>to</t>
  </si>
  <si>
    <t>Total</t>
  </si>
  <si>
    <t>*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</si>
  <si>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</si>
  <si>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</si>
  <si>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</si>
  <si>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</si>
  <si>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</si>
  <si>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</si>
  <si>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</si>
  <si>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</si>
  <si>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</si>
  <si>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</si>
  <si>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</si>
  <si>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</si>
  <si>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</si>
  <si>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</si>
  <si>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</si>
  <si>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</si>
  <si>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</si>
  <si>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</si>
  <si>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</si>
  <si>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</si>
  <si>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</si>
  <si>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</si>
  <si>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</si>
  <si>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</si>
  <si>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</si>
  <si>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</si>
  <si>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</si>
  <si>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</si>
  <si>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</si>
  <si>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</si>
  <si>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</si>
  <si>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</si>
  <si>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</si>
  <si>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</si>
  <si>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</si>
  <si>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</si>
  <si>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</si>
  <si>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</si>
  <si>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</si>
  <si>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</si>
  <si>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</si>
  <si>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</si>
  <si>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</si>
  <si>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</si>
  <si>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</si>
  <si>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</si>
  <si>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</si>
  <si>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</si>
  <si>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</si>
  <si>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</si>
  <si>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</si>
  <si>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</si>
  <si>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</si>
  <si>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</si>
  <si>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</si>
  <si>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</si>
  <si>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</si>
  <si>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</si>
  <si>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</si>
  <si>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</si>
  <si>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</si>
  <si>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</si>
  <si>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</si>
  <si>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</si>
  <si>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</si>
  <si>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</si>
  <si>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</si>
  <si>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</si>
  <si>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</si>
  <si>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</si>
  <si>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</si>
  <si>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</si>
  <si>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</si>
  <si>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Jefferson Co. 2000 Series A</t>
  </si>
  <si>
    <t>Trimble Co. 2000 Series A</t>
  </si>
  <si>
    <t>Jefferson Co. 2001 Series A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</si>
  <si>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</si>
  <si>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</si>
  <si>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</si>
  <si>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</si>
  <si>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</si>
  <si>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</si>
  <si>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</si>
  <si>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</si>
  <si>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</si>
  <si>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</si>
  <si>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</si>
  <si>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</si>
  <si>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</si>
  <si>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</si>
  <si>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</si>
  <si>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</si>
  <si>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</si>
  <si>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</si>
  <si>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</si>
  <si>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</si>
  <si>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Total External Debt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</si>
  <si>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</si>
  <si>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</si>
  <si>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</si>
  <si>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</si>
  <si>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Bank of America - Louisville Metro 2003 Series 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</si>
  <si>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</si>
  <si>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</si>
  <si>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</si>
  <si>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</si>
  <si>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</si>
  <si>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</si>
  <si>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</si>
  <si>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</si>
  <si>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</si>
  <si>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</si>
  <si>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</si>
  <si>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</si>
  <si>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</si>
  <si>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</si>
  <si>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</si>
  <si>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</si>
  <si>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</si>
  <si>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</si>
  <si>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</si>
  <si>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</si>
  <si>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</si>
  <si>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</si>
  <si>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</si>
  <si>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ECR - Gross-up Revenue Factor &amp;</t>
  </si>
  <si>
    <t>Composite Income Tax Calculation</t>
  </si>
  <si>
    <t>Federal &amp; State</t>
  </si>
  <si>
    <t>Federal Production</t>
  </si>
  <si>
    <t>2016 State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</si>
  <si>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</si>
  <si>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</si>
  <si>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</si>
  <si>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</si>
  <si>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</si>
  <si>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</si>
  <si>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</si>
  <si>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2016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</si>
  <si>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</si>
  <si>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</si>
  <si>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</si>
  <si>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</si>
  <si>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</si>
  <si>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</si>
  <si>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</si>
  <si>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</si>
  <si>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</si>
  <si>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</si>
  <si>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</si>
  <si>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</si>
  <si>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</si>
  <si>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</si>
  <si>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</si>
  <si>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</si>
  <si>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</si>
  <si>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</si>
  <si>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</si>
  <si>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</si>
  <si>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</si>
  <si>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</si>
  <si>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</si>
  <si>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</si>
  <si>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</si>
  <si>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</si>
  <si>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</si>
  <si>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</si>
  <si>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</si>
  <si>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</si>
  <si>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</si>
  <si>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</si>
  <si>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</si>
  <si>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</si>
  <si>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</si>
  <si>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</si>
  <si>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</si>
  <si>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</si>
  <si>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</si>
  <si>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</si>
  <si>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</si>
  <si>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</si>
  <si>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</si>
  <si>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</si>
  <si>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</si>
  <si>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t>*  Composite rate at end of current month for Embedded Cost of Capital report and daily average rate for ECR filings.</t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</si>
  <si>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</si>
  <si>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</si>
  <si>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</si>
  <si>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</si>
  <si>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</si>
  <si>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USING ENDING BALANCES AND INTEREST RATES</t>
  </si>
  <si>
    <t>b</t>
  </si>
  <si>
    <t>a</t>
  </si>
  <si>
    <t>c</t>
  </si>
  <si>
    <t>As of August 31, 2016</t>
  </si>
  <si>
    <t>Adjusted Electric Rate of Return on Common Equity - Pre-2016 ECR Plans</t>
  </si>
  <si>
    <t>Adjusted Electric Rate of Return on Common Equity - 2016 ECR Plans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</si>
  <si>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Additional interest due to Swap Agreements: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</si>
  <si>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 Includes setup fees for Credit Facility amended January 29, 2016 with a term ending December 31, 2020.</t>
    </r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</si>
  <si>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Remarketing fee = 10 basis points</t>
    </r>
  </si>
  <si>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 - Remarketing fee = 25 basis points</t>
    </r>
  </si>
  <si>
    <r>
      <rPr>
        <b/>
        <sz val="12"/>
        <rFont val="Arial"/>
        <family val="2"/>
      </rPr>
      <t xml:space="preserve">c </t>
    </r>
    <r>
      <rPr>
        <sz val="12"/>
        <rFont val="Arial"/>
        <family val="2"/>
      </rPr>
      <t>- Revolving Credit Facility fee = 10 basis points</t>
    </r>
  </si>
  <si>
    <t>08-31-16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</si>
</sst>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[$-409]mmm\-yy;@"/>
    <numFmt numFmtId="177" formatCode="[$-409]mmmm\ d\,\ yyyy;@"/>
    <numFmt numFmtId="178" formatCode="mmmm\ d\,\ yyyy"/>
    <numFmt numFmtId="179" formatCode="mm/dd/yy_)"/>
    <numFmt numFmtId="180" formatCode="0_);\(0\)"/>
    <numFmt numFmtId="181" formatCode="0.00000%"/>
    <numFmt numFmtId="182" formatCode="0.000_)"/>
    <numFmt numFmtId="183" formatCode="#,##0.000_);\(#,##0.000\)"/>
    <numFmt numFmtId="184" formatCode="_(&quot;$&quot;* #,##0.0000_);_(&quot;$&quot;* \(#,##0.0000\);_(&quot;$&quot;* &quot;-&quot;??_);_(@_)"/>
    <numFmt numFmtId="185" formatCode="#,##0.0000_);\(#,##0.000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9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4" borderId="1" applyNumberFormat="0" applyAlignment="0" applyProtection="0"/>
    <xf numFmtId="0" fontId="23" fillId="14" borderId="2" applyNumberFormat="0" applyAlignment="0" applyProtection="0"/>
    <xf numFmtId="0" fontId="23" fillId="15" borderId="0">
      <alignment horizontal="left"/>
    </xf>
    <xf numFmtId="0" fontId="35" fillId="15" borderId="0">
      <alignment horizontal="right"/>
    </xf>
    <xf numFmtId="0" fontId="36" fillId="16" borderId="0">
      <alignment horizontal="center"/>
    </xf>
    <xf numFmtId="0" fontId="35" fillId="15" borderId="0">
      <alignment horizontal="right"/>
    </xf>
    <xf numFmtId="0" fontId="37" fillId="16" borderId="0">
      <alignment horizontal="left"/>
    </xf>
    <xf numFmtId="43" fontId="11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Protection="0"/>
    <xf numFmtId="0" fontId="38" fillId="0" borderId="0" applyProtection="0"/>
    <xf numFmtId="0" fontId="39" fillId="0" borderId="0" applyProtection="0"/>
    <xf numFmtId="0" fontId="13" fillId="0" borderId="0" applyProtection="0"/>
    <xf numFmtId="0" fontId="16" fillId="0" borderId="0" applyProtection="0"/>
    <xf numFmtId="0" fontId="18" fillId="0" borderId="0" applyProtection="0"/>
    <xf numFmtId="0" fontId="40" fillId="0" borderId="0" applyProtection="0"/>
    <xf numFmtId="2" fontId="16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15" borderId="0">
      <alignment horizontal="left"/>
    </xf>
    <xf numFmtId="0" fontId="34" fillId="16" borderId="0">
      <alignment horizontal="left"/>
    </xf>
    <xf numFmtId="0" fontId="30" fillId="0" borderId="6" applyNumberFormat="0" applyFill="0" applyAlignment="0" applyProtection="0"/>
    <xf numFmtId="0" fontId="31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37" fontId="41" fillId="0" borderId="0"/>
    <xf numFmtId="0" fontId="11" fillId="19" borderId="7" applyNumberFormat="0" applyFont="0" applyAlignment="0" applyProtection="0"/>
    <xf numFmtId="0" fontId="32" fillId="4" borderId="8" applyNumberFormat="0" applyAlignment="0" applyProtection="0"/>
    <xf numFmtId="4" fontId="19" fillId="20" borderId="0">
      <alignment horizontal="right"/>
    </xf>
    <xf numFmtId="0" fontId="42" fillId="20" borderId="0">
      <alignment horizontal="center" vertical="center"/>
    </xf>
    <xf numFmtId="0" fontId="34" fillId="20" borderId="9"/>
    <xf numFmtId="0" fontId="42" fillId="20" borderId="0" applyBorder="0">
      <alignment horizontal="centerContinuous"/>
    </xf>
    <xf numFmtId="0" fontId="43" fillId="20" borderId="0" applyBorder="0">
      <alignment horizontal="centerContinuous"/>
    </xf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18" borderId="0">
      <alignment horizontal="center"/>
    </xf>
    <xf numFmtId="49" fontId="44" fillId="16" borderId="0">
      <alignment horizontal="center"/>
    </xf>
    <xf numFmtId="0" fontId="35" fillId="15" borderId="0">
      <alignment horizontal="center"/>
    </xf>
    <xf numFmtId="0" fontId="35" fillId="15" borderId="0">
      <alignment horizontal="centerContinuous"/>
    </xf>
    <xf numFmtId="0" fontId="45" fillId="16" borderId="0">
      <alignment horizontal="left"/>
    </xf>
    <xf numFmtId="49" fontId="45" fillId="16" borderId="0">
      <alignment horizontal="center"/>
    </xf>
    <xf numFmtId="0" fontId="23" fillId="15" borderId="0">
      <alignment horizontal="left"/>
    </xf>
    <xf numFmtId="49" fontId="45" fillId="16" borderId="0">
      <alignment horizontal="left"/>
    </xf>
    <xf numFmtId="0" fontId="23" fillId="15" borderId="0">
      <alignment horizontal="centerContinuous"/>
    </xf>
    <xf numFmtId="0" fontId="23" fillId="15" borderId="0">
      <alignment horizontal="right"/>
    </xf>
    <xf numFmtId="49" fontId="34" fillId="16" borderId="0">
      <alignment horizontal="left"/>
    </xf>
    <xf numFmtId="0" fontId="35" fillId="15" borderId="0">
      <alignment horizontal="right"/>
    </xf>
    <xf numFmtId="0" fontId="45" fillId="5" borderId="0">
      <alignment horizontal="center"/>
    </xf>
    <xf numFmtId="0" fontId="15" fillId="5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6" fillId="16" borderId="0">
      <alignment horizontal="center"/>
    </xf>
    <xf numFmtId="0" fontId="17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2" fillId="0" borderId="0" applyProtection="0"/>
    <xf numFmtId="0" fontId="11" fillId="0" borderId="0" applyProtection="0"/>
    <xf numFmtId="2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4" fillId="20" borderId="9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2" borderId="0" applyNumberFormat="0" applyBorder="0" applyAlignment="0" applyProtection="0"/>
    <xf numFmtId="173" fontId="4" fillId="22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3" borderId="0" applyNumberFormat="0" applyBorder="0" applyAlignment="0" applyProtection="0"/>
    <xf numFmtId="173" fontId="4" fillId="2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4" borderId="0" applyNumberFormat="0" applyBorder="0" applyAlignment="0" applyProtection="0"/>
    <xf numFmtId="173" fontId="4" fillId="24" borderId="0" applyNumberFormat="0" applyBorder="0" applyAlignment="0" applyProtection="0"/>
    <xf numFmtId="173" fontId="19" fillId="3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19" fillId="4" borderId="0" applyNumberFormat="0" applyBorder="0" applyAlignment="0" applyProtection="0"/>
    <xf numFmtId="173" fontId="4" fillId="25" borderId="0" applyNumberFormat="0" applyBorder="0" applyAlignment="0" applyProtection="0"/>
    <xf numFmtId="173" fontId="4" fillId="25" borderId="0" applyNumberFormat="0" applyBorder="0" applyAlignment="0" applyProtection="0"/>
    <xf numFmtId="173" fontId="19" fillId="4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6" borderId="0" applyNumberFormat="0" applyBorder="0" applyAlignment="0" applyProtection="0"/>
    <xf numFmtId="173" fontId="4" fillId="26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27" borderId="0" applyNumberFormat="0" applyBorder="0" applyAlignment="0" applyProtection="0"/>
    <xf numFmtId="173" fontId="4" fillId="27" borderId="0" applyNumberFormat="0" applyBorder="0" applyAlignment="0" applyProtection="0"/>
    <xf numFmtId="173" fontId="19" fillId="5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28" borderId="0" applyNumberFormat="0" applyBorder="0" applyAlignment="0" applyProtection="0"/>
    <xf numFmtId="173" fontId="4" fillId="28" borderId="0" applyNumberFormat="0" applyBorder="0" applyAlignment="0" applyProtection="0"/>
    <xf numFmtId="173" fontId="19" fillId="2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29" borderId="0" applyNumberFormat="0" applyBorder="0" applyAlignment="0" applyProtection="0"/>
    <xf numFmtId="173" fontId="4" fillId="29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19" fillId="3" borderId="0" applyNumberFormat="0" applyBorder="0" applyAlignment="0" applyProtection="0"/>
    <xf numFmtId="173" fontId="4" fillId="30" borderId="0" applyNumberFormat="0" applyBorder="0" applyAlignment="0" applyProtection="0"/>
    <xf numFmtId="173" fontId="4" fillId="30" borderId="0" applyNumberFormat="0" applyBorder="0" applyAlignment="0" applyProtection="0"/>
    <xf numFmtId="173" fontId="19" fillId="3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19" fillId="6" borderId="0" applyNumberFormat="0" applyBorder="0" applyAlignment="0" applyProtection="0"/>
    <xf numFmtId="173" fontId="4" fillId="31" borderId="0" applyNumberFormat="0" applyBorder="0" applyAlignment="0" applyProtection="0"/>
    <xf numFmtId="173" fontId="4" fillId="31" borderId="0" applyNumberFormat="0" applyBorder="0" applyAlignment="0" applyProtection="0"/>
    <xf numFmtId="173" fontId="19" fillId="6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19" fillId="2" borderId="0" applyNumberFormat="0" applyBorder="0" applyAlignment="0" applyProtection="0"/>
    <xf numFmtId="173" fontId="4" fillId="32" borderId="0" applyNumberFormat="0" applyBorder="0" applyAlignment="0" applyProtection="0"/>
    <xf numFmtId="173" fontId="4" fillId="32" borderId="0" applyNumberFormat="0" applyBorder="0" applyAlignment="0" applyProtection="0"/>
    <xf numFmtId="173" fontId="19" fillId="2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19" fillId="5" borderId="0" applyNumberFormat="0" applyBorder="0" applyAlignment="0" applyProtection="0"/>
    <xf numFmtId="173" fontId="4" fillId="33" borderId="0" applyNumberFormat="0" applyBorder="0" applyAlignment="0" applyProtection="0"/>
    <xf numFmtId="173" fontId="4" fillId="33" borderId="0" applyNumberFormat="0" applyBorder="0" applyAlignment="0" applyProtection="0"/>
    <xf numFmtId="173" fontId="19" fillId="5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4" borderId="0" applyNumberFormat="0" applyBorder="0" applyAlignment="0" applyProtection="0"/>
    <xf numFmtId="173" fontId="55" fillId="34" borderId="0" applyNumberFormat="0" applyBorder="0" applyAlignment="0" applyProtection="0"/>
    <xf numFmtId="173" fontId="14" fillId="2" borderId="0" applyNumberFormat="0" applyBorder="0" applyAlignment="0" applyProtection="0"/>
    <xf numFmtId="0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14" fillId="7" borderId="0" applyNumberFormat="0" applyBorder="0" applyAlignment="0" applyProtection="0"/>
    <xf numFmtId="173" fontId="55" fillId="35" borderId="0" applyNumberFormat="0" applyBorder="0" applyAlignment="0" applyProtection="0"/>
    <xf numFmtId="173" fontId="55" fillId="35" borderId="0" applyNumberFormat="0" applyBorder="0" applyAlignment="0" applyProtection="0"/>
    <xf numFmtId="173" fontId="14" fillId="7" borderId="0" applyNumberFormat="0" applyBorder="0" applyAlignment="0" applyProtection="0"/>
    <xf numFmtId="0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14" fillId="3" borderId="0" applyNumberFormat="0" applyBorder="0" applyAlignment="0" applyProtection="0"/>
    <xf numFmtId="173" fontId="55" fillId="36" borderId="0" applyNumberFormat="0" applyBorder="0" applyAlignment="0" applyProtection="0"/>
    <xf numFmtId="173" fontId="55" fillId="36" borderId="0" applyNumberFormat="0" applyBorder="0" applyAlignment="0" applyProtection="0"/>
    <xf numFmtId="173" fontId="14" fillId="3" borderId="0" applyNumberFormat="0" applyBorder="0" applyAlignment="0" applyProtection="0"/>
    <xf numFmtId="0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14" fillId="6" borderId="0" applyNumberFormat="0" applyBorder="0" applyAlignment="0" applyProtection="0"/>
    <xf numFmtId="173" fontId="55" fillId="37" borderId="0" applyNumberFormat="0" applyBorder="0" applyAlignment="0" applyProtection="0"/>
    <xf numFmtId="173" fontId="55" fillId="37" borderId="0" applyNumberFormat="0" applyBorder="0" applyAlignment="0" applyProtection="0"/>
    <xf numFmtId="173" fontId="14" fillId="6" borderId="0" applyNumberFormat="0" applyBorder="0" applyAlignment="0" applyProtection="0"/>
    <xf numFmtId="0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14" fillId="2" borderId="0" applyNumberFormat="0" applyBorder="0" applyAlignment="0" applyProtection="0"/>
    <xf numFmtId="173" fontId="55" fillId="38" borderId="0" applyNumberFormat="0" applyBorder="0" applyAlignment="0" applyProtection="0"/>
    <xf numFmtId="173" fontId="55" fillId="38" borderId="0" applyNumberFormat="0" applyBorder="0" applyAlignment="0" applyProtection="0"/>
    <xf numFmtId="173" fontId="14" fillId="2" borderId="0" applyNumberFormat="0" applyBorder="0" applyAlignment="0" applyProtection="0"/>
    <xf numFmtId="0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14" fillId="5" borderId="0" applyNumberFormat="0" applyBorder="0" applyAlignment="0" applyProtection="0"/>
    <xf numFmtId="173" fontId="55" fillId="39" borderId="0" applyNumberFormat="0" applyBorder="0" applyAlignment="0" applyProtection="0"/>
    <xf numFmtId="173" fontId="55" fillId="39" borderId="0" applyNumberFormat="0" applyBorder="0" applyAlignment="0" applyProtection="0"/>
    <xf numFmtId="173" fontId="14" fillId="5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0" borderId="0" applyNumberFormat="0" applyBorder="0" applyAlignment="0" applyProtection="0"/>
    <xf numFmtId="173" fontId="55" fillId="40" borderId="0" applyNumberFormat="0" applyBorder="0" applyAlignment="0" applyProtection="0"/>
    <xf numFmtId="173" fontId="14" fillId="8" borderId="0" applyNumberFormat="0" applyBorder="0" applyAlignment="0" applyProtection="0"/>
    <xf numFmtId="0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14" fillId="9" borderId="0" applyNumberFormat="0" applyBorder="0" applyAlignment="0" applyProtection="0"/>
    <xf numFmtId="173" fontId="55" fillId="41" borderId="0" applyNumberFormat="0" applyBorder="0" applyAlignment="0" applyProtection="0"/>
    <xf numFmtId="173" fontId="55" fillId="41" borderId="0" applyNumberFormat="0" applyBorder="0" applyAlignment="0" applyProtection="0"/>
    <xf numFmtId="173" fontId="14" fillId="9" borderId="0" applyNumberFormat="0" applyBorder="0" applyAlignment="0" applyProtection="0"/>
    <xf numFmtId="0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14" fillId="10" borderId="0" applyNumberFormat="0" applyBorder="0" applyAlignment="0" applyProtection="0"/>
    <xf numFmtId="173" fontId="55" fillId="42" borderId="0" applyNumberFormat="0" applyBorder="0" applyAlignment="0" applyProtection="0"/>
    <xf numFmtId="173" fontId="55" fillId="42" borderId="0" applyNumberFormat="0" applyBorder="0" applyAlignment="0" applyProtection="0"/>
    <xf numFmtId="173" fontId="14" fillId="10" borderId="0" applyNumberFormat="0" applyBorder="0" applyAlignment="0" applyProtection="0"/>
    <xf numFmtId="0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14" fillId="11" borderId="0" applyNumberFormat="0" applyBorder="0" applyAlignment="0" applyProtection="0"/>
    <xf numFmtId="173" fontId="55" fillId="43" borderId="0" applyNumberFormat="0" applyBorder="0" applyAlignment="0" applyProtection="0"/>
    <xf numFmtId="173" fontId="55" fillId="43" borderId="0" applyNumberFormat="0" applyBorder="0" applyAlignment="0" applyProtection="0"/>
    <xf numFmtId="173" fontId="14" fillId="11" borderId="0" applyNumberFormat="0" applyBorder="0" applyAlignment="0" applyProtection="0"/>
    <xf numFmtId="0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14" fillId="8" borderId="0" applyNumberFormat="0" applyBorder="0" applyAlignment="0" applyProtection="0"/>
    <xf numFmtId="173" fontId="55" fillId="44" borderId="0" applyNumberFormat="0" applyBorder="0" applyAlignment="0" applyProtection="0"/>
    <xf numFmtId="173" fontId="55" fillId="44" borderId="0" applyNumberFormat="0" applyBorder="0" applyAlignment="0" applyProtection="0"/>
    <xf numFmtId="173" fontId="14" fillId="8" borderId="0" applyNumberFormat="0" applyBorder="0" applyAlignment="0" applyProtection="0"/>
    <xf numFmtId="0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14" fillId="12" borderId="0" applyNumberFormat="0" applyBorder="0" applyAlignment="0" applyProtection="0"/>
    <xf numFmtId="173" fontId="55" fillId="45" borderId="0" applyNumberFormat="0" applyBorder="0" applyAlignment="0" applyProtection="0"/>
    <xf numFmtId="173" fontId="55" fillId="45" borderId="0" applyNumberFormat="0" applyBorder="0" applyAlignment="0" applyProtection="0"/>
    <xf numFmtId="173" fontId="14" fillId="12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21" fillId="13" borderId="0" applyNumberFormat="0" applyBorder="0" applyAlignment="0" applyProtection="0"/>
    <xf numFmtId="173" fontId="56" fillId="46" borderId="0" applyNumberFormat="0" applyBorder="0" applyAlignment="0" applyProtection="0"/>
    <xf numFmtId="173" fontId="56" fillId="46" borderId="0" applyNumberFormat="0" applyBorder="0" applyAlignment="0" applyProtection="0"/>
    <xf numFmtId="173" fontId="21" fillId="13" borderId="0" applyNumberFormat="0" applyBorder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57" fillId="47" borderId="16" applyNumberFormat="0" applyAlignment="0" applyProtection="0"/>
    <xf numFmtId="173" fontId="57" fillId="47" borderId="16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2" fillId="4" borderId="1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23" fillId="14" borderId="2" applyNumberFormat="0" applyAlignment="0" applyProtection="0"/>
    <xf numFmtId="173" fontId="58" fillId="48" borderId="17" applyNumberFormat="0" applyAlignment="0" applyProtection="0"/>
    <xf numFmtId="173" fontId="58" fillId="48" borderId="17" applyNumberFormat="0" applyAlignment="0" applyProtection="0"/>
    <xf numFmtId="173" fontId="23" fillId="14" borderId="2" applyNumberFormat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25" fillId="17" borderId="0" applyNumberFormat="0" applyBorder="0" applyAlignment="0" applyProtection="0"/>
    <xf numFmtId="173" fontId="60" fillId="49" borderId="0" applyNumberFormat="0" applyBorder="0" applyAlignment="0" applyProtection="0"/>
    <xf numFmtId="173" fontId="60" fillId="49" borderId="0" applyNumberFormat="0" applyBorder="0" applyAlignment="0" applyProtection="0"/>
    <xf numFmtId="173" fontId="25" fillId="17" borderId="0" applyNumberFormat="0" applyBorder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26" fillId="0" borderId="3" applyNumberFormat="0" applyFill="0" applyAlignment="0" applyProtection="0"/>
    <xf numFmtId="173" fontId="61" fillId="0" borderId="18" applyNumberFormat="0" applyFill="0" applyAlignment="0" applyProtection="0"/>
    <xf numFmtId="173" fontId="61" fillId="0" borderId="18" applyNumberFormat="0" applyFill="0" applyAlignment="0" applyProtection="0"/>
    <xf numFmtId="173" fontId="26" fillId="0" borderId="3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27" fillId="0" borderId="4" applyNumberFormat="0" applyFill="0" applyAlignment="0" applyProtection="0"/>
    <xf numFmtId="173" fontId="62" fillId="0" borderId="19" applyNumberFormat="0" applyFill="0" applyAlignment="0" applyProtection="0"/>
    <xf numFmtId="173" fontId="62" fillId="0" borderId="19" applyNumberFormat="0" applyFill="0" applyAlignment="0" applyProtection="0"/>
    <xf numFmtId="173" fontId="27" fillId="0" borderId="4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63" fillId="0" borderId="20" applyNumberFormat="0" applyFill="0" applyAlignment="0" applyProtection="0"/>
    <xf numFmtId="173" fontId="63" fillId="0" borderId="20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5" applyNumberFormat="0" applyFill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28" fillId="0" borderId="0" applyNumberFormat="0" applyFill="0" applyBorder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64" fillId="50" borderId="16" applyNumberFormat="0" applyAlignment="0" applyProtection="0"/>
    <xf numFmtId="173" fontId="64" fillId="50" borderId="16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29" fillId="5" borderId="1" applyNumberFormat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30" fillId="0" borderId="6" applyNumberFormat="0" applyFill="0" applyAlignment="0" applyProtection="0"/>
    <xf numFmtId="173" fontId="65" fillId="0" borderId="21" applyNumberFormat="0" applyFill="0" applyAlignment="0" applyProtection="0"/>
    <xf numFmtId="173" fontId="65" fillId="0" borderId="21" applyNumberFormat="0" applyFill="0" applyAlignment="0" applyProtection="0"/>
    <xf numFmtId="173" fontId="30" fillId="0" borderId="6" applyNumberFormat="0" applyFill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173" fontId="31" fillId="18" borderId="0" applyNumberFormat="0" applyBorder="0" applyAlignment="0" applyProtection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0" fontId="11" fillId="0" borderId="0"/>
    <xf numFmtId="173" fontId="11" fillId="0" borderId="0"/>
    <xf numFmtId="0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7" fillId="0" borderId="0"/>
    <xf numFmtId="0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11" fillId="0" borderId="0"/>
    <xf numFmtId="173" fontId="11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4" fillId="52" borderId="22" applyNumberFormat="0" applyFont="0" applyAlignment="0" applyProtection="0"/>
    <xf numFmtId="173" fontId="4" fillId="52" borderId="22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11" fillId="19" borderId="7" applyNumberFormat="0" applyFon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68" fillId="47" borderId="23" applyNumberFormat="0" applyAlignment="0" applyProtection="0"/>
    <xf numFmtId="173" fontId="68" fillId="47" borderId="23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173" fontId="32" fillId="4" borderId="8" applyNumberFormat="0" applyAlignment="0" applyProtection="0"/>
    <xf numFmtId="40" fontId="69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0" fillId="20" borderId="0">
      <alignment horizontal="right"/>
    </xf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20" borderId="9"/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1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173" fontId="72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173" fontId="19" fillId="0" borderId="0">
      <alignment vertical="top"/>
    </xf>
    <xf numFmtId="175" fontId="11" fillId="21" borderId="24">
      <alignment horizontal="right"/>
    </xf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74" fillId="0" borderId="25" applyNumberFormat="0" applyFill="0" applyAlignment="0" applyProtection="0"/>
    <xf numFmtId="173" fontId="74" fillId="0" borderId="25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34" fillId="0" borderId="10" applyNumberFormat="0" applyFill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176" fontId="11" fillId="0" borderId="0"/>
    <xf numFmtId="176" fontId="11" fillId="0" borderId="0"/>
    <xf numFmtId="0" fontId="3" fillId="0" borderId="0"/>
    <xf numFmtId="0" fontId="23" fillId="15" borderId="0">
      <alignment horizontal="left"/>
    </xf>
    <xf numFmtId="177" fontId="23" fillId="15" borderId="0">
      <alignment horizontal="left"/>
    </xf>
    <xf numFmtId="0" fontId="35" fillId="15" borderId="0">
      <alignment horizontal="right"/>
    </xf>
    <xf numFmtId="177" fontId="35" fillId="15" borderId="0">
      <alignment horizontal="right"/>
    </xf>
    <xf numFmtId="0" fontId="36" fillId="16" borderId="0">
      <alignment horizontal="center"/>
    </xf>
    <xf numFmtId="177" fontId="36" fillId="16" borderId="0">
      <alignment horizontal="center"/>
    </xf>
    <xf numFmtId="0" fontId="35" fillId="15" borderId="0">
      <alignment horizontal="right"/>
    </xf>
    <xf numFmtId="177" fontId="35" fillId="15" borderId="0">
      <alignment horizontal="right"/>
    </xf>
    <xf numFmtId="0" fontId="37" fillId="16" borderId="0">
      <alignment horizontal="left"/>
    </xf>
    <xf numFmtId="177" fontId="37" fillId="16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8" fillId="0" borderId="0" applyProtection="0"/>
    <xf numFmtId="177" fontId="18" fillId="0" borderId="0" applyProtection="0"/>
    <xf numFmtId="0" fontId="38" fillId="0" borderId="0" applyProtection="0"/>
    <xf numFmtId="177" fontId="38" fillId="0" borderId="0" applyProtection="0"/>
    <xf numFmtId="0" fontId="39" fillId="0" borderId="0" applyProtection="0"/>
    <xf numFmtId="177" fontId="39" fillId="0" borderId="0" applyProtection="0"/>
    <xf numFmtId="0" fontId="12" fillId="0" borderId="0" applyProtection="0"/>
    <xf numFmtId="177" fontId="12" fillId="0" borderId="0" applyProtection="0"/>
    <xf numFmtId="177" fontId="12" fillId="0" borderId="0" applyProtection="0"/>
    <xf numFmtId="0" fontId="11" fillId="0" borderId="0" applyProtection="0"/>
    <xf numFmtId="177" fontId="11" fillId="0" borderId="0" applyProtection="0"/>
    <xf numFmtId="177" fontId="11" fillId="0" borderId="0" applyProtection="0"/>
    <xf numFmtId="0" fontId="18" fillId="0" borderId="0" applyProtection="0"/>
    <xf numFmtId="177" fontId="18" fillId="0" borderId="0" applyProtection="0"/>
    <xf numFmtId="0" fontId="40" fillId="0" borderId="0" applyProtection="0"/>
    <xf numFmtId="177" fontId="40" fillId="0" borderId="0" applyProtection="0"/>
    <xf numFmtId="0" fontId="23" fillId="15" borderId="0">
      <alignment horizontal="left"/>
    </xf>
    <xf numFmtId="177" fontId="23" fillId="15" borderId="0">
      <alignment horizontal="left"/>
    </xf>
    <xf numFmtId="0" fontId="34" fillId="16" borderId="0">
      <alignment horizontal="left"/>
    </xf>
    <xf numFmtId="177" fontId="34" fillId="16" borderId="0">
      <alignment horizontal="left"/>
    </xf>
    <xf numFmtId="177" fontId="11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3" fillId="0" borderId="0"/>
    <xf numFmtId="177" fontId="3" fillId="0" borderId="0"/>
    <xf numFmtId="0" fontId="3" fillId="0" borderId="0"/>
    <xf numFmtId="177" fontId="3" fillId="0" borderId="0"/>
    <xf numFmtId="177" fontId="8" fillId="0" borderId="0"/>
    <xf numFmtId="0" fontId="8" fillId="0" borderId="0"/>
    <xf numFmtId="177" fontId="8" fillId="0" borderId="0"/>
    <xf numFmtId="177" fontId="8" fillId="0" borderId="0"/>
    <xf numFmtId="177" fontId="34" fillId="20" borderId="9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18" borderId="0">
      <alignment horizontal="center"/>
    </xf>
    <xf numFmtId="177" fontId="34" fillId="18" borderId="0">
      <alignment horizontal="center"/>
    </xf>
    <xf numFmtId="0" fontId="35" fillId="15" borderId="0">
      <alignment horizontal="center"/>
    </xf>
    <xf numFmtId="177" fontId="35" fillId="15" borderId="0">
      <alignment horizontal="center"/>
    </xf>
    <xf numFmtId="0" fontId="35" fillId="15" borderId="0">
      <alignment horizontal="centerContinuous"/>
    </xf>
    <xf numFmtId="177" fontId="35" fillId="15" borderId="0">
      <alignment horizontal="centerContinuous"/>
    </xf>
    <xf numFmtId="0" fontId="45" fillId="16" borderId="0">
      <alignment horizontal="left"/>
    </xf>
    <xf numFmtId="177" fontId="45" fillId="16" borderId="0">
      <alignment horizontal="left"/>
    </xf>
    <xf numFmtId="0" fontId="23" fillId="15" borderId="0">
      <alignment horizontal="left"/>
    </xf>
    <xf numFmtId="177" fontId="23" fillId="15" borderId="0">
      <alignment horizontal="left"/>
    </xf>
    <xf numFmtId="0" fontId="23" fillId="15" borderId="0">
      <alignment horizontal="centerContinuous"/>
    </xf>
    <xf numFmtId="177" fontId="23" fillId="15" borderId="0">
      <alignment horizontal="centerContinuous"/>
    </xf>
    <xf numFmtId="0" fontId="23" fillId="15" borderId="0">
      <alignment horizontal="right"/>
    </xf>
    <xf numFmtId="177" fontId="23" fillId="15" borderId="0">
      <alignment horizontal="right"/>
    </xf>
    <xf numFmtId="0" fontId="35" fillId="15" borderId="0">
      <alignment horizontal="right"/>
    </xf>
    <xf numFmtId="177" fontId="35" fillId="15" borderId="0">
      <alignment horizontal="right"/>
    </xf>
    <xf numFmtId="0" fontId="45" fillId="5" borderId="0">
      <alignment horizontal="center"/>
    </xf>
    <xf numFmtId="177" fontId="45" fillId="5" borderId="0">
      <alignment horizontal="center"/>
    </xf>
    <xf numFmtId="0" fontId="15" fillId="5" borderId="0">
      <alignment horizontal="center"/>
    </xf>
    <xf numFmtId="177" fontId="15" fillId="5" borderId="0">
      <alignment horizontal="center"/>
    </xf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11" fillId="0" borderId="0"/>
    <xf numFmtId="177" fontId="11" fillId="0" borderId="0"/>
    <xf numFmtId="177" fontId="11" fillId="0" borderId="0"/>
    <xf numFmtId="0" fontId="46" fillId="16" borderId="0">
      <alignment horizontal="center"/>
    </xf>
    <xf numFmtId="177" fontId="46" fillId="16" borderId="0">
      <alignment horizontal="center"/>
    </xf>
    <xf numFmtId="0" fontId="2" fillId="0" borderId="0"/>
    <xf numFmtId="177" fontId="19" fillId="2" borderId="0" applyNumberFormat="0" applyBorder="0" applyAlignment="0" applyProtection="0"/>
    <xf numFmtId="176" fontId="2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2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6" fontId="2" fillId="2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4" borderId="0" applyNumberFormat="0" applyBorder="0" applyAlignment="0" applyProtection="0"/>
    <xf numFmtId="177" fontId="19" fillId="2" borderId="0" applyNumberFormat="0" applyBorder="0" applyAlignment="0" applyProtection="0"/>
    <xf numFmtId="176" fontId="2" fillId="2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2" borderId="0" applyNumberFormat="0" applyBorder="0" applyAlignment="0" applyProtection="0"/>
    <xf numFmtId="176" fontId="2" fillId="2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6" fontId="2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6" fontId="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3" borderId="0" applyNumberFormat="0" applyBorder="0" applyAlignment="0" applyProtection="0"/>
    <xf numFmtId="177" fontId="19" fillId="6" borderId="0" applyNumberFormat="0" applyBorder="0" applyAlignment="0" applyProtection="0"/>
    <xf numFmtId="176" fontId="2" fillId="3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6" borderId="0" applyNumberFormat="0" applyBorder="0" applyAlignment="0" applyProtection="0"/>
    <xf numFmtId="177" fontId="19" fillId="2" borderId="0" applyNumberFormat="0" applyBorder="0" applyAlignment="0" applyProtection="0"/>
    <xf numFmtId="176" fontId="2" fillId="3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2" borderId="0" applyNumberFormat="0" applyBorder="0" applyAlignment="0" applyProtection="0"/>
    <xf numFmtId="177" fontId="19" fillId="5" borderId="0" applyNumberFormat="0" applyBorder="0" applyAlignment="0" applyProtection="0"/>
    <xf numFmtId="176" fontId="2" fillId="3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7" borderId="0" applyNumberFormat="0" applyBorder="0" applyAlignment="0" applyProtection="0"/>
    <xf numFmtId="177" fontId="14" fillId="7" borderId="0" applyNumberFormat="0" applyBorder="0" applyAlignment="0" applyProtection="0"/>
    <xf numFmtId="177" fontId="14" fillId="7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3" borderId="0" applyNumberFormat="0" applyBorder="0" applyAlignment="0" applyProtection="0"/>
    <xf numFmtId="177" fontId="14" fillId="3" borderId="0" applyNumberFormat="0" applyBorder="0" applyAlignment="0" applyProtection="0"/>
    <xf numFmtId="177" fontId="14" fillId="3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6" borderId="0" applyNumberFormat="0" applyBorder="0" applyAlignment="0" applyProtection="0"/>
    <xf numFmtId="177" fontId="14" fillId="6" borderId="0" applyNumberFormat="0" applyBorder="0" applyAlignment="0" applyProtection="0"/>
    <xf numFmtId="177" fontId="14" fillId="6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2" borderId="0" applyNumberFormat="0" applyBorder="0" applyAlignment="0" applyProtection="0"/>
    <xf numFmtId="177" fontId="14" fillId="2" borderId="0" applyNumberFormat="0" applyBorder="0" applyAlignment="0" applyProtection="0"/>
    <xf numFmtId="177" fontId="14" fillId="2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5" borderId="0" applyNumberFormat="0" applyBorder="0" applyAlignment="0" applyProtection="0"/>
    <xf numFmtId="177" fontId="14" fillId="5" borderId="0" applyNumberFormat="0" applyBorder="0" applyAlignment="0" applyProtection="0"/>
    <xf numFmtId="177" fontId="14" fillId="5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11" borderId="0" applyNumberFormat="0" applyBorder="0" applyAlignment="0" applyProtection="0"/>
    <xf numFmtId="177" fontId="14" fillId="11" borderId="0" applyNumberFormat="0" applyBorder="0" applyAlignment="0" applyProtection="0"/>
    <xf numFmtId="177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8" borderId="0" applyNumberFormat="0" applyBorder="0" applyAlignment="0" applyProtection="0"/>
    <xf numFmtId="177" fontId="14" fillId="8" borderId="0" applyNumberFormat="0" applyBorder="0" applyAlignment="0" applyProtection="0"/>
    <xf numFmtId="177" fontId="14" fillId="8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14" fillId="12" borderId="0" applyNumberFormat="0" applyBorder="0" applyAlignment="0" applyProtection="0"/>
    <xf numFmtId="177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177" fontId="21" fillId="13" borderId="0" applyNumberFormat="0" applyBorder="0" applyAlignment="0" applyProtection="0"/>
    <xf numFmtId="177" fontId="21" fillId="13" borderId="0" applyNumberFormat="0" applyBorder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0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6" fontId="22" fillId="4" borderId="1" applyNumberFormat="0" applyAlignment="0" applyProtection="0"/>
    <xf numFmtId="177" fontId="23" fillId="14" borderId="2" applyNumberFormat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177" fontId="23" fillId="14" borderId="2" applyNumberFormat="0" applyAlignment="0" applyProtection="0"/>
    <xf numFmtId="177" fontId="23" fillId="14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4" fillId="0" borderId="0" applyNumberFormat="0" applyFill="0" applyBorder="0" applyAlignment="0" applyProtection="0"/>
    <xf numFmtId="177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5" fillId="17" borderId="0" applyNumberFormat="0" applyBorder="0" applyAlignment="0" applyProtection="0"/>
    <xf numFmtId="177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6" fillId="0" borderId="3" applyNumberFormat="0" applyFill="0" applyAlignment="0" applyProtection="0"/>
    <xf numFmtId="177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7" fillId="0" borderId="4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0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5" applyNumberFormat="0" applyFill="0" applyAlignment="0" applyProtection="0"/>
    <xf numFmtId="177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7" fontId="28" fillId="0" borderId="0" applyNumberFormat="0" applyFill="0" applyBorder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0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6" fontId="29" fillId="5" borderId="1" applyNumberFormat="0" applyAlignment="0" applyProtection="0"/>
    <xf numFmtId="177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0" fillId="0" borderId="6" applyNumberFormat="0" applyFill="0" applyAlignment="0" applyProtection="0"/>
    <xf numFmtId="177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7" fontId="31" fillId="18" borderId="0" applyNumberFormat="0" applyBorder="0" applyAlignment="0" applyProtection="0"/>
    <xf numFmtId="177" fontId="31" fillId="18" borderId="0" applyNumberFormat="0" applyBorder="0" applyAlignment="0" applyProtection="0"/>
    <xf numFmtId="0" fontId="11" fillId="0" borderId="0"/>
    <xf numFmtId="177" fontId="11" fillId="0" borderId="0"/>
    <xf numFmtId="0" fontId="7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77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0" fontId="78" fillId="0" borderId="0"/>
    <xf numFmtId="0" fontId="2" fillId="0" borderId="0"/>
    <xf numFmtId="0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1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177" fontId="2" fillId="0" borderId="0"/>
    <xf numFmtId="176" fontId="2" fillId="0" borderId="0"/>
    <xf numFmtId="177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2" fillId="52" borderId="22" applyNumberFormat="0" applyFont="0" applyAlignment="0" applyProtection="0"/>
    <xf numFmtId="0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0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7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11" fillId="19" borderId="7" applyNumberFormat="0" applyFon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7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176" fontId="32" fillId="4" borderId="8" applyNumberFormat="0" applyAlignment="0" applyProtection="0"/>
    <xf numFmtId="0" fontId="42" fillId="20" borderId="0">
      <alignment horizontal="center" vertical="center"/>
    </xf>
    <xf numFmtId="177" fontId="42" fillId="20" borderId="0">
      <alignment horizontal="center" vertical="center"/>
    </xf>
    <xf numFmtId="0" fontId="34" fillId="20" borderId="9"/>
    <xf numFmtId="177" fontId="34" fillId="20" borderId="9"/>
    <xf numFmtId="0" fontId="42" fillId="20" borderId="0" applyBorder="0">
      <alignment horizontal="centerContinuous"/>
    </xf>
    <xf numFmtId="177" fontId="42" fillId="20" borderId="0" applyBorder="0">
      <alignment horizontal="centerContinuous"/>
    </xf>
    <xf numFmtId="0" fontId="43" fillId="20" borderId="0" applyBorder="0">
      <alignment horizontal="centerContinuous"/>
    </xf>
    <xf numFmtId="177" fontId="43" fillId="2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7" fontId="33" fillId="0" borderId="0" applyNumberFormat="0" applyFill="0" applyBorder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7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176" fontId="34" fillId="0" borderId="10" applyNumberFormat="0" applyFill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177" fontId="17" fillId="0" borderId="0" applyNumberFormat="0" applyFill="0" applyBorder="0" applyAlignment="0" applyProtection="0"/>
    <xf numFmtId="0" fontId="60" fillId="49" borderId="0" applyNumberFormat="0" applyBorder="0" applyAlignment="0" applyProtection="0"/>
    <xf numFmtId="37" fontId="4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37" fontId="47" fillId="0" borderId="0" xfId="64" applyFont="1" applyFill="1"/>
    <xf numFmtId="37" fontId="48" fillId="0" borderId="0" xfId="64" applyFont="1" applyFill="1"/>
    <xf numFmtId="37" fontId="47" fillId="0" borderId="0" xfId="64" applyFont="1" applyBorder="1" applyAlignment="1">
      <alignment horizontal="right"/>
    </xf>
    <xf numFmtId="37" fontId="48" fillId="0" borderId="0" xfId="64" applyFont="1" applyFill="1" applyBorder="1"/>
    <xf numFmtId="37" fontId="47" fillId="0" borderId="0" xfId="64" applyFont="1" applyFill="1" applyAlignment="1">
      <alignment horizontal="centerContinuous"/>
    </xf>
    <xf numFmtId="43" fontId="50" fillId="0" borderId="0" xfId="33" applyFont="1" applyFill="1" applyAlignment="1">
      <alignment horizontal="left"/>
    </xf>
    <xf numFmtId="37" fontId="48" fillId="0" borderId="0" xfId="64" applyFont="1" applyFill="1" applyAlignment="1">
      <alignment horizontal="center"/>
    </xf>
    <xf numFmtId="37" fontId="48" fillId="0" borderId="0" xfId="64" applyFont="1" applyFill="1" applyBorder="1" applyAlignment="1">
      <alignment horizontal="center"/>
    </xf>
    <xf numFmtId="37" fontId="48" fillId="0" borderId="0" xfId="64" quotePrefix="1" applyFont="1" applyFill="1" applyAlignment="1">
      <alignment horizontal="center"/>
    </xf>
    <xf numFmtId="37" fontId="51" fillId="0" borderId="0" xfId="64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9" fillId="0" borderId="0" xfId="64" applyFont="1" applyFill="1"/>
    <xf numFmtId="37" fontId="48" fillId="0" borderId="0" xfId="64" applyNumberFormat="1" applyFont="1" applyFill="1" applyAlignment="1" applyProtection="1">
      <alignment horizontal="right"/>
    </xf>
    <xf numFmtId="37" fontId="48" fillId="0" borderId="0" xfId="64" quotePrefix="1" applyFont="1" applyFill="1" applyAlignment="1">
      <alignment horizontal="left"/>
    </xf>
    <xf numFmtId="10" fontId="48" fillId="0" borderId="0" xfId="72" applyNumberFormat="1" applyFont="1" applyFill="1"/>
    <xf numFmtId="164" fontId="48" fillId="0" borderId="0" xfId="72" applyNumberFormat="1" applyFont="1" applyFill="1"/>
    <xf numFmtId="167" fontId="48" fillId="0" borderId="0" xfId="37" applyNumberFormat="1" applyFont="1" applyFill="1" applyBorder="1"/>
    <xf numFmtId="10" fontId="48" fillId="0" borderId="0" xfId="72" applyNumberFormat="1" applyFont="1" applyFill="1" applyBorder="1"/>
    <xf numFmtId="10" fontId="48" fillId="0" borderId="0" xfId="72" applyNumberFormat="1" applyFont="1" applyFill="1" applyAlignment="1">
      <alignment horizontal="center"/>
    </xf>
    <xf numFmtId="10" fontId="48" fillId="0" borderId="0" xfId="64" applyNumberFormat="1" applyFont="1" applyFill="1"/>
    <xf numFmtId="164" fontId="48" fillId="0" borderId="0" xfId="64" applyNumberFormat="1" applyFont="1" applyFill="1"/>
    <xf numFmtId="10" fontId="48" fillId="0" borderId="0" xfId="64" applyNumberFormat="1" applyFont="1" applyFill="1" applyBorder="1"/>
    <xf numFmtId="10" fontId="48" fillId="0" borderId="0" xfId="64" applyNumberFormat="1" applyFont="1" applyFill="1" applyAlignment="1">
      <alignment horizontal="center"/>
    </xf>
    <xf numFmtId="164" fontId="48" fillId="0" borderId="0" xfId="64" applyNumberFormat="1" applyFont="1" applyFill="1" applyBorder="1"/>
    <xf numFmtId="164" fontId="48" fillId="0" borderId="14" xfId="72" applyNumberFormat="1" applyFont="1" applyFill="1" applyBorder="1"/>
    <xf numFmtId="0" fontId="48" fillId="0" borderId="0" xfId="72" applyNumberFormat="1" applyFont="1" applyFill="1" applyBorder="1"/>
    <xf numFmtId="43" fontId="50" fillId="0" borderId="0" xfId="33" applyFont="1" applyFill="1" applyBorder="1" applyAlignment="1">
      <alignment horizontal="center"/>
    </xf>
    <xf numFmtId="37" fontId="48" fillId="0" borderId="0" xfId="64" quotePrefix="1" applyFont="1" applyAlignment="1">
      <alignment horizontal="left"/>
    </xf>
    <xf numFmtId="37" fontId="48" fillId="0" borderId="0" xfId="64" applyFont="1" applyBorder="1"/>
    <xf numFmtId="10" fontId="50" fillId="0" borderId="0" xfId="72" applyNumberFormat="1" applyFont="1" applyFill="1" applyBorder="1" applyAlignment="1">
      <alignment horizontal="center"/>
    </xf>
    <xf numFmtId="37" fontId="52" fillId="0" borderId="0" xfId="64" applyFont="1" applyFill="1" applyAlignment="1">
      <alignment horizontal="center"/>
    </xf>
    <xf numFmtId="166" fontId="48" fillId="0" borderId="0" xfId="33" applyNumberFormat="1" applyFont="1" applyFill="1" applyBorder="1" applyAlignment="1">
      <alignment horizontal="center"/>
    </xf>
    <xf numFmtId="168" fontId="48" fillId="0" borderId="0" xfId="64" applyNumberFormat="1" applyFont="1" applyFill="1"/>
    <xf numFmtId="169" fontId="48" fillId="0" borderId="0" xfId="64" applyNumberFormat="1" applyFont="1" applyFill="1"/>
    <xf numFmtId="37" fontId="48" fillId="0" borderId="0" xfId="64" quotePrefix="1" applyFont="1" applyFill="1" applyBorder="1"/>
    <xf numFmtId="37" fontId="48" fillId="0" borderId="0" xfId="64" applyFont="1" applyFill="1" applyAlignment="1">
      <alignment horizontal="left"/>
    </xf>
    <xf numFmtId="37" fontId="48" fillId="0" borderId="0" xfId="64" quotePrefix="1" applyFont="1" applyFill="1" applyBorder="1" applyAlignment="1">
      <alignment horizontal="right"/>
    </xf>
    <xf numFmtId="37" fontId="53" fillId="0" borderId="0" xfId="64" applyFont="1" applyFill="1" applyBorder="1" applyAlignment="1">
      <alignment horizontal="center"/>
    </xf>
    <xf numFmtId="166" fontId="48" fillId="0" borderId="0" xfId="33" applyNumberFormat="1" applyFont="1" applyFill="1" applyBorder="1"/>
    <xf numFmtId="37" fontId="41" fillId="0" borderId="0" xfId="64" applyFill="1"/>
    <xf numFmtId="14" fontId="48" fillId="0" borderId="0" xfId="64" applyNumberFormat="1" applyFont="1" applyFill="1"/>
    <xf numFmtId="0" fontId="47" fillId="0" borderId="0" xfId="64" applyNumberFormat="1" applyFont="1" applyFill="1" applyAlignment="1">
      <alignment horizontal="left"/>
    </xf>
    <xf numFmtId="37" fontId="51" fillId="0" borderId="0" xfId="64" quotePrefix="1" applyFont="1" applyFill="1" applyAlignment="1">
      <alignment horizontal="center"/>
    </xf>
    <xf numFmtId="10" fontId="48" fillId="0" borderId="14" xfId="72" quotePrefix="1" applyNumberFormat="1" applyFont="1" applyFill="1" applyBorder="1" applyAlignment="1">
      <alignment horizontal="center"/>
    </xf>
    <xf numFmtId="10" fontId="48" fillId="0" borderId="13" xfId="72" applyNumberFormat="1" applyFont="1" applyFill="1" applyBorder="1" applyAlignment="1">
      <alignment horizontal="center"/>
    </xf>
    <xf numFmtId="167" fontId="48" fillId="0" borderId="14" xfId="37" applyNumberFormat="1" applyFont="1" applyFill="1" applyBorder="1"/>
    <xf numFmtId="167" fontId="48" fillId="0" borderId="0" xfId="37" applyNumberFormat="1" applyFont="1" applyFill="1"/>
    <xf numFmtId="166" fontId="48" fillId="0" borderId="0" xfId="33" applyNumberFormat="1" applyFont="1" applyFill="1"/>
    <xf numFmtId="167" fontId="48" fillId="0" borderId="12" xfId="37" applyNumberFormat="1" applyFont="1" applyFill="1" applyBorder="1"/>
    <xf numFmtId="0" fontId="79" fillId="0" borderId="0" xfId="49800" applyFont="1" applyFill="1" applyAlignment="1"/>
    <xf numFmtId="0" fontId="79" fillId="0" borderId="0" xfId="49800" applyFont="1" applyFill="1"/>
    <xf numFmtId="0" fontId="80" fillId="0" borderId="0" xfId="49800" applyFont="1" applyFill="1" applyBorder="1" applyAlignment="1">
      <alignment horizontal="center"/>
    </xf>
    <xf numFmtId="0" fontId="80" fillId="0" borderId="0" xfId="49800" applyFont="1" applyFill="1" applyBorder="1"/>
    <xf numFmtId="0" fontId="80" fillId="0" borderId="0" xfId="49800" applyFont="1" applyFill="1"/>
    <xf numFmtId="0" fontId="80" fillId="0" borderId="11" xfId="49800" applyFont="1" applyFill="1" applyBorder="1" applyAlignment="1">
      <alignment horizontal="center" wrapText="1"/>
    </xf>
    <xf numFmtId="0" fontId="80" fillId="0" borderId="15" xfId="49800" applyFont="1" applyFill="1" applyBorder="1"/>
    <xf numFmtId="0" fontId="80" fillId="0" borderId="0" xfId="49800" applyFont="1" applyFill="1" applyAlignment="1">
      <alignment horizontal="center"/>
    </xf>
    <xf numFmtId="2" fontId="80" fillId="0" borderId="0" xfId="49800" applyNumberFormat="1" applyFont="1" applyFill="1"/>
    <xf numFmtId="43" fontId="80" fillId="0" borderId="0" xfId="33" applyFont="1" applyFill="1"/>
    <xf numFmtId="166" fontId="80" fillId="0" borderId="0" xfId="49800" applyNumberFormat="1" applyFont="1" applyFill="1"/>
    <xf numFmtId="4" fontId="80" fillId="0" borderId="0" xfId="49800" applyNumberFormat="1" applyFont="1" applyFill="1"/>
    <xf numFmtId="0" fontId="80" fillId="0" borderId="31" xfId="49800" applyFont="1" applyFill="1" applyBorder="1"/>
    <xf numFmtId="182" fontId="80" fillId="0" borderId="11" xfId="49800" applyNumberFormat="1" applyFont="1" applyFill="1" applyBorder="1"/>
    <xf numFmtId="0" fontId="80" fillId="0" borderId="11" xfId="49800" applyFont="1" applyFill="1" applyBorder="1"/>
    <xf numFmtId="37" fontId="80" fillId="0" borderId="11" xfId="49800" applyNumberFormat="1" applyFont="1" applyFill="1" applyBorder="1"/>
    <xf numFmtId="37" fontId="80" fillId="0" borderId="0" xfId="49800" applyNumberFormat="1" applyFont="1" applyFill="1" applyBorder="1"/>
    <xf numFmtId="182" fontId="80" fillId="0" borderId="0" xfId="49800" applyNumberFormat="1" applyFont="1" applyFill="1"/>
    <xf numFmtId="37" fontId="80" fillId="0" borderId="0" xfId="49800" applyNumberFormat="1" applyFont="1" applyFill="1"/>
    <xf numFmtId="37" fontId="80" fillId="0" borderId="12" xfId="49800" applyNumberFormat="1" applyFont="1" applyFill="1" applyBorder="1"/>
    <xf numFmtId="0" fontId="80" fillId="0" borderId="0" xfId="49800" applyFont="1" applyFill="1" applyAlignment="1"/>
    <xf numFmtId="0" fontId="80" fillId="0" borderId="0" xfId="49800" applyFont="1" applyFill="1" applyAlignment="1">
      <alignment horizontal="left"/>
    </xf>
    <xf numFmtId="164" fontId="80" fillId="0" borderId="0" xfId="49800" applyNumberFormat="1" applyFont="1" applyFill="1"/>
    <xf numFmtId="43" fontId="80" fillId="0" borderId="15" xfId="33" applyFont="1" applyFill="1" applyBorder="1"/>
    <xf numFmtId="37" fontId="38" fillId="0" borderId="0" xfId="57589" applyFont="1" applyAlignment="1">
      <alignment horizontal="center"/>
    </xf>
    <xf numFmtId="37" fontId="38" fillId="0" borderId="0" xfId="57589" applyFont="1"/>
    <xf numFmtId="0" fontId="81" fillId="0" borderId="0" xfId="57590" applyFont="1"/>
    <xf numFmtId="37" fontId="49" fillId="0" borderId="0" xfId="57589" applyFont="1" applyAlignment="1">
      <alignment horizontal="centerContinuous"/>
    </xf>
    <xf numFmtId="37" fontId="48" fillId="0" borderId="0" xfId="57589" applyFont="1" applyAlignment="1">
      <alignment horizontal="centerContinuous"/>
    </xf>
    <xf numFmtId="183" fontId="48" fillId="0" borderId="0" xfId="57589" applyNumberFormat="1" applyFont="1"/>
    <xf numFmtId="37" fontId="48" fillId="0" borderId="0" xfId="57589" applyFont="1"/>
    <xf numFmtId="37" fontId="48" fillId="0" borderId="0" xfId="57589" applyFont="1" applyBorder="1" applyAlignment="1">
      <alignment horizontal="center"/>
    </xf>
    <xf numFmtId="10" fontId="48" fillId="0" borderId="0" xfId="57591" applyNumberFormat="1" applyFont="1"/>
    <xf numFmtId="10" fontId="48" fillId="0" borderId="0" xfId="57591" applyNumberFormat="1" applyFont="1" applyBorder="1"/>
    <xf numFmtId="180" fontId="82" fillId="0" borderId="0" xfId="57589" applyNumberFormat="1" applyFont="1" applyAlignment="1">
      <alignment horizontal="center"/>
    </xf>
    <xf numFmtId="49" fontId="48" fillId="0" borderId="0" xfId="57589" applyNumberFormat="1" applyFont="1" applyAlignment="1">
      <alignment horizontal="center"/>
    </xf>
    <xf numFmtId="37" fontId="48" fillId="0" borderId="0" xfId="57589" applyFont="1" applyBorder="1"/>
    <xf numFmtId="166" fontId="48" fillId="0" borderId="0" xfId="57592" applyNumberFormat="1" applyFont="1" applyBorder="1"/>
    <xf numFmtId="37" fontId="48" fillId="0" borderId="0" xfId="57589" applyFont="1" applyAlignment="1">
      <alignment horizontal="center"/>
    </xf>
    <xf numFmtId="166" fontId="48" fillId="0" borderId="0" xfId="57592" applyNumberFormat="1" applyFont="1" applyBorder="1" applyAlignment="1">
      <alignment horizontal="center"/>
    </xf>
    <xf numFmtId="183" fontId="48" fillId="0" borderId="0" xfId="57589" applyNumberFormat="1" applyFont="1" applyAlignment="1">
      <alignment horizontal="center"/>
    </xf>
    <xf numFmtId="183" fontId="48" fillId="0" borderId="0" xfId="57589" applyNumberFormat="1" applyFont="1" applyBorder="1" applyAlignment="1">
      <alignment horizontal="center"/>
    </xf>
    <xf numFmtId="37" fontId="48" fillId="0" borderId="0" xfId="57589" applyFont="1" applyAlignment="1">
      <alignment horizontal="left"/>
    </xf>
    <xf numFmtId="10" fontId="48" fillId="0" borderId="0" xfId="57591" applyNumberFormat="1" applyFont="1" applyAlignment="1">
      <alignment horizontal="center"/>
    </xf>
    <xf numFmtId="10" fontId="48" fillId="0" borderId="0" xfId="57591" applyNumberFormat="1" applyFont="1" applyBorder="1" applyAlignment="1">
      <alignment horizontal="center"/>
    </xf>
    <xf numFmtId="183" fontId="48" fillId="0" borderId="0" xfId="57589" quotePrefix="1" applyNumberFormat="1" applyFont="1" applyAlignment="1">
      <alignment horizontal="center"/>
    </xf>
    <xf numFmtId="183" fontId="53" fillId="0" borderId="0" xfId="57589" applyNumberFormat="1" applyFont="1" applyAlignment="1">
      <alignment horizontal="center"/>
    </xf>
    <xf numFmtId="183" fontId="53" fillId="0" borderId="0" xfId="57589" applyNumberFormat="1" applyFont="1" applyBorder="1" applyAlignment="1">
      <alignment horizontal="center"/>
    </xf>
    <xf numFmtId="167" fontId="48" fillId="0" borderId="0" xfId="57593" applyNumberFormat="1" applyFont="1" applyBorder="1"/>
    <xf numFmtId="184" fontId="48" fillId="0" borderId="0" xfId="57593" applyNumberFormat="1" applyFont="1"/>
    <xf numFmtId="184" fontId="48" fillId="0" borderId="0" xfId="57593" applyNumberFormat="1" applyFont="1" applyBorder="1"/>
    <xf numFmtId="37" fontId="48" fillId="0" borderId="0" xfId="57589" applyFont="1" applyBorder="1" applyAlignment="1">
      <alignment horizontal="left"/>
    </xf>
    <xf numFmtId="184" fontId="48" fillId="0" borderId="0" xfId="57589" applyNumberFormat="1" applyFont="1" applyProtection="1"/>
    <xf numFmtId="184" fontId="48" fillId="0" borderId="0" xfId="57589" applyNumberFormat="1" applyFont="1" applyBorder="1" applyProtection="1"/>
    <xf numFmtId="37" fontId="48" fillId="0" borderId="0" xfId="57589" applyFont="1" applyFill="1" applyBorder="1" applyAlignment="1">
      <alignment horizontal="left"/>
    </xf>
    <xf numFmtId="37" fontId="48" fillId="0" borderId="0" xfId="57589" applyFont="1" applyFill="1" applyBorder="1"/>
    <xf numFmtId="166" fontId="48" fillId="0" borderId="0" xfId="57592" applyNumberFormat="1" applyFont="1" applyFill="1" applyBorder="1"/>
    <xf numFmtId="172" fontId="48" fillId="0" borderId="11" xfId="57592" applyNumberFormat="1" applyFont="1" applyFill="1" applyBorder="1" applyProtection="1"/>
    <xf numFmtId="172" fontId="48" fillId="0" borderId="0" xfId="57592" applyNumberFormat="1" applyFont="1" applyFill="1" applyBorder="1" applyProtection="1"/>
    <xf numFmtId="37" fontId="38" fillId="0" borderId="0" xfId="57589" applyFont="1" applyFill="1"/>
    <xf numFmtId="172" fontId="48" fillId="0" borderId="11" xfId="57592" applyNumberFormat="1" applyFont="1" applyBorder="1" applyProtection="1"/>
    <xf numFmtId="172" fontId="48" fillId="0" borderId="0" xfId="57592" applyNumberFormat="1" applyFont="1" applyBorder="1" applyProtection="1"/>
    <xf numFmtId="172" fontId="48" fillId="0" borderId="0" xfId="57592" applyNumberFormat="1" applyFont="1" applyProtection="1"/>
    <xf numFmtId="167" fontId="48" fillId="0" borderId="0" xfId="57593" applyNumberFormat="1" applyFont="1" applyBorder="1" applyProtection="1"/>
    <xf numFmtId="37" fontId="38" fillId="0" borderId="0" xfId="57589" quotePrefix="1" applyFont="1" applyAlignment="1">
      <alignment horizontal="center"/>
    </xf>
    <xf numFmtId="37" fontId="48" fillId="0" borderId="0" xfId="57589" quotePrefix="1" applyFont="1" applyFill="1" applyAlignment="1">
      <alignment horizontal="left"/>
    </xf>
    <xf numFmtId="167" fontId="48" fillId="0" borderId="0" xfId="57593" applyNumberFormat="1" applyFont="1" applyFill="1" applyBorder="1" applyProtection="1"/>
    <xf numFmtId="9" fontId="48" fillId="0" borderId="0" xfId="57591" applyFont="1" applyFill="1" applyBorder="1" applyProtection="1"/>
    <xf numFmtId="9" fontId="48" fillId="0" borderId="0" xfId="57592" applyNumberFormat="1" applyFont="1" applyFill="1" applyBorder="1" applyProtection="1"/>
    <xf numFmtId="9" fontId="48" fillId="0" borderId="0" xfId="57591" applyFont="1" applyBorder="1" applyProtection="1"/>
    <xf numFmtId="9" fontId="48" fillId="0" borderId="0" xfId="57591" applyNumberFormat="1" applyFont="1" applyFill="1" applyBorder="1" applyProtection="1"/>
    <xf numFmtId="37" fontId="48" fillId="0" borderId="0" xfId="57589" quotePrefix="1" applyFont="1" applyFill="1" applyBorder="1" applyAlignment="1">
      <alignment horizontal="left"/>
    </xf>
    <xf numFmtId="10" fontId="48" fillId="0" borderId="0" xfId="57591" applyNumberFormat="1" applyFont="1" applyFill="1" applyBorder="1" applyProtection="1"/>
    <xf numFmtId="37" fontId="38" fillId="0" borderId="0" xfId="57589" quotePrefix="1" applyFont="1" applyFill="1" applyAlignment="1">
      <alignment horizontal="center"/>
    </xf>
    <xf numFmtId="37" fontId="48" fillId="0" borderId="0" xfId="57589" quotePrefix="1" applyFont="1" applyBorder="1" applyAlignment="1">
      <alignment horizontal="left"/>
    </xf>
    <xf numFmtId="184" fontId="48" fillId="0" borderId="11" xfId="57589" applyNumberFormat="1" applyFont="1" applyBorder="1"/>
    <xf numFmtId="184" fontId="48" fillId="0" borderId="0" xfId="57589" applyNumberFormat="1" applyFont="1" applyBorder="1"/>
    <xf numFmtId="183" fontId="48" fillId="0" borderId="0" xfId="57589" applyNumberFormat="1" applyFont="1" applyProtection="1"/>
    <xf numFmtId="183" fontId="48" fillId="0" borderId="0" xfId="57589" applyNumberFormat="1" applyFont="1" applyBorder="1" applyProtection="1"/>
    <xf numFmtId="185" fontId="48" fillId="0" borderId="13" xfId="57589" applyNumberFormat="1" applyFont="1" applyBorder="1" applyProtection="1"/>
    <xf numFmtId="185" fontId="48" fillId="0" borderId="0" xfId="57592" applyNumberFormat="1" applyFont="1" applyBorder="1"/>
    <xf numFmtId="185" fontId="48" fillId="0" borderId="0" xfId="57589" applyNumberFormat="1" applyFont="1" applyBorder="1" applyProtection="1"/>
    <xf numFmtId="184" fontId="48" fillId="0" borderId="13" xfId="57589" applyNumberFormat="1" applyFont="1" applyBorder="1"/>
    <xf numFmtId="37" fontId="38" fillId="0" borderId="0" xfId="57589" applyFont="1" applyBorder="1"/>
    <xf numFmtId="165" fontId="48" fillId="0" borderId="0" xfId="57591" applyNumberFormat="1" applyFont="1" applyBorder="1"/>
    <xf numFmtId="165" fontId="48" fillId="0" borderId="11" xfId="57591" applyNumberFormat="1" applyFont="1" applyBorder="1"/>
    <xf numFmtId="165" fontId="48" fillId="0" borderId="14" xfId="57591" applyNumberFormat="1" applyFont="1" applyBorder="1"/>
    <xf numFmtId="183" fontId="38" fillId="0" borderId="0" xfId="57589" applyNumberFormat="1" applyFont="1"/>
    <xf numFmtId="37" fontId="53" fillId="0" borderId="0" xfId="57589" applyFont="1"/>
    <xf numFmtId="43" fontId="48" fillId="0" borderId="11" xfId="57592" applyNumberFormat="1" applyFont="1" applyFill="1" applyBorder="1" applyProtection="1"/>
    <xf numFmtId="172" fontId="48" fillId="0" borderId="0" xfId="57592" applyNumberFormat="1" applyFont="1" applyFill="1" applyProtection="1"/>
    <xf numFmtId="165" fontId="48" fillId="0" borderId="11" xfId="57591" applyNumberFormat="1" applyFont="1" applyFill="1" applyBorder="1" applyProtection="1"/>
    <xf numFmtId="165" fontId="48" fillId="0" borderId="11" xfId="57591" applyNumberFormat="1" applyFont="1" applyBorder="1" applyProtection="1"/>
    <xf numFmtId="165" fontId="48" fillId="0" borderId="0" xfId="57591" applyNumberFormat="1" applyFont="1" applyBorder="1" applyProtection="1"/>
    <xf numFmtId="172" fontId="48" fillId="0" borderId="13" xfId="57592" applyNumberFormat="1" applyFont="1" applyFill="1" applyBorder="1" applyProtection="1"/>
    <xf numFmtId="172" fontId="48" fillId="0" borderId="13" xfId="57592" applyNumberFormat="1" applyFont="1" applyBorder="1" applyProtection="1"/>
    <xf numFmtId="0" fontId="84" fillId="0" borderId="0" xfId="49800" applyFont="1" applyFill="1" applyBorder="1" applyAlignment="1">
      <alignment horizontal="center"/>
    </xf>
    <xf numFmtId="179" fontId="80" fillId="0" borderId="0" xfId="49800" applyNumberFormat="1" applyFont="1" applyFill="1" applyBorder="1" applyAlignment="1">
      <alignment horizontal="center"/>
    </xf>
    <xf numFmtId="165" fontId="80" fillId="0" borderId="0" xfId="49800" applyNumberFormat="1" applyFont="1" applyFill="1" applyBorder="1"/>
    <xf numFmtId="166" fontId="80" fillId="0" borderId="0" xfId="49800" applyNumberFormat="1" applyFont="1" applyFill="1" applyBorder="1"/>
    <xf numFmtId="42" fontId="80" fillId="0" borderId="0" xfId="49800" applyNumberFormat="1" applyFont="1" applyFill="1" applyBorder="1"/>
    <xf numFmtId="165" fontId="80" fillId="0" borderId="9" xfId="72" applyNumberFormat="1" applyFont="1" applyFill="1" applyBorder="1"/>
    <xf numFmtId="41" fontId="80" fillId="0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left"/>
    </xf>
    <xf numFmtId="181" fontId="80" fillId="0" borderId="0" xfId="49800" applyNumberFormat="1" applyFont="1" applyFill="1" applyBorder="1"/>
    <xf numFmtId="164" fontId="80" fillId="0" borderId="0" xfId="49800" applyNumberFormat="1" applyFont="1" applyFill="1" applyBorder="1"/>
    <xf numFmtId="41" fontId="80" fillId="0" borderId="0" xfId="49800" applyNumberFormat="1" applyFont="1" applyFill="1" applyBorder="1" applyAlignment="1">
      <alignment horizontal="center"/>
    </xf>
    <xf numFmtId="0" fontId="79" fillId="0" borderId="15" xfId="49800" applyFont="1" applyFill="1" applyBorder="1"/>
    <xf numFmtId="43" fontId="80" fillId="0" borderId="0" xfId="33" applyFont="1" applyFill="1" applyBorder="1" applyAlignment="1">
      <alignment horizontal="center"/>
    </xf>
    <xf numFmtId="182" fontId="80" fillId="0" borderId="0" xfId="49800" applyNumberFormat="1" applyFont="1" applyFill="1" applyBorder="1"/>
    <xf numFmtId="42" fontId="80" fillId="0" borderId="26" xfId="49800" applyNumberFormat="1" applyFont="1" applyFill="1" applyBorder="1"/>
    <xf numFmtId="42" fontId="80" fillId="0" borderId="0" xfId="49800" applyNumberFormat="1" applyFont="1" applyFill="1" applyBorder="1" applyAlignment="1">
      <alignment horizontal="center"/>
    </xf>
    <xf numFmtId="2" fontId="80" fillId="0" borderId="0" xfId="49800" applyNumberFormat="1" applyFont="1" applyFill="1" applyBorder="1"/>
    <xf numFmtId="0" fontId="80" fillId="0" borderId="15" xfId="49800" applyFont="1" applyFill="1" applyBorder="1" applyAlignment="1">
      <alignment wrapText="1"/>
    </xf>
    <xf numFmtId="39" fontId="80" fillId="0" borderId="0" xfId="49800" applyNumberFormat="1" applyFont="1" applyFill="1" applyBorder="1"/>
    <xf numFmtId="43" fontId="80" fillId="0" borderId="0" xfId="49800" applyNumberFormat="1" applyFont="1" applyFill="1" applyBorder="1"/>
    <xf numFmtId="42" fontId="80" fillId="0" borderId="13" xfId="49800" applyNumberFormat="1" applyFont="1" applyFill="1" applyBorder="1"/>
    <xf numFmtId="41" fontId="80" fillId="0" borderId="11" xfId="49800" applyNumberFormat="1" applyFont="1" applyFill="1" applyBorder="1"/>
    <xf numFmtId="41" fontId="80" fillId="0" borderId="11" xfId="49800" applyNumberFormat="1" applyFont="1" applyFill="1" applyBorder="1" applyAlignment="1">
      <alignment horizontal="center"/>
    </xf>
    <xf numFmtId="165" fontId="80" fillId="0" borderId="29" xfId="72" applyNumberFormat="1" applyFont="1" applyFill="1" applyBorder="1"/>
    <xf numFmtId="42" fontId="80" fillId="0" borderId="13" xfId="49800" applyNumberFormat="1" applyFont="1" applyFill="1" applyBorder="1" applyAlignment="1">
      <alignment horizontal="center"/>
    </xf>
    <xf numFmtId="166" fontId="80" fillId="0" borderId="11" xfId="49800" applyNumberFormat="1" applyFont="1" applyFill="1" applyBorder="1"/>
    <xf numFmtId="42" fontId="80" fillId="0" borderId="14" xfId="49800" applyNumberFormat="1" applyFont="1" applyFill="1" applyBorder="1"/>
    <xf numFmtId="42" fontId="80" fillId="0" borderId="0" xfId="49800" applyNumberFormat="1" applyFont="1" applyFill="1"/>
    <xf numFmtId="37" fontId="80" fillId="0" borderId="0" xfId="49800" applyNumberFormat="1" applyFont="1" applyFill="1" applyAlignment="1">
      <alignment horizontal="center"/>
    </xf>
    <xf numFmtId="0" fontId="84" fillId="0" borderId="0" xfId="49800" applyFont="1" applyFill="1" applyAlignment="1">
      <alignment horizontal="left"/>
    </xf>
    <xf numFmtId="0" fontId="84" fillId="0" borderId="0" xfId="49800" applyFont="1" applyFill="1"/>
    <xf numFmtId="37" fontId="84" fillId="0" borderId="0" xfId="49800" applyNumberFormat="1" applyFont="1" applyFill="1" applyAlignment="1">
      <alignment horizontal="center"/>
    </xf>
    <xf numFmtId="0" fontId="84" fillId="0" borderId="0" xfId="49800" applyFont="1" applyFill="1" applyAlignment="1">
      <alignment horizontal="center"/>
    </xf>
    <xf numFmtId="179" fontId="80" fillId="0" borderId="0" xfId="49800" applyNumberFormat="1" applyFont="1" applyFill="1" applyAlignment="1">
      <alignment horizontal="center"/>
    </xf>
    <xf numFmtId="179" fontId="80" fillId="0" borderId="0" xfId="49800" applyNumberFormat="1" applyFont="1" applyFill="1"/>
    <xf numFmtId="164" fontId="80" fillId="0" borderId="0" xfId="49800" applyNumberFormat="1" applyFont="1" applyFill="1" applyAlignment="1">
      <alignment horizontal="center"/>
    </xf>
    <xf numFmtId="37" fontId="80" fillId="0" borderId="14" xfId="49800" applyNumberFormat="1" applyFont="1" applyFill="1" applyBorder="1"/>
    <xf numFmtId="0" fontId="79" fillId="0" borderId="0" xfId="49800" applyFont="1" applyFill="1" applyAlignment="1">
      <alignment horizontal="right"/>
    </xf>
    <xf numFmtId="37" fontId="79" fillId="0" borderId="0" xfId="49800" applyNumberFormat="1" applyFont="1" applyFill="1" applyBorder="1"/>
    <xf numFmtId="0" fontId="79" fillId="0" borderId="0" xfId="49800" applyFont="1" applyFill="1" applyBorder="1"/>
    <xf numFmtId="0" fontId="80" fillId="0" borderId="11" xfId="49800" applyFont="1" applyFill="1" applyBorder="1" applyAlignment="1">
      <alignment horizontal="center"/>
    </xf>
    <xf numFmtId="185" fontId="80" fillId="0" borderId="9" xfId="49800" applyNumberFormat="1" applyFont="1" applyFill="1" applyBorder="1"/>
    <xf numFmtId="0" fontId="11" fillId="0" borderId="0" xfId="49800" applyFont="1" applyFill="1" applyAlignment="1">
      <alignment horizontal="right"/>
    </xf>
    <xf numFmtId="185" fontId="80" fillId="0" borderId="29" xfId="49800" applyNumberFormat="1" applyFont="1" applyFill="1" applyBorder="1"/>
    <xf numFmtId="0" fontId="85" fillId="0" borderId="0" xfId="49800" applyFont="1" applyFill="1"/>
    <xf numFmtId="185" fontId="80" fillId="0" borderId="0" xfId="49800" applyNumberFormat="1" applyFont="1" applyFill="1"/>
    <xf numFmtId="0" fontId="79" fillId="0" borderId="15" xfId="49800" applyFont="1" applyFill="1" applyBorder="1" applyAlignment="1">
      <alignment horizontal="left"/>
    </xf>
    <xf numFmtId="0" fontId="80" fillId="0" borderId="0" xfId="49800" applyFont="1" applyFill="1" applyBorder="1" applyAlignment="1">
      <alignment horizontal="right"/>
    </xf>
    <xf numFmtId="185" fontId="80" fillId="0" borderId="9" xfId="49800" applyNumberFormat="1" applyFont="1" applyFill="1" applyBorder="1" applyAlignment="1">
      <alignment horizontal="center"/>
    </xf>
    <xf numFmtId="0" fontId="80" fillId="0" borderId="11" xfId="49800" applyFont="1" applyFill="1" applyBorder="1" applyAlignment="1">
      <alignment horizontal="right" wrapText="1"/>
    </xf>
    <xf numFmtId="185" fontId="80" fillId="0" borderId="29" xfId="49800" applyNumberFormat="1" applyFont="1" applyFill="1" applyBorder="1" applyAlignment="1">
      <alignment horizontal="center"/>
    </xf>
    <xf numFmtId="166" fontId="80" fillId="0" borderId="0" xfId="49800" applyNumberFormat="1" applyFont="1" applyFill="1" applyBorder="1" applyAlignment="1">
      <alignment horizontal="right"/>
    </xf>
    <xf numFmtId="37" fontId="80" fillId="0" borderId="0" xfId="49800" applyNumberFormat="1" applyFont="1" applyFill="1" applyBorder="1" applyAlignment="1">
      <alignment horizontal="right"/>
    </xf>
    <xf numFmtId="165" fontId="80" fillId="0" borderId="0" xfId="72" applyNumberFormat="1" applyFont="1" applyFill="1" applyBorder="1"/>
    <xf numFmtId="0" fontId="80" fillId="0" borderId="0" xfId="49800" applyFont="1" applyFill="1" applyBorder="1" applyAlignment="1">
      <alignment horizontal="left"/>
    </xf>
    <xf numFmtId="180" fontId="79" fillId="0" borderId="0" xfId="49800" applyNumberFormat="1" applyFont="1" applyFill="1" applyBorder="1" applyAlignment="1">
      <alignment horizontal="right"/>
    </xf>
    <xf numFmtId="42" fontId="80" fillId="0" borderId="0" xfId="49800" applyNumberFormat="1" applyFont="1" applyFill="1" applyBorder="1" applyAlignment="1">
      <alignment horizontal="right"/>
    </xf>
    <xf numFmtId="0" fontId="79" fillId="0" borderId="0" xfId="49800" applyFont="1" applyFill="1" applyBorder="1" applyAlignment="1">
      <alignment horizontal="right"/>
    </xf>
    <xf numFmtId="41" fontId="80" fillId="0" borderId="0" xfId="49800" applyNumberFormat="1" applyFont="1" applyFill="1" applyBorder="1" applyAlignment="1">
      <alignment horizontal="right"/>
    </xf>
    <xf numFmtId="0" fontId="80" fillId="0" borderId="0" xfId="49800" applyFont="1" applyFill="1" applyAlignment="1">
      <alignment horizontal="right"/>
    </xf>
    <xf numFmtId="164" fontId="80" fillId="0" borderId="9" xfId="72" applyNumberFormat="1" applyFont="1" applyFill="1" applyBorder="1"/>
    <xf numFmtId="42" fontId="80" fillId="0" borderId="26" xfId="49800" applyNumberFormat="1" applyFont="1" applyFill="1" applyBorder="1" applyAlignment="1">
      <alignment horizontal="right"/>
    </xf>
    <xf numFmtId="165" fontId="79" fillId="0" borderId="30" xfId="72" applyNumberFormat="1" applyFont="1" applyFill="1" applyBorder="1"/>
    <xf numFmtId="43" fontId="80" fillId="0" borderId="0" xfId="49800" applyNumberFormat="1" applyFont="1" applyFill="1" applyBorder="1" applyAlignment="1">
      <alignment horizontal="right"/>
    </xf>
    <xf numFmtId="42" fontId="80" fillId="0" borderId="13" xfId="49800" applyNumberFormat="1" applyFont="1" applyFill="1" applyBorder="1" applyAlignment="1">
      <alignment horizontal="right"/>
    </xf>
    <xf numFmtId="0" fontId="80" fillId="0" borderId="11" xfId="49800" applyFont="1" applyFill="1" applyBorder="1" applyAlignment="1">
      <alignment horizontal="right"/>
    </xf>
    <xf numFmtId="37" fontId="80" fillId="0" borderId="11" xfId="49800" applyNumberFormat="1" applyFont="1" applyFill="1" applyBorder="1" applyAlignment="1">
      <alignment horizontal="right"/>
    </xf>
    <xf numFmtId="37" fontId="80" fillId="0" borderId="0" xfId="49800" applyNumberFormat="1" applyFont="1" applyFill="1" applyAlignment="1">
      <alignment horizontal="right"/>
    </xf>
    <xf numFmtId="0" fontId="84" fillId="0" borderId="0" xfId="49800" applyFont="1" applyFill="1" applyBorder="1" applyAlignment="1">
      <alignment horizontal="right"/>
    </xf>
    <xf numFmtId="185" fontId="84" fillId="0" borderId="9" xfId="49800" applyNumberFormat="1" applyFont="1" applyFill="1" applyBorder="1" applyAlignment="1">
      <alignment horizontal="center"/>
    </xf>
    <xf numFmtId="5" fontId="80" fillId="0" borderId="0" xfId="49800" applyNumberFormat="1" applyFont="1" applyFill="1" applyBorder="1"/>
    <xf numFmtId="167" fontId="80" fillId="0" borderId="11" xfId="49800" applyNumberFormat="1" applyFont="1" applyFill="1" applyBorder="1"/>
    <xf numFmtId="41" fontId="80" fillId="0" borderId="11" xfId="49800" applyNumberFormat="1" applyFont="1" applyFill="1" applyBorder="1" applyAlignment="1">
      <alignment horizontal="right"/>
    </xf>
    <xf numFmtId="5" fontId="80" fillId="0" borderId="13" xfId="49800" applyNumberFormat="1" applyFont="1" applyFill="1" applyBorder="1"/>
    <xf numFmtId="165" fontId="79" fillId="0" borderId="32" xfId="72" applyNumberFormat="1" applyFont="1" applyFill="1" applyBorder="1"/>
    <xf numFmtId="166" fontId="80" fillId="0" borderId="11" xfId="49800" applyNumberFormat="1" applyFont="1" applyFill="1" applyBorder="1" applyAlignment="1">
      <alignment horizontal="right"/>
    </xf>
    <xf numFmtId="165" fontId="80" fillId="0" borderId="0" xfId="72" applyNumberFormat="1" applyFont="1" applyFill="1"/>
    <xf numFmtId="42" fontId="80" fillId="0" borderId="0" xfId="49800" applyNumberFormat="1" applyFont="1" applyFill="1" applyAlignment="1">
      <alignment horizontal="right"/>
    </xf>
    <xf numFmtId="42" fontId="80" fillId="0" borderId="14" xfId="49800" applyNumberFormat="1" applyFont="1" applyFill="1" applyBorder="1" applyAlignment="1">
      <alignment horizontal="right"/>
    </xf>
    <xf numFmtId="165" fontId="79" fillId="0" borderId="0" xfId="72" applyNumberFormat="1" applyFont="1" applyFill="1" applyAlignment="1">
      <alignment horizontal="center"/>
    </xf>
    <xf numFmtId="37" fontId="84" fillId="0" borderId="0" xfId="49800" applyNumberFormat="1" applyFont="1" applyFill="1" applyAlignment="1">
      <alignment horizontal="right"/>
    </xf>
    <xf numFmtId="179" fontId="80" fillId="0" borderId="0" xfId="49800" applyNumberFormat="1" applyFont="1" applyFill="1" applyAlignment="1">
      <alignment horizontal="right"/>
    </xf>
    <xf numFmtId="164" fontId="80" fillId="0" borderId="0" xfId="49800" applyNumberFormat="1" applyFont="1" applyFill="1" applyAlignment="1">
      <alignment horizontal="right"/>
    </xf>
    <xf numFmtId="37" fontId="49" fillId="0" borderId="0" xfId="64" applyFont="1" applyFill="1" applyAlignment="1">
      <alignment horizontal="center"/>
    </xf>
    <xf numFmtId="37" fontId="49" fillId="0" borderId="0" xfId="64" quotePrefix="1" applyFont="1" applyFill="1" applyAlignment="1">
      <alignment horizontal="center"/>
    </xf>
    <xf numFmtId="0" fontId="83" fillId="0" borderId="27" xfId="49800" applyFont="1" applyFill="1" applyBorder="1" applyAlignment="1">
      <alignment horizontal="center"/>
    </xf>
    <xf numFmtId="0" fontId="83" fillId="0" borderId="12" xfId="49800" applyFont="1" applyFill="1" applyBorder="1" applyAlignment="1">
      <alignment horizontal="center"/>
    </xf>
    <xf numFmtId="0" fontId="83" fillId="0" borderId="28" xfId="49800" applyFont="1" applyFill="1" applyBorder="1" applyAlignment="1">
      <alignment horizontal="center"/>
    </xf>
    <xf numFmtId="0" fontId="80" fillId="0" borderId="11" xfId="49800" applyFont="1" applyFill="1" applyBorder="1" applyAlignment="1">
      <alignment horizontal="center"/>
    </xf>
    <xf numFmtId="0" fontId="80" fillId="0" borderId="0" xfId="49800" applyFont="1" applyFill="1" applyAlignment="1">
      <alignment horizontal="left" wrapText="1"/>
    </xf>
    <xf numFmtId="0" fontId="79" fillId="0" borderId="0" xfId="49800" applyFont="1" applyFill="1" applyAlignment="1">
      <alignment horizontal="center"/>
    </xf>
    <xf numFmtId="0" fontId="80" fillId="0" borderId="0" xfId="49800" applyFont="1" applyFill="1" applyAlignment="1">
      <alignment horizontal="center"/>
    </xf>
    <xf numFmtId="178" fontId="79" fillId="0" borderId="0" xfId="57588" applyNumberFormat="1" applyFont="1" applyFill="1" applyAlignment="1">
      <alignment horizontal="center"/>
    </xf>
    <xf numFmtId="0" fontId="79" fillId="0" borderId="11" xfId="49800" applyFont="1" applyFill="1" applyBorder="1" applyAlignment="1">
      <alignment horizontal="center"/>
    </xf>
    <xf numFmtId="0" fontId="80" fillId="0" borderId="11" xfId="49800" applyFont="1" applyFill="1" applyBorder="1" applyAlignment="1"/>
    <xf numFmtId="0" fontId="79" fillId="0" borderId="12" xfId="49800" applyFont="1" applyFill="1" applyBorder="1" applyAlignment="1">
      <alignment horizontal="center"/>
    </xf>
    <xf numFmtId="0" fontId="79" fillId="0" borderId="28" xfId="49800" applyFont="1" applyFill="1" applyBorder="1" applyAlignment="1">
      <alignment horizontal="center"/>
    </xf>
    <xf numFmtId="37" fontId="47" fillId="0" borderId="0" xfId="57589" applyFont="1" applyAlignment="1"/>
    <xf numFmtId="180" fontId="47" fillId="0" borderId="0" xfId="57589" applyNumberFormat="1" applyFont="1" applyAlignment="1">
      <alignment horizontal="left"/>
    </xf>
  </cellXfs>
  <cellStyles count="57594">
    <cellStyle name="20% - Accent1" xfId="1" builtinId="30" customBuiltin="1"/>
    <cellStyle name="20% - Accent1 2" xfId="187"/>
    <cellStyle name="20% - Accent1 2 2" xfId="188"/>
    <cellStyle name="20% - Accent1 2 2 2" xfId="45309"/>
    <cellStyle name="20% - Accent1 2 3" xfId="189"/>
    <cellStyle name="20% - Accent1 2 4" xfId="190"/>
    <cellStyle name="20% - Accent1 2 4 2" xfId="45310"/>
    <cellStyle name="20% - Accent1 2 5" xfId="45311"/>
    <cellStyle name="20% - Accent1 3" xfId="191"/>
    <cellStyle name="20% - Accent1 3 2" xfId="45312"/>
    <cellStyle name="20% - Accent1 3 3" xfId="45313"/>
    <cellStyle name="20% - Accent1 4" xfId="192"/>
    <cellStyle name="20% - Accent1 4 2" xfId="193"/>
    <cellStyle name="20% - Accent1 4 2 2" xfId="194"/>
    <cellStyle name="20% - Accent1 4 2 3" xfId="195"/>
    <cellStyle name="20% - Accent1 4 3" xfId="45314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2 2" xfId="45315"/>
    <cellStyle name="20% - Accent2 2 3" xfId="204"/>
    <cellStyle name="20% - Accent2 2 4" xfId="205"/>
    <cellStyle name="20% - Accent2 2 4 2" xfId="45316"/>
    <cellStyle name="20% - Accent2 2 5" xfId="45317"/>
    <cellStyle name="20% - Accent2 3" xfId="206"/>
    <cellStyle name="20% - Accent2 3 2" xfId="45318"/>
    <cellStyle name="20% - Accent2 3 3" xfId="45319"/>
    <cellStyle name="20% - Accent2 4" xfId="207"/>
    <cellStyle name="20% - Accent2 4 2" xfId="208"/>
    <cellStyle name="20% - Accent2 4 2 2" xfId="209"/>
    <cellStyle name="20% - Accent2 4 2 3" xfId="210"/>
    <cellStyle name="20% - Accent2 4 3" xfId="4532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2 2" xfId="45321"/>
    <cellStyle name="20% - Accent3 2 3" xfId="219"/>
    <cellStyle name="20% - Accent3 2 4" xfId="220"/>
    <cellStyle name="20% - Accent3 2 4 2" xfId="45322"/>
    <cellStyle name="20% - Accent3 2 5" xfId="45323"/>
    <cellStyle name="20% - Accent3 3" xfId="221"/>
    <cellStyle name="20% - Accent3 3 2" xfId="45324"/>
    <cellStyle name="20% - Accent3 3 3" xfId="45325"/>
    <cellStyle name="20% - Accent3 4" xfId="222"/>
    <cellStyle name="20% - Accent3 4 2" xfId="223"/>
    <cellStyle name="20% - Accent3 4 2 2" xfId="224"/>
    <cellStyle name="20% - Accent3 4 2 3" xfId="225"/>
    <cellStyle name="20% - Accent3 4 3" xfId="45326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2 2" xfId="45327"/>
    <cellStyle name="20% - Accent4 2 3" xfId="234"/>
    <cellStyle name="20% - Accent4 2 4" xfId="235"/>
    <cellStyle name="20% - Accent4 2 4 2" xfId="45328"/>
    <cellStyle name="20% - Accent4 2 5" xfId="45329"/>
    <cellStyle name="20% - Accent4 3" xfId="236"/>
    <cellStyle name="20% - Accent4 3 2" xfId="45330"/>
    <cellStyle name="20% - Accent4 3 3" xfId="45331"/>
    <cellStyle name="20% - Accent4 4" xfId="237"/>
    <cellStyle name="20% - Accent4 4 2" xfId="238"/>
    <cellStyle name="20% - Accent4 4 2 2" xfId="239"/>
    <cellStyle name="20% - Accent4 4 2 3" xfId="240"/>
    <cellStyle name="20% - Accent4 4 3" xfId="45332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2 2" xfId="45333"/>
    <cellStyle name="20% - Accent5 2 3" xfId="249"/>
    <cellStyle name="20% - Accent5 2 4" xfId="250"/>
    <cellStyle name="20% - Accent5 2 4 2" xfId="45334"/>
    <cellStyle name="20% - Accent5 2 5" xfId="45335"/>
    <cellStyle name="20% - Accent5 3" xfId="251"/>
    <cellStyle name="20% - Accent5 3 2" xfId="45336"/>
    <cellStyle name="20% - Accent5 3 3" xfId="45337"/>
    <cellStyle name="20% - Accent5 4" xfId="252"/>
    <cellStyle name="20% - Accent5 4 2" xfId="253"/>
    <cellStyle name="20% - Accent5 4 2 2" xfId="254"/>
    <cellStyle name="20% - Accent5 4 2 3" xfId="255"/>
    <cellStyle name="20% - Accent5 4 3" xfId="45338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2 2" xfId="45339"/>
    <cellStyle name="20% - Accent6 2 3" xfId="264"/>
    <cellStyle name="20% - Accent6 2 4" xfId="265"/>
    <cellStyle name="20% - Accent6 2 4 2" xfId="45340"/>
    <cellStyle name="20% - Accent6 2 5" xfId="45341"/>
    <cellStyle name="20% - Accent6 3" xfId="266"/>
    <cellStyle name="20% - Accent6 3 2" xfId="45342"/>
    <cellStyle name="20% - Accent6 3 3" xfId="45343"/>
    <cellStyle name="20% - Accent6 4" xfId="267"/>
    <cellStyle name="20% - Accent6 4 2" xfId="268"/>
    <cellStyle name="20% - Accent6 4 2 2" xfId="269"/>
    <cellStyle name="20% - Accent6 4 2 3" xfId="270"/>
    <cellStyle name="20% - Accent6 4 3" xfId="45344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2 2" xfId="45345"/>
    <cellStyle name="40% - Accent1 2 3" xfId="279"/>
    <cellStyle name="40% - Accent1 2 4" xfId="280"/>
    <cellStyle name="40% - Accent1 2 4 2" xfId="45346"/>
    <cellStyle name="40% - Accent1 2 5" xfId="45347"/>
    <cellStyle name="40% - Accent1 3" xfId="281"/>
    <cellStyle name="40% - Accent1 3 2" xfId="45348"/>
    <cellStyle name="40% - Accent1 3 3" xfId="45349"/>
    <cellStyle name="40% - Accent1 4" xfId="282"/>
    <cellStyle name="40% - Accent1 4 2" xfId="283"/>
    <cellStyle name="40% - Accent1 4 2 2" xfId="284"/>
    <cellStyle name="40% - Accent1 4 2 3" xfId="285"/>
    <cellStyle name="40% - Accent1 4 3" xfId="45350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2 2" xfId="45351"/>
    <cellStyle name="40% - Accent2 2 3" xfId="294"/>
    <cellStyle name="40% - Accent2 2 4" xfId="295"/>
    <cellStyle name="40% - Accent2 2 4 2" xfId="45352"/>
    <cellStyle name="40% - Accent2 2 5" xfId="45353"/>
    <cellStyle name="40% - Accent2 3" xfId="296"/>
    <cellStyle name="40% - Accent2 3 2" xfId="45354"/>
    <cellStyle name="40% - Accent2 3 3" xfId="45355"/>
    <cellStyle name="40% - Accent2 4" xfId="297"/>
    <cellStyle name="40% - Accent2 4 2" xfId="298"/>
    <cellStyle name="40% - Accent2 4 2 2" xfId="299"/>
    <cellStyle name="40% - Accent2 4 2 3" xfId="300"/>
    <cellStyle name="40% - Accent2 4 3" xfId="45356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2 2" xfId="45357"/>
    <cellStyle name="40% - Accent3 2 3" xfId="309"/>
    <cellStyle name="40% - Accent3 2 4" xfId="310"/>
    <cellStyle name="40% - Accent3 2 4 2" xfId="45358"/>
    <cellStyle name="40% - Accent3 2 5" xfId="45359"/>
    <cellStyle name="40% - Accent3 3" xfId="311"/>
    <cellStyle name="40% - Accent3 3 2" xfId="45360"/>
    <cellStyle name="40% - Accent3 3 3" xfId="45361"/>
    <cellStyle name="40% - Accent3 4" xfId="312"/>
    <cellStyle name="40% - Accent3 4 2" xfId="313"/>
    <cellStyle name="40% - Accent3 4 2 2" xfId="314"/>
    <cellStyle name="40% - Accent3 4 2 3" xfId="315"/>
    <cellStyle name="40% - Accent3 4 3" xfId="45362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2 2" xfId="45363"/>
    <cellStyle name="40% - Accent4 2 3" xfId="324"/>
    <cellStyle name="40% - Accent4 2 4" xfId="325"/>
    <cellStyle name="40% - Accent4 2 4 2" xfId="45364"/>
    <cellStyle name="40% - Accent4 2 5" xfId="45365"/>
    <cellStyle name="40% - Accent4 3" xfId="326"/>
    <cellStyle name="40% - Accent4 3 2" xfId="45366"/>
    <cellStyle name="40% - Accent4 3 3" xfId="45367"/>
    <cellStyle name="40% - Accent4 4" xfId="327"/>
    <cellStyle name="40% - Accent4 4 2" xfId="328"/>
    <cellStyle name="40% - Accent4 4 2 2" xfId="329"/>
    <cellStyle name="40% - Accent4 4 2 3" xfId="330"/>
    <cellStyle name="40% - Accent4 4 3" xfId="45368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2 2" xfId="45369"/>
    <cellStyle name="40% - Accent5 2 3" xfId="339"/>
    <cellStyle name="40% - Accent5 2 4" xfId="340"/>
    <cellStyle name="40% - Accent5 2 4 2" xfId="45370"/>
    <cellStyle name="40% - Accent5 2 5" xfId="45371"/>
    <cellStyle name="40% - Accent5 3" xfId="341"/>
    <cellStyle name="40% - Accent5 3 2" xfId="45372"/>
    <cellStyle name="40% - Accent5 3 3" xfId="45373"/>
    <cellStyle name="40% - Accent5 4" xfId="342"/>
    <cellStyle name="40% - Accent5 4 2" xfId="343"/>
    <cellStyle name="40% - Accent5 4 2 2" xfId="344"/>
    <cellStyle name="40% - Accent5 4 2 3" xfId="345"/>
    <cellStyle name="40% - Accent5 4 3" xfId="45374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2 2" xfId="45375"/>
    <cellStyle name="40% - Accent6 2 3" xfId="354"/>
    <cellStyle name="40% - Accent6 2 4" xfId="355"/>
    <cellStyle name="40% - Accent6 2 4 2" xfId="45376"/>
    <cellStyle name="40% - Accent6 2 5" xfId="45377"/>
    <cellStyle name="40% - Accent6 3" xfId="356"/>
    <cellStyle name="40% - Accent6 3 2" xfId="45378"/>
    <cellStyle name="40% - Accent6 3 3" xfId="45379"/>
    <cellStyle name="40% - Accent6 4" xfId="357"/>
    <cellStyle name="40% - Accent6 4 2" xfId="358"/>
    <cellStyle name="40% - Accent6 4 2 2" xfId="359"/>
    <cellStyle name="40% - Accent6 4 2 3" xfId="360"/>
    <cellStyle name="40% - Accent6 4 3" xfId="4538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2 2" xfId="45381"/>
    <cellStyle name="60% - Accent1 2 3" xfId="369"/>
    <cellStyle name="60% - Accent1 2 3 2" xfId="45382"/>
    <cellStyle name="60% - Accent1 2 4" xfId="370"/>
    <cellStyle name="60% - Accent1 3" xfId="107"/>
    <cellStyle name="60% - Accent1 3 2" xfId="45383"/>
    <cellStyle name="60% - Accent1 4" xfId="371"/>
    <cellStyle name="60% - Accent1 4 2" xfId="372"/>
    <cellStyle name="60% - Accent1 4 2 2" xfId="373"/>
    <cellStyle name="60% - Accent1 4 2 3" xfId="374"/>
    <cellStyle name="60% - Accent1 4 3" xfId="45384"/>
    <cellStyle name="60% - Accent1 4 4" xfId="45385"/>
    <cellStyle name="60% - Accent1 5" xfId="375"/>
    <cellStyle name="60% - Accent1 5 2" xfId="45386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2 2" xfId="45387"/>
    <cellStyle name="60% - Accent2 2 3" xfId="383"/>
    <cellStyle name="60% - Accent2 2 3 2" xfId="45388"/>
    <cellStyle name="60% - Accent2 2 4" xfId="384"/>
    <cellStyle name="60% - Accent2 3" xfId="108"/>
    <cellStyle name="60% - Accent2 3 2" xfId="45389"/>
    <cellStyle name="60% - Accent2 4" xfId="385"/>
    <cellStyle name="60% - Accent2 4 2" xfId="386"/>
    <cellStyle name="60% - Accent2 4 2 2" xfId="387"/>
    <cellStyle name="60% - Accent2 4 2 3" xfId="388"/>
    <cellStyle name="60% - Accent2 4 3" xfId="45390"/>
    <cellStyle name="60% - Accent2 4 4" xfId="45391"/>
    <cellStyle name="60% - Accent2 5" xfId="389"/>
    <cellStyle name="60% - Accent2 5 2" xfId="45392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2 2" xfId="45393"/>
    <cellStyle name="60% - Accent3 2 3" xfId="397"/>
    <cellStyle name="60% - Accent3 2 3 2" xfId="45394"/>
    <cellStyle name="60% - Accent3 2 4" xfId="398"/>
    <cellStyle name="60% - Accent3 3" xfId="109"/>
    <cellStyle name="60% - Accent3 3 2" xfId="45395"/>
    <cellStyle name="60% - Accent3 4" xfId="399"/>
    <cellStyle name="60% - Accent3 4 2" xfId="400"/>
    <cellStyle name="60% - Accent3 4 2 2" xfId="401"/>
    <cellStyle name="60% - Accent3 4 2 3" xfId="402"/>
    <cellStyle name="60% - Accent3 4 3" xfId="45396"/>
    <cellStyle name="60% - Accent3 4 4" xfId="45397"/>
    <cellStyle name="60% - Accent3 5" xfId="403"/>
    <cellStyle name="60% - Accent3 5 2" xfId="45398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2 2" xfId="45399"/>
    <cellStyle name="60% - Accent4 2 3" xfId="411"/>
    <cellStyle name="60% - Accent4 2 3 2" xfId="45400"/>
    <cellStyle name="60% - Accent4 2 4" xfId="412"/>
    <cellStyle name="60% - Accent4 3" xfId="110"/>
    <cellStyle name="60% - Accent4 3 2" xfId="45401"/>
    <cellStyle name="60% - Accent4 4" xfId="413"/>
    <cellStyle name="60% - Accent4 4 2" xfId="414"/>
    <cellStyle name="60% - Accent4 4 2 2" xfId="415"/>
    <cellStyle name="60% - Accent4 4 2 3" xfId="416"/>
    <cellStyle name="60% - Accent4 4 3" xfId="45402"/>
    <cellStyle name="60% - Accent4 4 4" xfId="45403"/>
    <cellStyle name="60% - Accent4 5" xfId="417"/>
    <cellStyle name="60% - Accent4 5 2" xfId="45404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2 2" xfId="45405"/>
    <cellStyle name="60% - Accent5 2 3" xfId="425"/>
    <cellStyle name="60% - Accent5 2 3 2" xfId="45406"/>
    <cellStyle name="60% - Accent5 2 4" xfId="426"/>
    <cellStyle name="60% - Accent5 3" xfId="111"/>
    <cellStyle name="60% - Accent5 3 2" xfId="45407"/>
    <cellStyle name="60% - Accent5 4" xfId="427"/>
    <cellStyle name="60% - Accent5 4 2" xfId="428"/>
    <cellStyle name="60% - Accent5 4 2 2" xfId="429"/>
    <cellStyle name="60% - Accent5 4 2 3" xfId="430"/>
    <cellStyle name="60% - Accent5 4 3" xfId="45408"/>
    <cellStyle name="60% - Accent5 4 4" xfId="45409"/>
    <cellStyle name="60% - Accent5 5" xfId="431"/>
    <cellStyle name="60% - Accent5 5 2" xfId="45410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2 2" xfId="45411"/>
    <cellStyle name="60% - Accent6 2 3" xfId="439"/>
    <cellStyle name="60% - Accent6 2 3 2" xfId="45412"/>
    <cellStyle name="60% - Accent6 2 4" xfId="440"/>
    <cellStyle name="60% - Accent6 3" xfId="112"/>
    <cellStyle name="60% - Accent6 3 2" xfId="45413"/>
    <cellStyle name="60% - Accent6 4" xfId="441"/>
    <cellStyle name="60% - Accent6 4 2" xfId="442"/>
    <cellStyle name="60% - Accent6 4 2 2" xfId="443"/>
    <cellStyle name="60% - Accent6 4 2 3" xfId="444"/>
    <cellStyle name="60% - Accent6 4 3" xfId="45414"/>
    <cellStyle name="60% - Accent6 4 4" xfId="45415"/>
    <cellStyle name="60% - Accent6 5" xfId="445"/>
    <cellStyle name="60% - Accent6 5 2" xfId="45416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2 2" xfId="45417"/>
    <cellStyle name="Accent1 2 3" xfId="453"/>
    <cellStyle name="Accent1 2 3 2" xfId="45418"/>
    <cellStyle name="Accent1 2 4" xfId="454"/>
    <cellStyle name="Accent1 3" xfId="113"/>
    <cellStyle name="Accent1 3 2" xfId="45419"/>
    <cellStyle name="Accent1 4" xfId="455"/>
    <cellStyle name="Accent1 4 2" xfId="456"/>
    <cellStyle name="Accent1 4 2 2" xfId="457"/>
    <cellStyle name="Accent1 4 2 3" xfId="458"/>
    <cellStyle name="Accent1 4 3" xfId="45420"/>
    <cellStyle name="Accent1 4 4" xfId="45421"/>
    <cellStyle name="Accent1 5" xfId="459"/>
    <cellStyle name="Accent1 5 2" xfId="45422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2 2" xfId="45423"/>
    <cellStyle name="Accent2 2 3" xfId="467"/>
    <cellStyle name="Accent2 2 3 2" xfId="45424"/>
    <cellStyle name="Accent2 2 4" xfId="468"/>
    <cellStyle name="Accent2 3" xfId="114"/>
    <cellStyle name="Accent2 3 2" xfId="45425"/>
    <cellStyle name="Accent2 4" xfId="469"/>
    <cellStyle name="Accent2 4 2" xfId="470"/>
    <cellStyle name="Accent2 4 2 2" xfId="471"/>
    <cellStyle name="Accent2 4 2 3" xfId="472"/>
    <cellStyle name="Accent2 4 3" xfId="45426"/>
    <cellStyle name="Accent2 4 4" xfId="45427"/>
    <cellStyle name="Accent2 5" xfId="473"/>
    <cellStyle name="Accent2 5 2" xfId="45428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2 2" xfId="45429"/>
    <cellStyle name="Accent3 2 3" xfId="481"/>
    <cellStyle name="Accent3 2 3 2" xfId="45430"/>
    <cellStyle name="Accent3 2 4" xfId="482"/>
    <cellStyle name="Accent3 3" xfId="115"/>
    <cellStyle name="Accent3 3 2" xfId="45431"/>
    <cellStyle name="Accent3 4" xfId="483"/>
    <cellStyle name="Accent3 4 2" xfId="484"/>
    <cellStyle name="Accent3 4 2 2" xfId="485"/>
    <cellStyle name="Accent3 4 2 3" xfId="486"/>
    <cellStyle name="Accent3 4 3" xfId="45432"/>
    <cellStyle name="Accent3 4 4" xfId="45433"/>
    <cellStyle name="Accent3 5" xfId="487"/>
    <cellStyle name="Accent3 5 2" xfId="45434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2 2" xfId="45435"/>
    <cellStyle name="Accent4 2 3" xfId="495"/>
    <cellStyle name="Accent4 2 3 2" xfId="45436"/>
    <cellStyle name="Accent4 2 4" xfId="496"/>
    <cellStyle name="Accent4 3" xfId="116"/>
    <cellStyle name="Accent4 3 2" xfId="45437"/>
    <cellStyle name="Accent4 4" xfId="497"/>
    <cellStyle name="Accent4 4 2" xfId="498"/>
    <cellStyle name="Accent4 4 2 2" xfId="499"/>
    <cellStyle name="Accent4 4 2 3" xfId="500"/>
    <cellStyle name="Accent4 4 3" xfId="45438"/>
    <cellStyle name="Accent4 4 4" xfId="45439"/>
    <cellStyle name="Accent4 5" xfId="501"/>
    <cellStyle name="Accent4 5 2" xfId="45440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2 2" xfId="45441"/>
    <cellStyle name="Accent5 2 3" xfId="509"/>
    <cellStyle name="Accent5 2 3 2" xfId="45442"/>
    <cellStyle name="Accent5 2 4" xfId="510"/>
    <cellStyle name="Accent5 3" xfId="117"/>
    <cellStyle name="Accent5 3 2" xfId="45443"/>
    <cellStyle name="Accent5 4" xfId="511"/>
    <cellStyle name="Accent5 4 2" xfId="512"/>
    <cellStyle name="Accent5 4 2 2" xfId="513"/>
    <cellStyle name="Accent5 4 2 3" xfId="514"/>
    <cellStyle name="Accent5 4 3" xfId="45444"/>
    <cellStyle name="Accent5 4 4" xfId="45445"/>
    <cellStyle name="Accent5 5" xfId="515"/>
    <cellStyle name="Accent5 5 2" xfId="45446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2 2" xfId="45447"/>
    <cellStyle name="Accent6 2 3" xfId="523"/>
    <cellStyle name="Accent6 2 3 2" xfId="45448"/>
    <cellStyle name="Accent6 2 4" xfId="524"/>
    <cellStyle name="Accent6 3" xfId="118"/>
    <cellStyle name="Accent6 3 2" xfId="45449"/>
    <cellStyle name="Accent6 4" xfId="525"/>
    <cellStyle name="Accent6 4 2" xfId="526"/>
    <cellStyle name="Accent6 4 2 2" xfId="527"/>
    <cellStyle name="Accent6 4 2 3" xfId="528"/>
    <cellStyle name="Accent6 4 3" xfId="45450"/>
    <cellStyle name="Accent6 4 4" xfId="45451"/>
    <cellStyle name="Accent6 5" xfId="529"/>
    <cellStyle name="Accent6 5 2" xfId="45452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2 2" xfId="45453"/>
    <cellStyle name="Bad 2 3" xfId="537"/>
    <cellStyle name="Bad 2 4" xfId="45454"/>
    <cellStyle name="Bad 3" xfId="538"/>
    <cellStyle name="Bad 3 2" xfId="45455"/>
    <cellStyle name="Bad 3 3" xfId="45456"/>
    <cellStyle name="Bad 4" xfId="539"/>
    <cellStyle name="Bad 4 2" xfId="540"/>
    <cellStyle name="Bad 4 2 2" xfId="541"/>
    <cellStyle name="Bad 4 2 3" xfId="542"/>
    <cellStyle name="Bad 4 3" xfId="45457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3 2" xfId="45458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3 2" xfId="45459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3 2" xfId="45460"/>
    <cellStyle name="Calculation 10 2 4 4" xfId="566"/>
    <cellStyle name="Calculation 10 2 5" xfId="567"/>
    <cellStyle name="Calculation 10 2 5 2" xfId="568"/>
    <cellStyle name="Calculation 10 2 6" xfId="569"/>
    <cellStyle name="Calculation 10 2 6 2" xfId="45461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3 2" xfId="45462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3 2" xfId="45463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3 2" xfId="45464"/>
    <cellStyle name="Calculation 10 3 4 4" xfId="586"/>
    <cellStyle name="Calculation 10 3 5" xfId="587"/>
    <cellStyle name="Calculation 10 3 5 2" xfId="588"/>
    <cellStyle name="Calculation 10 3 6" xfId="589"/>
    <cellStyle name="Calculation 10 3 6 2" xfId="45465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3 2" xfId="45466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3 2" xfId="45467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3 2" xfId="45468"/>
    <cellStyle name="Calculation 10 4 4 4" xfId="606"/>
    <cellStyle name="Calculation 10 4 5" xfId="607"/>
    <cellStyle name="Calculation 10 4 5 2" xfId="608"/>
    <cellStyle name="Calculation 10 4 6" xfId="609"/>
    <cellStyle name="Calculation 10 4 6 2" xfId="4546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3 2" xfId="45470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3 2" xfId="45471"/>
    <cellStyle name="Calculation 10 5 3 4" xfId="621"/>
    <cellStyle name="Calculation 10 5 4" xfId="622"/>
    <cellStyle name="Calculation 10 5 4 2" xfId="623"/>
    <cellStyle name="Calculation 10 5 5" xfId="624"/>
    <cellStyle name="Calculation 10 5 5 2" xfId="45472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3 2" xfId="45473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3 2" xfId="45474"/>
    <cellStyle name="Calculation 10 6 3 4" xfId="636"/>
    <cellStyle name="Calculation 10 6 4" xfId="637"/>
    <cellStyle name="Calculation 10 6 4 2" xfId="638"/>
    <cellStyle name="Calculation 10 6 5" xfId="639"/>
    <cellStyle name="Calculation 10 6 5 2" xfId="45475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3 2" xfId="45476"/>
    <cellStyle name="Calculation 10 7 4" xfId="645"/>
    <cellStyle name="Calculation 10 8" xfId="646"/>
    <cellStyle name="Calculation 10 8 2" xfId="647"/>
    <cellStyle name="Calculation 10 9" xfId="648"/>
    <cellStyle name="Calculation 10 9 2" xfId="45477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3 2" xfId="45478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3 2" xfId="45479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3 2" xfId="45480"/>
    <cellStyle name="Calculation 11 2 4 4" xfId="666"/>
    <cellStyle name="Calculation 11 2 5" xfId="667"/>
    <cellStyle name="Calculation 11 2 5 2" xfId="668"/>
    <cellStyle name="Calculation 11 2 6" xfId="669"/>
    <cellStyle name="Calculation 11 2 6 2" xfId="45481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3 2" xfId="45482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3 2" xfId="45483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3 2" xfId="45484"/>
    <cellStyle name="Calculation 11 3 4 4" xfId="686"/>
    <cellStyle name="Calculation 11 3 5" xfId="687"/>
    <cellStyle name="Calculation 11 3 5 2" xfId="688"/>
    <cellStyle name="Calculation 11 3 6" xfId="689"/>
    <cellStyle name="Calculation 11 3 6 2" xfId="45485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3 2" xfId="45486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3 2" xfId="45487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3 2" xfId="45488"/>
    <cellStyle name="Calculation 11 4 4 4" xfId="706"/>
    <cellStyle name="Calculation 11 4 5" xfId="707"/>
    <cellStyle name="Calculation 11 4 5 2" xfId="708"/>
    <cellStyle name="Calculation 11 4 6" xfId="709"/>
    <cellStyle name="Calculation 11 4 6 2" xfId="4548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3 2" xfId="45490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3 2" xfId="45491"/>
    <cellStyle name="Calculation 11 5 3 4" xfId="721"/>
    <cellStyle name="Calculation 11 5 4" xfId="722"/>
    <cellStyle name="Calculation 11 5 4 2" xfId="723"/>
    <cellStyle name="Calculation 11 5 5" xfId="724"/>
    <cellStyle name="Calculation 11 5 5 2" xfId="45492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3 2" xfId="45493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3 2" xfId="45494"/>
    <cellStyle name="Calculation 11 6 3 4" xfId="736"/>
    <cellStyle name="Calculation 11 6 4" xfId="737"/>
    <cellStyle name="Calculation 11 6 4 2" xfId="738"/>
    <cellStyle name="Calculation 11 6 5" xfId="739"/>
    <cellStyle name="Calculation 11 6 5 2" xfId="45495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3 2" xfId="45496"/>
    <cellStyle name="Calculation 11 7 4" xfId="745"/>
    <cellStyle name="Calculation 11 8" xfId="746"/>
    <cellStyle name="Calculation 11 8 2" xfId="747"/>
    <cellStyle name="Calculation 11 9" xfId="748"/>
    <cellStyle name="Calculation 11 9 2" xfId="45497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3 2" xfId="45498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3 2" xfId="4549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3 2" xfId="45500"/>
    <cellStyle name="Calculation 12 2 4 4" xfId="765"/>
    <cellStyle name="Calculation 12 2 5" xfId="766"/>
    <cellStyle name="Calculation 12 2 5 2" xfId="767"/>
    <cellStyle name="Calculation 12 2 6" xfId="768"/>
    <cellStyle name="Calculation 12 2 6 2" xfId="45501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3 2" xfId="45502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3 2" xfId="45503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3 2" xfId="45504"/>
    <cellStyle name="Calculation 12 3 4 4" xfId="785"/>
    <cellStyle name="Calculation 12 3 5" xfId="786"/>
    <cellStyle name="Calculation 12 3 5 2" xfId="787"/>
    <cellStyle name="Calculation 12 3 6" xfId="788"/>
    <cellStyle name="Calculation 12 3 6 2" xfId="45505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3 2" xfId="45506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3 2" xfId="45507"/>
    <cellStyle name="Calculation 12 4 3 4" xfId="800"/>
    <cellStyle name="Calculation 12 4 4" xfId="801"/>
    <cellStyle name="Calculation 12 4 4 2" xfId="802"/>
    <cellStyle name="Calculation 12 4 5" xfId="803"/>
    <cellStyle name="Calculation 12 4 5 2" xfId="45508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3 2" xfId="455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3 2" xfId="45510"/>
    <cellStyle name="Calculation 12 5 3 4" xfId="815"/>
    <cellStyle name="Calculation 12 5 4" xfId="816"/>
    <cellStyle name="Calculation 12 5 4 2" xfId="817"/>
    <cellStyle name="Calculation 12 5 5" xfId="818"/>
    <cellStyle name="Calculation 12 5 5 2" xfId="45511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3 2" xfId="45512"/>
    <cellStyle name="Calculation 12 6 4" xfId="824"/>
    <cellStyle name="Calculation 12 7" xfId="825"/>
    <cellStyle name="Calculation 12 7 2" xfId="826"/>
    <cellStyle name="Calculation 12 8" xfId="827"/>
    <cellStyle name="Calculation 12 8 2" xfId="45513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3 2" xfId="45514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3 2" xfId="45515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3 2" xfId="45516"/>
    <cellStyle name="Calculation 13 2 4 4" xfId="846"/>
    <cellStyle name="Calculation 13 2 5" xfId="847"/>
    <cellStyle name="Calculation 13 2 5 2" xfId="848"/>
    <cellStyle name="Calculation 13 2 6" xfId="849"/>
    <cellStyle name="Calculation 13 2 6 2" xfId="45517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3 2" xfId="45518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3 2" xfId="45519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3 2" xfId="45520"/>
    <cellStyle name="Calculation 13 3 4 4" xfId="866"/>
    <cellStyle name="Calculation 13 3 5" xfId="867"/>
    <cellStyle name="Calculation 13 3 5 2" xfId="868"/>
    <cellStyle name="Calculation 13 3 6" xfId="869"/>
    <cellStyle name="Calculation 13 3 6 2" xfId="45521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3 2" xfId="45522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3 2" xfId="45523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3 2" xfId="45524"/>
    <cellStyle name="Calculation 13 4 4 4" xfId="886"/>
    <cellStyle name="Calculation 13 4 5" xfId="887"/>
    <cellStyle name="Calculation 13 4 5 2" xfId="888"/>
    <cellStyle name="Calculation 13 4 6" xfId="889"/>
    <cellStyle name="Calculation 13 4 6 2" xfId="45525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3 2" xfId="45526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3 2" xfId="45527"/>
    <cellStyle name="Calculation 13 5 3 4" xfId="901"/>
    <cellStyle name="Calculation 13 5 4" xfId="902"/>
    <cellStyle name="Calculation 13 5 4 2" xfId="903"/>
    <cellStyle name="Calculation 13 5 5" xfId="904"/>
    <cellStyle name="Calculation 13 5 5 2" xfId="45528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3 2" xfId="45529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3 2" xfId="45530"/>
    <cellStyle name="Calculation 13 6 3 4" xfId="916"/>
    <cellStyle name="Calculation 13 6 4" xfId="917"/>
    <cellStyle name="Calculation 13 6 4 2" xfId="918"/>
    <cellStyle name="Calculation 13 6 5" xfId="919"/>
    <cellStyle name="Calculation 13 6 5 2" xfId="45531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3 2" xfId="45532"/>
    <cellStyle name="Calculation 13 7 4" xfId="925"/>
    <cellStyle name="Calculation 13 8" xfId="926"/>
    <cellStyle name="Calculation 13 8 2" xfId="927"/>
    <cellStyle name="Calculation 13 9" xfId="928"/>
    <cellStyle name="Calculation 13 9 2" xfId="45533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3 2" xfId="45534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3 2" xfId="45535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3 2" xfId="45536"/>
    <cellStyle name="Calculation 14 2 4 4" xfId="946"/>
    <cellStyle name="Calculation 14 2 5" xfId="947"/>
    <cellStyle name="Calculation 14 2 5 2" xfId="948"/>
    <cellStyle name="Calculation 14 2 6" xfId="949"/>
    <cellStyle name="Calculation 14 2 6 2" xfId="45537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3 2" xfId="45538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3 2" xfId="45539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3 2" xfId="45540"/>
    <cellStyle name="Calculation 14 3 4 4" xfId="966"/>
    <cellStyle name="Calculation 14 3 5" xfId="967"/>
    <cellStyle name="Calculation 14 3 5 2" xfId="968"/>
    <cellStyle name="Calculation 14 3 6" xfId="969"/>
    <cellStyle name="Calculation 14 3 6 2" xfId="45541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3 2" xfId="45542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3 2" xfId="45543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3 2" xfId="45544"/>
    <cellStyle name="Calculation 14 4 4 4" xfId="986"/>
    <cellStyle name="Calculation 14 4 5" xfId="987"/>
    <cellStyle name="Calculation 14 4 5 2" xfId="988"/>
    <cellStyle name="Calculation 14 4 6" xfId="989"/>
    <cellStyle name="Calculation 14 4 6 2" xfId="45545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3 2" xfId="45546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3 2" xfId="45547"/>
    <cellStyle name="Calculation 14 5 3 4" xfId="1001"/>
    <cellStyle name="Calculation 14 5 4" xfId="1002"/>
    <cellStyle name="Calculation 14 5 4 2" xfId="1003"/>
    <cellStyle name="Calculation 14 5 5" xfId="1004"/>
    <cellStyle name="Calculation 14 5 5 2" xfId="45548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3 2" xfId="45549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3 2" xfId="45550"/>
    <cellStyle name="Calculation 14 6 3 4" xfId="1016"/>
    <cellStyle name="Calculation 14 6 4" xfId="1017"/>
    <cellStyle name="Calculation 14 6 4 2" xfId="1018"/>
    <cellStyle name="Calculation 14 6 5" xfId="1019"/>
    <cellStyle name="Calculation 14 6 5 2" xfId="45551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3 2" xfId="45552"/>
    <cellStyle name="Calculation 14 7 4" xfId="1025"/>
    <cellStyle name="Calculation 14 8" xfId="1026"/>
    <cellStyle name="Calculation 14 8 2" xfId="1027"/>
    <cellStyle name="Calculation 14 9" xfId="1028"/>
    <cellStyle name="Calculation 14 9 2" xfId="45553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3 2" xfId="45554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3 2" xfId="45555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3 2" xfId="45556"/>
    <cellStyle name="Calculation 15 2 4 4" xfId="1046"/>
    <cellStyle name="Calculation 15 2 5" xfId="1047"/>
    <cellStyle name="Calculation 15 2 5 2" xfId="1048"/>
    <cellStyle name="Calculation 15 2 6" xfId="1049"/>
    <cellStyle name="Calculation 15 2 6 2" xfId="45557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3 2" xfId="45558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3 2" xfId="45559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3 2" xfId="45560"/>
    <cellStyle name="Calculation 15 3 4 4" xfId="1066"/>
    <cellStyle name="Calculation 15 3 5" xfId="1067"/>
    <cellStyle name="Calculation 15 3 5 2" xfId="1068"/>
    <cellStyle name="Calculation 15 3 6" xfId="1069"/>
    <cellStyle name="Calculation 15 3 6 2" xfId="45561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3 2" xfId="45562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3 2" xfId="45563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3 2" xfId="45564"/>
    <cellStyle name="Calculation 15 4 4 4" xfId="1086"/>
    <cellStyle name="Calculation 15 4 5" xfId="1087"/>
    <cellStyle name="Calculation 15 4 5 2" xfId="1088"/>
    <cellStyle name="Calculation 15 4 6" xfId="1089"/>
    <cellStyle name="Calculation 15 4 6 2" xfId="45565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3 2" xfId="45566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3 2" xfId="45567"/>
    <cellStyle name="Calculation 15 5 3 4" xfId="1101"/>
    <cellStyle name="Calculation 15 5 4" xfId="1102"/>
    <cellStyle name="Calculation 15 5 4 2" xfId="1103"/>
    <cellStyle name="Calculation 15 5 5" xfId="1104"/>
    <cellStyle name="Calculation 15 5 5 2" xfId="45568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3 2" xfId="45569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3 2" xfId="45570"/>
    <cellStyle name="Calculation 15 6 3 4" xfId="1116"/>
    <cellStyle name="Calculation 15 6 4" xfId="1117"/>
    <cellStyle name="Calculation 15 6 4 2" xfId="1118"/>
    <cellStyle name="Calculation 15 6 5" xfId="1119"/>
    <cellStyle name="Calculation 15 6 5 2" xfId="45571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3 2" xfId="45572"/>
    <cellStyle name="Calculation 15 7 4" xfId="1125"/>
    <cellStyle name="Calculation 15 8" xfId="1126"/>
    <cellStyle name="Calculation 15 8 2" xfId="1127"/>
    <cellStyle name="Calculation 15 9" xfId="1128"/>
    <cellStyle name="Calculation 15 9 2" xfId="45573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3 2" xfId="45574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3 2" xfId="45575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3 2" xfId="45576"/>
    <cellStyle name="Calculation 16 2 4 4" xfId="1146"/>
    <cellStyle name="Calculation 16 2 5" xfId="1147"/>
    <cellStyle name="Calculation 16 2 5 2" xfId="1148"/>
    <cellStyle name="Calculation 16 2 6" xfId="1149"/>
    <cellStyle name="Calculation 16 2 6 2" xfId="45577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3 2" xfId="45578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3 2" xfId="45579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3 2" xfId="45580"/>
    <cellStyle name="Calculation 16 3 4 4" xfId="1166"/>
    <cellStyle name="Calculation 16 3 5" xfId="1167"/>
    <cellStyle name="Calculation 16 3 5 2" xfId="1168"/>
    <cellStyle name="Calculation 16 3 6" xfId="1169"/>
    <cellStyle name="Calculation 16 3 6 2" xfId="45581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3 2" xfId="45582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3 2" xfId="45583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3 2" xfId="45584"/>
    <cellStyle name="Calculation 16 4 4 4" xfId="1186"/>
    <cellStyle name="Calculation 16 4 5" xfId="1187"/>
    <cellStyle name="Calculation 16 4 5 2" xfId="1188"/>
    <cellStyle name="Calculation 16 4 6" xfId="1189"/>
    <cellStyle name="Calculation 16 4 6 2" xfId="45585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3 2" xfId="45586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3 2" xfId="45587"/>
    <cellStyle name="Calculation 16 5 3 4" xfId="1201"/>
    <cellStyle name="Calculation 16 5 4" xfId="1202"/>
    <cellStyle name="Calculation 16 5 4 2" xfId="1203"/>
    <cellStyle name="Calculation 16 5 5" xfId="1204"/>
    <cellStyle name="Calculation 16 5 5 2" xfId="45588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3 2" xfId="45589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3 2" xfId="45590"/>
    <cellStyle name="Calculation 16 6 3 4" xfId="1216"/>
    <cellStyle name="Calculation 16 6 4" xfId="1217"/>
    <cellStyle name="Calculation 16 6 4 2" xfId="1218"/>
    <cellStyle name="Calculation 16 6 5" xfId="1219"/>
    <cellStyle name="Calculation 16 6 5 2" xfId="45591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3 2" xfId="45592"/>
    <cellStyle name="Calculation 16 7 4" xfId="1225"/>
    <cellStyle name="Calculation 16 8" xfId="1226"/>
    <cellStyle name="Calculation 16 8 2" xfId="1227"/>
    <cellStyle name="Calculation 16 9" xfId="1228"/>
    <cellStyle name="Calculation 16 9 2" xfId="45593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3 2" xfId="45594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3 2" xfId="45595"/>
    <cellStyle name="Calculation 17 3 4" xfId="1239"/>
    <cellStyle name="Calculation 17 4" xfId="1240"/>
    <cellStyle name="Calculation 17 4 2" xfId="1241"/>
    <cellStyle name="Calculation 17 4 2 2" xfId="1242"/>
    <cellStyle name="Calculation 17 4 2 2 2" xfId="45596"/>
    <cellStyle name="Calculation 17 4 2 3" xfId="1243"/>
    <cellStyle name="Calculation 17 4 3" xfId="1244"/>
    <cellStyle name="Calculation 17 4 3 2" xfId="45597"/>
    <cellStyle name="Calculation 17 4 4" xfId="1245"/>
    <cellStyle name="Calculation 17 5" xfId="1246"/>
    <cellStyle name="Calculation 17 5 2" xfId="1247"/>
    <cellStyle name="Calculation 17 6" xfId="1248"/>
    <cellStyle name="Calculation 17 6 2" xfId="4559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3 2" xfId="45599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3 2" xfId="45600"/>
    <cellStyle name="Calculation 18 3 4" xfId="1260"/>
    <cellStyle name="Calculation 18 4" xfId="1261"/>
    <cellStyle name="Calculation 18 4 2" xfId="1262"/>
    <cellStyle name="Calculation 18 4 2 2" xfId="1263"/>
    <cellStyle name="Calculation 18 4 2 2 2" xfId="45601"/>
    <cellStyle name="Calculation 18 4 2 3" xfId="1264"/>
    <cellStyle name="Calculation 18 4 3" xfId="1265"/>
    <cellStyle name="Calculation 18 4 3 2" xfId="45602"/>
    <cellStyle name="Calculation 18 4 4" xfId="1266"/>
    <cellStyle name="Calculation 18 5" xfId="1267"/>
    <cellStyle name="Calculation 18 5 2" xfId="1268"/>
    <cellStyle name="Calculation 18 6" xfId="1269"/>
    <cellStyle name="Calculation 18 6 2" xfId="45603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3 2" xfId="45604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3 2" xfId="45605"/>
    <cellStyle name="Calculation 19 3 4" xfId="1281"/>
    <cellStyle name="Calculation 19 4" xfId="1282"/>
    <cellStyle name="Calculation 19 4 2" xfId="1283"/>
    <cellStyle name="Calculation 19 5" xfId="1284"/>
    <cellStyle name="Calculation 19 5 2" xfId="45606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3 2" xfId="45607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3 2" xfId="45608"/>
    <cellStyle name="Calculation 2 10 3 4" xfId="1297"/>
    <cellStyle name="Calculation 2 10 4" xfId="1298"/>
    <cellStyle name="Calculation 2 10 4 2" xfId="1299"/>
    <cellStyle name="Calculation 2 10 5" xfId="1300"/>
    <cellStyle name="Calculation 2 10 5 2" xfId="45609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3 2" xfId="45610"/>
    <cellStyle name="Calculation 2 11 4" xfId="1306"/>
    <cellStyle name="Calculation 2 12" xfId="1307"/>
    <cellStyle name="Calculation 2 12 2" xfId="1308"/>
    <cellStyle name="Calculation 2 12 2 2" xfId="1309"/>
    <cellStyle name="Calculation 2 12 2 2 2" xfId="45611"/>
    <cellStyle name="Calculation 2 12 2 3" xfId="1310"/>
    <cellStyle name="Calculation 2 12 3" xfId="1311"/>
    <cellStyle name="Calculation 2 12 3 2" xfId="45612"/>
    <cellStyle name="Calculation 2 12 4" xfId="1312"/>
    <cellStyle name="Calculation 2 13" xfId="1313"/>
    <cellStyle name="Calculation 2 13 2" xfId="1314"/>
    <cellStyle name="Calculation 2 14" xfId="1315"/>
    <cellStyle name="Calculation 2 14 2" xfId="45613"/>
    <cellStyle name="Calculation 2 15" xfId="1316"/>
    <cellStyle name="Calculation 2 16" xfId="45614"/>
    <cellStyle name="Calculation 2 2" xfId="1317"/>
    <cellStyle name="Calculation 2 2 10" xfId="1318"/>
    <cellStyle name="Calculation 2 2 10 2" xfId="1319"/>
    <cellStyle name="Calculation 2 2 11" xfId="1320"/>
    <cellStyle name="Calculation 2 2 11 2" xfId="45615"/>
    <cellStyle name="Calculation 2 2 12" xfId="1321"/>
    <cellStyle name="Calculation 2 2 13" xfId="45616"/>
    <cellStyle name="Calculation 2 2 2" xfId="1322"/>
    <cellStyle name="Calculation 2 2 2 10" xfId="1323"/>
    <cellStyle name="Calculation 2 2 2 10 2" xfId="45617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3 2" xfId="45618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3 2" xfId="45619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3 2" xfId="45620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6 2" xfId="45621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3 2" xfId="4562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3 2" xfId="45623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3 2" xfId="45624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6 2" xfId="45625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3 2" xfId="45626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3 2" xfId="4562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5 2" xfId="45628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3 2" xfId="45629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3 2" xfId="45630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5 2" xfId="45631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3 2" xfId="45632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8 2" xfId="45633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3 2" xfId="45634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3 2" xfId="45635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3 2" xfId="45636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6 2" xfId="45637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3 2" xfId="45638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3 2" xfId="45639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3 2" xfId="45640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6 2" xfId="45641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3 2" xfId="4564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3 2" xfId="45643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5 2" xfId="45644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3 2" xfId="45645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3 2" xfId="45646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5 2" xfId="45647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3 2" xfId="45648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8 2" xfId="45649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3 2" xfId="45650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3 2" xfId="45651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3 2" xfId="45652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6 2" xfId="45653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3 2" xfId="45654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3 2" xfId="45655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5 2" xfId="45656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3 2" xfId="45657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3 2" xfId="45658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5 2" xfId="45659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3 2" xfId="4566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2 9 2" xfId="45661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3 2" xfId="45662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3 2" xfId="45663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3 2" xfId="45664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6 2" xfId="45665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3 2" xfId="45666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3 2" xfId="45667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3 2" xfId="45668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6 2" xfId="45669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3 2" xfId="4567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3 2" xfId="45671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5 2" xfId="45672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3 2" xfId="45673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3 2" xfId="45674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5 2" xfId="45675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3 2" xfId="45676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8 2" xfId="45677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3 2" xfId="45678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3 2" xfId="45679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3 2" xfId="4568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6 2" xfId="45681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3 2" xfId="45682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3 2" xfId="45683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3 2" xfId="45684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6 2" xfId="45685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3 2" xfId="45686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3 2" xfId="45687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5 2" xfId="45688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3 2" xfId="45689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3 2" xfId="45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5 2" xfId="45691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3 2" xfId="45692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8 2" xfId="4569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3 2" xfId="45694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3 2" xfId="45695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3 2" xfId="45696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6 2" xfId="45697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3 2" xfId="45698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3 2" xfId="45699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5 2" xfId="45700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3 2" xfId="45701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3 2" xfId="45702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5 2" xfId="4570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3 2" xfId="45704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3 2" xfId="45705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3 2" xfId="45706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3 2" xfId="45707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6 2" xfId="45708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3 2" xfId="4570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3 2" xfId="45710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3 2" xfId="45711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6 2" xfId="45712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3 2" xfId="45713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3 2" xfId="457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5 2" xfId="45715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3 2" xfId="45716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3 2" xfId="45717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5 2" xfId="45718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3 2" xfId="45719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8 2" xfId="45720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3 2" xfId="45721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3 2" xfId="45722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3 2" xfId="45723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6 2" xfId="45724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3 2" xfId="45725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3 2" xfId="45726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3 2" xfId="45727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6 2" xfId="45728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3 2" xfId="4572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3 2" xfId="45730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5 2" xfId="45731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3 2" xfId="45732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3 2" xfId="45733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5 2" xfId="45734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3 2" xfId="45735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8 2" xfId="45736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3 2" xfId="45737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3 2" xfId="45738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3 2" xfId="45739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6 2" xfId="45740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3 2" xfId="45741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3 2" xfId="45742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5 2" xfId="45743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3 2" xfId="45744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3 2" xfId="45745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5 2" xfId="45746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3 2" xfId="45747"/>
    <cellStyle name="Calculation 2 2 3 7 4" xfId="1978"/>
    <cellStyle name="Calculation 2 2 3 8" xfId="1979"/>
    <cellStyle name="Calculation 2 2 3 8 2" xfId="1980"/>
    <cellStyle name="Calculation 2 2 3 9" xfId="1981"/>
    <cellStyle name="Calculation 2 2 3 9 2" xfId="45748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3 2" xfId="45749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3 2" xfId="45750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3 2" xfId="45751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6 2" xfId="45752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3 2" xfId="45753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3 2" xfId="45754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3 2" xfId="45755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6 2" xfId="45756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3 2" xfId="4575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3 2" xfId="45758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5 2" xfId="45759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3 2" xfId="45760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3 2" xfId="45761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5 2" xfId="45762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3 2" xfId="45763"/>
    <cellStyle name="Calculation 2 2 4 6 4" xfId="2057"/>
    <cellStyle name="Calculation 2 2 4 7" xfId="2058"/>
    <cellStyle name="Calculation 2 2 4 7 2" xfId="2059"/>
    <cellStyle name="Calculation 2 2 4 8" xfId="2060"/>
    <cellStyle name="Calculation 2 2 4 8 2" xfId="45764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3 2" xfId="45765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3 2" xfId="45766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3 2" xfId="4576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6 2" xfId="45768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3 2" xfId="45769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3 2" xfId="45770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3 2" xfId="45771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6 2" xfId="45772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3 2" xfId="45773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3 2" xfId="45774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5 2" xfId="45775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3 2" xfId="45776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3 2" xfId="4577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5 2" xfId="45778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3 2" xfId="45779"/>
    <cellStyle name="Calculation 2 2 5 6 4" xfId="2137"/>
    <cellStyle name="Calculation 2 2 5 7" xfId="2138"/>
    <cellStyle name="Calculation 2 2 5 7 2" xfId="2139"/>
    <cellStyle name="Calculation 2 2 5 8" xfId="2140"/>
    <cellStyle name="Calculation 2 2 5 8 2" xfId="4578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3 2" xfId="45781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3 2" xfId="45782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3 2" xfId="45783"/>
    <cellStyle name="Calculation 2 2 6 4 4" xfId="2157"/>
    <cellStyle name="Calculation 2 2 6 5" xfId="2158"/>
    <cellStyle name="Calculation 2 2 6 5 2" xfId="2159"/>
    <cellStyle name="Calculation 2 2 6 6" xfId="2160"/>
    <cellStyle name="Calculation 2 2 6 6 2" xfId="45784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3 2" xfId="45785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3 2" xfId="45786"/>
    <cellStyle name="Calculation 2 2 7 3 4" xfId="2172"/>
    <cellStyle name="Calculation 2 2 7 4" xfId="2173"/>
    <cellStyle name="Calculation 2 2 7 4 2" xfId="2174"/>
    <cellStyle name="Calculation 2 2 7 5" xfId="2175"/>
    <cellStyle name="Calculation 2 2 7 5 2" xfId="45787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3 2" xfId="45788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3 2" xfId="45789"/>
    <cellStyle name="Calculation 2 2 8 3 4" xfId="2187"/>
    <cellStyle name="Calculation 2 2 8 4" xfId="2188"/>
    <cellStyle name="Calculation 2 2 8 4 2" xfId="2189"/>
    <cellStyle name="Calculation 2 2 8 5" xfId="2190"/>
    <cellStyle name="Calculation 2 2 8 5 2" xfId="457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3 2" xfId="45791"/>
    <cellStyle name="Calculation 2 2 9 4" xfId="2196"/>
    <cellStyle name="Calculation 2 3" xfId="2197"/>
    <cellStyle name="Calculation 2 3 10" xfId="2198"/>
    <cellStyle name="Calculation 2 3 10 2" xfId="45792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3 2" xfId="45793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3 2" xfId="45794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3 2" xfId="45795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6 2" xfId="45796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3 2" xfId="4579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3 2" xfId="45798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3 2" xfId="45799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6 2" xfId="45800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3 2" xfId="45801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3 2" xfId="4580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5 2" xfId="45803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3 2" xfId="45804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3 2" xfId="45805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5 2" xfId="45806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3 2" xfId="45807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8 2" xfId="45808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3 2" xfId="45809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3 2" xfId="45810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3 2" xfId="45811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6 2" xfId="45812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3 2" xfId="45813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3 2" xfId="45814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3 2" xfId="45815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6 2" xfId="45816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3 2" xfId="4581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3 2" xfId="45818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5 2" xfId="45819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3 2" xfId="45820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3 2" xfId="45821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5 2" xfId="45822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3 2" xfId="45823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8 2" xfId="45824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3 2" xfId="45825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3 2" xfId="45826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3 2" xfId="45827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6 2" xfId="45828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3 2" xfId="45829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3 2" xfId="45830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5 2" xfId="45831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3 2" xfId="45832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3 2" xfId="45833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5 2" xfId="45834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3 2" xfId="45835"/>
    <cellStyle name="Calculation 2 3 2 7 4" xfId="2416"/>
    <cellStyle name="Calculation 2 3 2 8" xfId="2417"/>
    <cellStyle name="Calculation 2 3 2 8 2" xfId="2418"/>
    <cellStyle name="Calculation 2 3 2 9" xfId="2419"/>
    <cellStyle name="Calculation 2 3 2 9 2" xfId="45836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3 2" xfId="45837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3 2" xfId="45838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3 2" xfId="45839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6 2" xfId="45840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3 2" xfId="45841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3 2" xfId="45842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3 2" xfId="45843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6 2" xfId="45844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3 2" xfId="4584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3 2" xfId="45846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5 2" xfId="45847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3 2" xfId="45848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3 2" xfId="45849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5 2" xfId="45850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3 2" xfId="45851"/>
    <cellStyle name="Calculation 2 3 3 6 4" xfId="2495"/>
    <cellStyle name="Calculation 2 3 3 7" xfId="2496"/>
    <cellStyle name="Calculation 2 3 3 7 2" xfId="2497"/>
    <cellStyle name="Calculation 2 3 3 8" xfId="2498"/>
    <cellStyle name="Calculation 2 3 3 8 2" xfId="45852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3 2" xfId="45853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3 2" xfId="45854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3 2" xfId="4585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6 2" xfId="45856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3 2" xfId="45857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3 2" xfId="45858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3 2" xfId="45859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6 2" xfId="45860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3 2" xfId="45861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3 2" xfId="45862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5 2" xfId="45863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3 2" xfId="45864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3 2" xfId="458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5 2" xfId="45866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3 2" xfId="45867"/>
    <cellStyle name="Calculation 2 3 4 6 4" xfId="2575"/>
    <cellStyle name="Calculation 2 3 4 7" xfId="2576"/>
    <cellStyle name="Calculation 2 3 4 7 2" xfId="2577"/>
    <cellStyle name="Calculation 2 3 4 8" xfId="2578"/>
    <cellStyle name="Calculation 2 3 4 8 2" xfId="4586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3 2" xfId="45869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3 2" xfId="45870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3 2" xfId="45871"/>
    <cellStyle name="Calculation 2 3 5 4 4" xfId="2595"/>
    <cellStyle name="Calculation 2 3 5 5" xfId="2596"/>
    <cellStyle name="Calculation 2 3 5 5 2" xfId="2597"/>
    <cellStyle name="Calculation 2 3 5 6" xfId="2598"/>
    <cellStyle name="Calculation 2 3 5 6 2" xfId="45872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3 2" xfId="45873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3 2" xfId="45874"/>
    <cellStyle name="Calculation 2 3 6 3 4" xfId="2610"/>
    <cellStyle name="Calculation 2 3 6 4" xfId="2611"/>
    <cellStyle name="Calculation 2 3 6 4 2" xfId="2612"/>
    <cellStyle name="Calculation 2 3 6 5" xfId="2613"/>
    <cellStyle name="Calculation 2 3 6 5 2" xfId="45875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3 2" xfId="45876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3 2" xfId="45877"/>
    <cellStyle name="Calculation 2 3 7 3 4" xfId="2625"/>
    <cellStyle name="Calculation 2 3 7 4" xfId="2626"/>
    <cellStyle name="Calculation 2 3 7 4 2" xfId="2627"/>
    <cellStyle name="Calculation 2 3 7 5" xfId="2628"/>
    <cellStyle name="Calculation 2 3 7 5 2" xfId="4587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3 2" xfId="45879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3 2" xfId="45880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3 2" xfId="45881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3 2" xfId="45882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6 2" xfId="45883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3 2" xfId="4588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3 2" xfId="45885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3 2" xfId="45886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6 2" xfId="45887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3 2" xfId="45888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3 2" xfId="458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5 2" xfId="45890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3 2" xfId="45891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3 2" xfId="45892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5 2" xfId="45893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3 2" xfId="45894"/>
    <cellStyle name="Calculation 2 4 2 6 4" xfId="2714"/>
    <cellStyle name="Calculation 2 4 2 7" xfId="2715"/>
    <cellStyle name="Calculation 2 4 2 7 2" xfId="2716"/>
    <cellStyle name="Calculation 2 4 2 8" xfId="2717"/>
    <cellStyle name="Calculation 2 4 2 8 2" xfId="45895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3 2" xfId="45896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3 2" xfId="45897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3 2" xfId="45898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6 2" xfId="45899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3 2" xfId="45900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3 2" xfId="45901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3 2" xfId="45902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6 2" xfId="45903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3 2" xfId="4590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3 2" xfId="45905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5 2" xfId="45906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3 2" xfId="45907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3 2" xfId="45908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5 2" xfId="45909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3 2" xfId="45910"/>
    <cellStyle name="Calculation 2 4 3 6 4" xfId="2794"/>
    <cellStyle name="Calculation 2 4 3 7" xfId="2795"/>
    <cellStyle name="Calculation 2 4 3 7 2" xfId="2796"/>
    <cellStyle name="Calculation 2 4 3 8" xfId="2797"/>
    <cellStyle name="Calculation 2 4 3 8 2" xfId="45911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3 2" xfId="45912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3 2" xfId="45913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3 2" xfId="45914"/>
    <cellStyle name="Calculation 2 4 4 4 4" xfId="2814"/>
    <cellStyle name="Calculation 2 4 4 5" xfId="2815"/>
    <cellStyle name="Calculation 2 4 4 5 2" xfId="2816"/>
    <cellStyle name="Calculation 2 4 4 6" xfId="2817"/>
    <cellStyle name="Calculation 2 4 4 6 2" xfId="45915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3 2" xfId="45916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3 2" xfId="45917"/>
    <cellStyle name="Calculation 2 4 5 3 4" xfId="2829"/>
    <cellStyle name="Calculation 2 4 5 4" xfId="2830"/>
    <cellStyle name="Calculation 2 4 5 4 2" xfId="2831"/>
    <cellStyle name="Calculation 2 4 5 5" xfId="2832"/>
    <cellStyle name="Calculation 2 4 5 5 2" xfId="45918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3 2" xfId="45919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3 2" xfId="45920"/>
    <cellStyle name="Calculation 2 4 6 3 4" xfId="2844"/>
    <cellStyle name="Calculation 2 4 6 4" xfId="2845"/>
    <cellStyle name="Calculation 2 4 6 4 2" xfId="2846"/>
    <cellStyle name="Calculation 2 4 6 5" xfId="2847"/>
    <cellStyle name="Calculation 2 4 6 5 2" xfId="45921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3 2" xfId="45922"/>
    <cellStyle name="Calculation 2 4 7 4" xfId="2853"/>
    <cellStyle name="Calculation 2 4 8" xfId="2854"/>
    <cellStyle name="Calculation 2 4 8 2" xfId="2855"/>
    <cellStyle name="Calculation 2 4 9" xfId="2856"/>
    <cellStyle name="Calculation 2 4 9 2" xfId="45923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3 2" xfId="45924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3 2" xfId="45925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3 2" xfId="45926"/>
    <cellStyle name="Calculation 2 5 2 4 4" xfId="2873"/>
    <cellStyle name="Calculation 2 5 2 5" xfId="2874"/>
    <cellStyle name="Calculation 2 5 2 5 2" xfId="2875"/>
    <cellStyle name="Calculation 2 5 2 6" xfId="2876"/>
    <cellStyle name="Calculation 2 5 2 6 2" xfId="45927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3 2" xfId="45928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3 2" xfId="45929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3 2" xfId="45930"/>
    <cellStyle name="Calculation 2 5 3 4 4" xfId="2893"/>
    <cellStyle name="Calculation 2 5 3 5" xfId="2894"/>
    <cellStyle name="Calculation 2 5 3 5 2" xfId="2895"/>
    <cellStyle name="Calculation 2 5 3 6" xfId="2896"/>
    <cellStyle name="Calculation 2 5 3 6 2" xfId="45931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3 2" xfId="4593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3 2" xfId="45933"/>
    <cellStyle name="Calculation 2 5 4 3 4" xfId="2908"/>
    <cellStyle name="Calculation 2 5 4 4" xfId="2909"/>
    <cellStyle name="Calculation 2 5 4 4 2" xfId="2910"/>
    <cellStyle name="Calculation 2 5 4 5" xfId="2911"/>
    <cellStyle name="Calculation 2 5 4 5 2" xfId="45934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3 2" xfId="45935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3 2" xfId="45936"/>
    <cellStyle name="Calculation 2 5 5 3 4" xfId="2923"/>
    <cellStyle name="Calculation 2 5 5 4" xfId="2924"/>
    <cellStyle name="Calculation 2 5 5 4 2" xfId="2925"/>
    <cellStyle name="Calculation 2 5 5 5" xfId="2926"/>
    <cellStyle name="Calculation 2 5 5 5 2" xfId="45937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3 2" xfId="45938"/>
    <cellStyle name="Calculation 2 5 6 4" xfId="2932"/>
    <cellStyle name="Calculation 2 5 7" xfId="2933"/>
    <cellStyle name="Calculation 2 5 7 2" xfId="2934"/>
    <cellStyle name="Calculation 2 5 8" xfId="2935"/>
    <cellStyle name="Calculation 2 5 8 2" xfId="45939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3 2" xfId="45940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3 2" xfId="45941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3 2" xfId="45942"/>
    <cellStyle name="Calculation 2 6 2 4 4" xfId="2953"/>
    <cellStyle name="Calculation 2 6 2 5" xfId="2954"/>
    <cellStyle name="Calculation 2 6 2 5 2" xfId="2955"/>
    <cellStyle name="Calculation 2 6 2 6" xfId="2956"/>
    <cellStyle name="Calculation 2 6 2 6 2" xfId="45943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3 2" xfId="45944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3 2" xfId="45945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3 2" xfId="45946"/>
    <cellStyle name="Calculation 2 6 3 4 4" xfId="2973"/>
    <cellStyle name="Calculation 2 6 3 5" xfId="2974"/>
    <cellStyle name="Calculation 2 6 3 5 2" xfId="2975"/>
    <cellStyle name="Calculation 2 6 3 6" xfId="2976"/>
    <cellStyle name="Calculation 2 6 3 6 2" xfId="45947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3 2" xfId="45948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3 2" xfId="45949"/>
    <cellStyle name="Calculation 2 6 4 3 4" xfId="2988"/>
    <cellStyle name="Calculation 2 6 4 4" xfId="2989"/>
    <cellStyle name="Calculation 2 6 4 4 2" xfId="2990"/>
    <cellStyle name="Calculation 2 6 4 5" xfId="2991"/>
    <cellStyle name="Calculation 2 6 4 5 2" xfId="45950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3 2" xfId="45951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3 2" xfId="45952"/>
    <cellStyle name="Calculation 2 6 5 3 4" xfId="3003"/>
    <cellStyle name="Calculation 2 6 5 4" xfId="3004"/>
    <cellStyle name="Calculation 2 6 5 4 2" xfId="3005"/>
    <cellStyle name="Calculation 2 6 5 5" xfId="3006"/>
    <cellStyle name="Calculation 2 6 5 5 2" xfId="45953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3 2" xfId="45954"/>
    <cellStyle name="Calculation 2 6 6 4" xfId="3012"/>
    <cellStyle name="Calculation 2 6 7" xfId="3013"/>
    <cellStyle name="Calculation 2 6 7 2" xfId="3014"/>
    <cellStyle name="Calculation 2 6 8" xfId="3015"/>
    <cellStyle name="Calculation 2 6 8 2" xfId="4595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3 2" xfId="45956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3 2" xfId="45957"/>
    <cellStyle name="Calculation 2 7 3 4" xfId="3027"/>
    <cellStyle name="Calculation 2 7 4" xfId="3028"/>
    <cellStyle name="Calculation 2 7 4 2" xfId="3029"/>
    <cellStyle name="Calculation 2 7 4 2 2" xfId="3030"/>
    <cellStyle name="Calculation 2 7 4 2 2 2" xfId="45958"/>
    <cellStyle name="Calculation 2 7 4 2 3" xfId="3031"/>
    <cellStyle name="Calculation 2 7 4 3" xfId="3032"/>
    <cellStyle name="Calculation 2 7 4 3 2" xfId="45959"/>
    <cellStyle name="Calculation 2 7 4 4" xfId="3033"/>
    <cellStyle name="Calculation 2 7 5" xfId="3034"/>
    <cellStyle name="Calculation 2 7 5 2" xfId="3035"/>
    <cellStyle name="Calculation 2 7 6" xfId="3036"/>
    <cellStyle name="Calculation 2 7 6 2" xfId="45960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3 2" xfId="45961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3 2" xfId="45962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3 2" xfId="45963"/>
    <cellStyle name="Calculation 2 8 4 4" xfId="3053"/>
    <cellStyle name="Calculation 2 8 5" xfId="3054"/>
    <cellStyle name="Calculation 2 8 5 2" xfId="3055"/>
    <cellStyle name="Calculation 2 8 6" xfId="3056"/>
    <cellStyle name="Calculation 2 8 6 2" xfId="45964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3 2" xfId="45965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3 2" xfId="45966"/>
    <cellStyle name="Calculation 2 9 3 4" xfId="3068"/>
    <cellStyle name="Calculation 2 9 4" xfId="3069"/>
    <cellStyle name="Calculation 2 9 4 2" xfId="3070"/>
    <cellStyle name="Calculation 2 9 5" xfId="3071"/>
    <cellStyle name="Calculation 2 9 5 2" xfId="45967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3 2" xfId="45968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3 2" xfId="45969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3 2" xfId="45970"/>
    <cellStyle name="Calculation 20 4 4" xfId="3088"/>
    <cellStyle name="Calculation 20 5" xfId="3089"/>
    <cellStyle name="Calculation 20 5 2" xfId="3090"/>
    <cellStyle name="Calculation 20 6" xfId="3091"/>
    <cellStyle name="Calculation 20 6 2" xfId="4597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3 2" xfId="45972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3 2" xfId="45973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3 2" xfId="45974"/>
    <cellStyle name="Calculation 3 10 3 4" xfId="3118"/>
    <cellStyle name="Calculation 3 10 4" xfId="3119"/>
    <cellStyle name="Calculation 3 10 4 2" xfId="3120"/>
    <cellStyle name="Calculation 3 10 5" xfId="3121"/>
    <cellStyle name="Calculation 3 10 5 2" xfId="45975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3 2" xfId="4597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3 2" xfId="45977"/>
    <cellStyle name="Calculation 3 12 4" xfId="3132"/>
    <cellStyle name="Calculation 3 13" xfId="3133"/>
    <cellStyle name="Calculation 3 13 2" xfId="3134"/>
    <cellStyle name="Calculation 3 14" xfId="3135"/>
    <cellStyle name="Calculation 3 14 2" xfId="45978"/>
    <cellStyle name="Calculation 3 15" xfId="3136"/>
    <cellStyle name="Calculation 3 16" xfId="45979"/>
    <cellStyle name="Calculation 3 17" xfId="45980"/>
    <cellStyle name="Calculation 3 2" xfId="3137"/>
    <cellStyle name="Calculation 3 2 10" xfId="3138"/>
    <cellStyle name="Calculation 3 2 10 2" xfId="3139"/>
    <cellStyle name="Calculation 3 2 11" xfId="3140"/>
    <cellStyle name="Calculation 3 2 11 2" xfId="45981"/>
    <cellStyle name="Calculation 3 2 12" xfId="3141"/>
    <cellStyle name="Calculation 3 2 2" xfId="3142"/>
    <cellStyle name="Calculation 3 2 2 10" xfId="3143"/>
    <cellStyle name="Calculation 3 2 2 10 2" xfId="45982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3 2" xfId="45983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3 2" xfId="45984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3 2" xfId="45985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6 2" xfId="4598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3 2" xfId="45987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3 2" xfId="45988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3 2" xfId="45989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6 2" xfId="45990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3 2" xfId="45991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3 2" xfId="45992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5 2" xfId="45993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3 2" xfId="45994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3 2" xfId="45995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5 2" xfId="4599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3 2" xfId="45997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8 2" xfId="45998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3 2" xfId="45999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3 2" xfId="46000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3 2" xfId="46001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6 2" xfId="46002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3 2" xfId="46003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3 2" xfId="46004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3 2" xfId="46005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6 2" xfId="4600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3 2" xfId="46007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3 2" xfId="46008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5 2" xfId="46009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3 2" xfId="46010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3 2" xfId="46011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5 2" xfId="46012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3 2" xfId="46013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8 2" xfId="46014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3 2" xfId="46015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3 2" xfId="460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3 2" xfId="46017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6 2" xfId="46018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3 2" xfId="46019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3 2" xfId="46020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5 2" xfId="46021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3 2" xfId="46022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3 2" xfId="46023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5 2" xfId="46024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3 2" xfId="46025"/>
    <cellStyle name="Calculation 3 2 2 2 7 4" xfId="3361"/>
    <cellStyle name="Calculation 3 2 2 2 8" xfId="3362"/>
    <cellStyle name="Calculation 3 2 2 2 8 2" xfId="3363"/>
    <cellStyle name="Calculation 3 2 2 2 9" xfId="3364"/>
    <cellStyle name="Calculation 3 2 2 2 9 2" xfId="46026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3 2" xfId="46027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3 2" xfId="46028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3 2" xfId="46029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6 2" xfId="46030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3 2" xfId="46031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3 2" xfId="46032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3 2" xfId="46033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6 2" xfId="4603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3 2" xfId="46035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3 2" xfId="46036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5 2" xfId="46037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3 2" xfId="46038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3 2" xfId="46039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5 2" xfId="46040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3 2" xfId="46041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8 2" xfId="46042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3 2" xfId="46043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3 2" xfId="46044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3 2" xfId="46045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6 2" xfId="46046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3 2" xfId="46047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3 2" xfId="46048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3 2" xfId="46049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6 2" xfId="46050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3 2" xfId="46051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3 2" xfId="46052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5 2" xfId="46053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3 2" xfId="46054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3 2" xfId="46055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5 2" xfId="46056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3 2" xfId="46057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8 2" xfId="46058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3 2" xfId="4605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3 2" xfId="46060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3 2" xfId="46061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6 2" xfId="46062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3 2" xfId="46063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3 2" xfId="4606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5 2" xfId="46065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3 2" xfId="46066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3 2" xfId="46067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5 2" xfId="46068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3 2" xfId="46069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3 2" xfId="46070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3 2" xfId="46071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3 2" xfId="46072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6 2" xfId="4607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3 2" xfId="46074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3 2" xfId="46075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3 2" xfId="46076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6 2" xfId="46077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3 2" xfId="46078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3 2" xfId="46079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5 2" xfId="46080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3 2" xfId="46081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3 2" xfId="46082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5 2" xfId="4608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3 2" xfId="46084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8 2" xfId="46085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3 2" xfId="46086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3 2" xfId="46087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3 2" xfId="46088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6 2" xfId="46089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3 2" xfId="46090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3 2" xfId="46091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3 2" xfId="46092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6 2" xfId="4609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3 2" xfId="46094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3 2" xfId="46095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5 2" xfId="46096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3 2" xfId="46097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3 2" xfId="46098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5 2" xfId="46099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3 2" xfId="46100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8 2" xfId="46101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3 2" xfId="46102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3 2" xfId="4610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3 2" xfId="46104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6 2" xfId="46105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3 2" xfId="46106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3 2" xfId="46107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5 2" xfId="46108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3 2" xfId="46109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3 2" xfId="46110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5 2" xfId="46111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3 2" xfId="46112"/>
    <cellStyle name="Calculation 3 2 3 7 4" xfId="3798"/>
    <cellStyle name="Calculation 3 2 3 8" xfId="3799"/>
    <cellStyle name="Calculation 3 2 3 8 2" xfId="3800"/>
    <cellStyle name="Calculation 3 2 3 9" xfId="3801"/>
    <cellStyle name="Calculation 3 2 3 9 2" xfId="46113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3 2" xfId="46114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3 2" xfId="46115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3 2" xfId="46116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6 2" xfId="46117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3 2" xfId="46118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3 2" xfId="46119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3 2" xfId="46120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6 2" xfId="4612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3 2" xfId="46122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3 2" xfId="46123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5 2" xfId="46124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3 2" xfId="46125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3 2" xfId="46126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5 2" xfId="46127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3 2" xfId="46128"/>
    <cellStyle name="Calculation 3 2 4 6 4" xfId="3877"/>
    <cellStyle name="Calculation 3 2 4 7" xfId="3878"/>
    <cellStyle name="Calculation 3 2 4 7 2" xfId="3879"/>
    <cellStyle name="Calculation 3 2 4 8" xfId="3880"/>
    <cellStyle name="Calculation 3 2 4 8 2" xfId="46129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3 2" xfId="46130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3 2" xfId="46131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3 2" xfId="46132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6 2" xfId="46133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3 2" xfId="46134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3 2" xfId="46135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3 2" xfId="46136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6 2" xfId="46137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3 2" xfId="46138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3 2" xfId="46139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5 2" xfId="46140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3 2" xfId="46141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3 2" xfId="46142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5 2" xfId="46143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3 2" xfId="46144"/>
    <cellStyle name="Calculation 3 2 5 6 4" xfId="3957"/>
    <cellStyle name="Calculation 3 2 5 7" xfId="3958"/>
    <cellStyle name="Calculation 3 2 5 7 2" xfId="3959"/>
    <cellStyle name="Calculation 3 2 5 8" xfId="3960"/>
    <cellStyle name="Calculation 3 2 5 8 2" xfId="46145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3 2" xfId="4614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3 2" xfId="46147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3 2" xfId="46148"/>
    <cellStyle name="Calculation 3 2 6 4 4" xfId="3977"/>
    <cellStyle name="Calculation 3 2 6 5" xfId="3978"/>
    <cellStyle name="Calculation 3 2 6 5 2" xfId="3979"/>
    <cellStyle name="Calculation 3 2 6 6" xfId="3980"/>
    <cellStyle name="Calculation 3 2 6 6 2" xfId="46149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3 2" xfId="46150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3 2" xfId="46151"/>
    <cellStyle name="Calculation 3 2 7 3 4" xfId="3992"/>
    <cellStyle name="Calculation 3 2 7 4" xfId="3993"/>
    <cellStyle name="Calculation 3 2 7 4 2" xfId="3994"/>
    <cellStyle name="Calculation 3 2 7 5" xfId="3995"/>
    <cellStyle name="Calculation 3 2 7 5 2" xfId="46152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3 2" xfId="46153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3 2" xfId="46154"/>
    <cellStyle name="Calculation 3 2 8 3 4" xfId="4007"/>
    <cellStyle name="Calculation 3 2 8 4" xfId="4008"/>
    <cellStyle name="Calculation 3 2 8 4 2" xfId="4009"/>
    <cellStyle name="Calculation 3 2 8 5" xfId="4010"/>
    <cellStyle name="Calculation 3 2 8 5 2" xfId="46155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3 2" xfId="46156"/>
    <cellStyle name="Calculation 3 2 9 4" xfId="4016"/>
    <cellStyle name="Calculation 3 3" xfId="4017"/>
    <cellStyle name="Calculation 3 3 10" xfId="4018"/>
    <cellStyle name="Calculation 3 3 10 2" xfId="46157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3 2" xfId="46158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3 2" xfId="46159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3 2" xfId="46160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6 2" xfId="4616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3 2" xfId="46162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3 2" xfId="46163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3 2" xfId="46164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6 2" xfId="46165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3 2" xfId="46166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3 2" xfId="46167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5 2" xfId="46168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3 2" xfId="46169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3 2" xfId="46170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5 2" xfId="4617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3 2" xfId="46172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8 2" xfId="46173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3 2" xfId="46174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3 2" xfId="46175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3 2" xfId="46176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6 2" xfId="46177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3 2" xfId="46178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3 2" xfId="46179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3 2" xfId="46180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6 2" xfId="4618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3 2" xfId="46182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3 2" xfId="46183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5 2" xfId="46184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3 2" xfId="46185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3 2" xfId="46186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5 2" xfId="46187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3 2" xfId="46188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8 2" xfId="46189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3 2" xfId="46190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3 2" xfId="46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3 2" xfId="46192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6 2" xfId="46193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3 2" xfId="46194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3 2" xfId="46195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5 2" xfId="46196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3 2" xfId="46197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3 2" xfId="46198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5 2" xfId="46199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3 2" xfId="46200"/>
    <cellStyle name="Calculation 3 3 2 7 4" xfId="4236"/>
    <cellStyle name="Calculation 3 3 2 8" xfId="4237"/>
    <cellStyle name="Calculation 3 3 2 8 2" xfId="4238"/>
    <cellStyle name="Calculation 3 3 2 9" xfId="4239"/>
    <cellStyle name="Calculation 3 3 2 9 2" xfId="46201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3 2" xfId="46202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3 2" xfId="46203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3 2" xfId="46204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6 2" xfId="46205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3 2" xfId="46206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3 2" xfId="46207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3 2" xfId="46208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6 2" xfId="4620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3 2" xfId="46210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3 2" xfId="46211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5 2" xfId="46212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3 2" xfId="46213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3 2" xfId="46214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5 2" xfId="46215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3 2" xfId="46216"/>
    <cellStyle name="Calculation 3 3 3 6 4" xfId="4315"/>
    <cellStyle name="Calculation 3 3 3 7" xfId="4316"/>
    <cellStyle name="Calculation 3 3 3 7 2" xfId="4317"/>
    <cellStyle name="Calculation 3 3 3 8" xfId="4318"/>
    <cellStyle name="Calculation 3 3 3 8 2" xfId="46217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3 2" xfId="46218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3 2" xfId="46219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3 2" xfId="46220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6 2" xfId="46221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3 2" xfId="46222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3 2" xfId="46223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3 2" xfId="46224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6 2" xfId="46225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3 2" xfId="46226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3 2" xfId="46227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5 2" xfId="46228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3 2" xfId="46229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3 2" xfId="46230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5 2" xfId="46231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3 2" xfId="46232"/>
    <cellStyle name="Calculation 3 3 4 6 4" xfId="4395"/>
    <cellStyle name="Calculation 3 3 4 7" xfId="4396"/>
    <cellStyle name="Calculation 3 3 4 7 2" xfId="4397"/>
    <cellStyle name="Calculation 3 3 4 8" xfId="4398"/>
    <cellStyle name="Calculation 3 3 4 8 2" xfId="46233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3 2" xfId="4623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3 2" xfId="46235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3 2" xfId="46236"/>
    <cellStyle name="Calculation 3 3 5 4 4" xfId="4415"/>
    <cellStyle name="Calculation 3 3 5 5" xfId="4416"/>
    <cellStyle name="Calculation 3 3 5 5 2" xfId="4417"/>
    <cellStyle name="Calculation 3 3 5 6" xfId="4418"/>
    <cellStyle name="Calculation 3 3 5 6 2" xfId="46237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3 2" xfId="46238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3 2" xfId="46239"/>
    <cellStyle name="Calculation 3 3 6 3 4" xfId="4430"/>
    <cellStyle name="Calculation 3 3 6 4" xfId="4431"/>
    <cellStyle name="Calculation 3 3 6 4 2" xfId="4432"/>
    <cellStyle name="Calculation 3 3 6 5" xfId="4433"/>
    <cellStyle name="Calculation 3 3 6 5 2" xfId="46240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3 2" xfId="46241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3 2" xfId="46242"/>
    <cellStyle name="Calculation 3 3 7 3 4" xfId="4445"/>
    <cellStyle name="Calculation 3 3 7 4" xfId="4446"/>
    <cellStyle name="Calculation 3 3 7 4 2" xfId="4447"/>
    <cellStyle name="Calculation 3 3 7 5" xfId="4448"/>
    <cellStyle name="Calculation 3 3 7 5 2" xfId="46243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3 2" xfId="46244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3 2" xfId="46245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3 2" xfId="46246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3 2" xfId="46247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6 2" xfId="4624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3 2" xfId="46249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3 2" xfId="46250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3 2" xfId="46251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6 2" xfId="46252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3 2" xfId="46253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3 2" xfId="46254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5 2" xfId="46255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3 2" xfId="46256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3 2" xfId="46257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5 2" xfId="4625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3 2" xfId="46259"/>
    <cellStyle name="Calculation 3 4 2 6 4" xfId="4534"/>
    <cellStyle name="Calculation 3 4 2 7" xfId="4535"/>
    <cellStyle name="Calculation 3 4 2 7 2" xfId="4536"/>
    <cellStyle name="Calculation 3 4 2 8" xfId="4537"/>
    <cellStyle name="Calculation 3 4 2 8 2" xfId="46260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3 2" xfId="46261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3 2" xfId="46262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3 2" xfId="46263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6 2" xfId="46264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3 2" xfId="46265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3 2" xfId="46266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3 2" xfId="46267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6 2" xfId="4626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3 2" xfId="46269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3 2" xfId="46270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5 2" xfId="46271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3 2" xfId="46272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3 2" xfId="46273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5 2" xfId="46274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3 2" xfId="46275"/>
    <cellStyle name="Calculation 3 4 3 6 4" xfId="4614"/>
    <cellStyle name="Calculation 3 4 3 7" xfId="4615"/>
    <cellStyle name="Calculation 3 4 3 7 2" xfId="4616"/>
    <cellStyle name="Calculation 3 4 3 8" xfId="4617"/>
    <cellStyle name="Calculation 3 4 3 8 2" xfId="46276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3 2" xfId="46277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3 2" xfId="4627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3 2" xfId="46279"/>
    <cellStyle name="Calculation 3 4 4 4 4" xfId="4634"/>
    <cellStyle name="Calculation 3 4 4 5" xfId="4635"/>
    <cellStyle name="Calculation 3 4 4 5 2" xfId="4636"/>
    <cellStyle name="Calculation 3 4 4 6" xfId="4637"/>
    <cellStyle name="Calculation 3 4 4 6 2" xfId="46280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3 2" xfId="46281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3 2" xfId="46282"/>
    <cellStyle name="Calculation 3 4 5 3 4" xfId="4649"/>
    <cellStyle name="Calculation 3 4 5 4" xfId="4650"/>
    <cellStyle name="Calculation 3 4 5 4 2" xfId="4651"/>
    <cellStyle name="Calculation 3 4 5 5" xfId="4652"/>
    <cellStyle name="Calculation 3 4 5 5 2" xfId="46283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3 2" xfId="46284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3 2" xfId="46285"/>
    <cellStyle name="Calculation 3 4 6 3 4" xfId="4664"/>
    <cellStyle name="Calculation 3 4 6 4" xfId="4665"/>
    <cellStyle name="Calculation 3 4 6 4 2" xfId="4666"/>
    <cellStyle name="Calculation 3 4 6 5" xfId="4667"/>
    <cellStyle name="Calculation 3 4 6 5 2" xfId="46286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3 2" xfId="46287"/>
    <cellStyle name="Calculation 3 4 7 4" xfId="4673"/>
    <cellStyle name="Calculation 3 4 8" xfId="4674"/>
    <cellStyle name="Calculation 3 4 8 2" xfId="4675"/>
    <cellStyle name="Calculation 3 4 9" xfId="4676"/>
    <cellStyle name="Calculation 3 4 9 2" xfId="46288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3 2" xfId="46289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3 2" xfId="46290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3 2" xfId="46291"/>
    <cellStyle name="Calculation 3 5 2 4 4" xfId="4693"/>
    <cellStyle name="Calculation 3 5 2 5" xfId="4694"/>
    <cellStyle name="Calculation 3 5 2 5 2" xfId="4695"/>
    <cellStyle name="Calculation 3 5 2 6" xfId="4696"/>
    <cellStyle name="Calculation 3 5 2 6 2" xfId="46292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3 2" xfId="46293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3 2" xfId="46294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3 2" xfId="46295"/>
    <cellStyle name="Calculation 3 5 3 4 4" xfId="4713"/>
    <cellStyle name="Calculation 3 5 3 5" xfId="4714"/>
    <cellStyle name="Calculation 3 5 3 5 2" xfId="4715"/>
    <cellStyle name="Calculation 3 5 3 6" xfId="4716"/>
    <cellStyle name="Calculation 3 5 3 6 2" xfId="4629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3 2" xfId="46297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3 2" xfId="46298"/>
    <cellStyle name="Calculation 3 5 4 3 4" xfId="4728"/>
    <cellStyle name="Calculation 3 5 4 4" xfId="4729"/>
    <cellStyle name="Calculation 3 5 4 4 2" xfId="4730"/>
    <cellStyle name="Calculation 3 5 4 5" xfId="4731"/>
    <cellStyle name="Calculation 3 5 4 5 2" xfId="46299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3 2" xfId="46300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3 2" xfId="46301"/>
    <cellStyle name="Calculation 3 5 5 3 4" xfId="4743"/>
    <cellStyle name="Calculation 3 5 5 4" xfId="4744"/>
    <cellStyle name="Calculation 3 5 5 4 2" xfId="4745"/>
    <cellStyle name="Calculation 3 5 5 5" xfId="4746"/>
    <cellStyle name="Calculation 3 5 5 5 2" xfId="46302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3 2" xfId="46303"/>
    <cellStyle name="Calculation 3 5 6 4" xfId="4752"/>
    <cellStyle name="Calculation 3 5 7" xfId="4753"/>
    <cellStyle name="Calculation 3 5 7 2" xfId="4754"/>
    <cellStyle name="Calculation 3 5 8" xfId="4755"/>
    <cellStyle name="Calculation 3 5 8 2" xfId="46304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3 2" xfId="46305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3 2" xfId="46306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3 2" xfId="46307"/>
    <cellStyle name="Calculation 3 6 2 4 4" xfId="4773"/>
    <cellStyle name="Calculation 3 6 2 5" xfId="4774"/>
    <cellStyle name="Calculation 3 6 2 5 2" xfId="4775"/>
    <cellStyle name="Calculation 3 6 2 6" xfId="4776"/>
    <cellStyle name="Calculation 3 6 2 6 2" xfId="46308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3 2" xfId="46309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3 2" xfId="46310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3 2" xfId="46311"/>
    <cellStyle name="Calculation 3 6 3 4 4" xfId="4793"/>
    <cellStyle name="Calculation 3 6 3 5" xfId="4794"/>
    <cellStyle name="Calculation 3 6 3 5 2" xfId="4795"/>
    <cellStyle name="Calculation 3 6 3 6" xfId="4796"/>
    <cellStyle name="Calculation 3 6 3 6 2" xfId="46312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3 2" xfId="46313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3 2" xfId="46314"/>
    <cellStyle name="Calculation 3 6 4 3 4" xfId="4808"/>
    <cellStyle name="Calculation 3 6 4 4" xfId="4809"/>
    <cellStyle name="Calculation 3 6 4 4 2" xfId="4810"/>
    <cellStyle name="Calculation 3 6 4 5" xfId="4811"/>
    <cellStyle name="Calculation 3 6 4 5 2" xfId="46315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3 2" xfId="46316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3 2" xfId="46317"/>
    <cellStyle name="Calculation 3 6 5 3 4" xfId="4823"/>
    <cellStyle name="Calculation 3 6 5 4" xfId="4824"/>
    <cellStyle name="Calculation 3 6 5 4 2" xfId="4825"/>
    <cellStyle name="Calculation 3 6 5 5" xfId="4826"/>
    <cellStyle name="Calculation 3 6 5 5 2" xfId="46318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3 2" xfId="46319"/>
    <cellStyle name="Calculation 3 6 6 4" xfId="4832"/>
    <cellStyle name="Calculation 3 6 7" xfId="4833"/>
    <cellStyle name="Calculation 3 6 7 2" xfId="4834"/>
    <cellStyle name="Calculation 3 6 8" xfId="4835"/>
    <cellStyle name="Calculation 3 6 8 2" xfId="46320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3 2" xfId="4632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3 2" xfId="46322"/>
    <cellStyle name="Calculation 3 7 3 4" xfId="4847"/>
    <cellStyle name="Calculation 3 7 4" xfId="4848"/>
    <cellStyle name="Calculation 3 7 4 2" xfId="4849"/>
    <cellStyle name="Calculation 3 7 4 2 2" xfId="4850"/>
    <cellStyle name="Calculation 3 7 4 2 2 2" xfId="46323"/>
    <cellStyle name="Calculation 3 7 4 2 3" xfId="4851"/>
    <cellStyle name="Calculation 3 7 4 3" xfId="4852"/>
    <cellStyle name="Calculation 3 7 4 3 2" xfId="46324"/>
    <cellStyle name="Calculation 3 7 4 4" xfId="4853"/>
    <cellStyle name="Calculation 3 7 5" xfId="4854"/>
    <cellStyle name="Calculation 3 7 5 2" xfId="4855"/>
    <cellStyle name="Calculation 3 7 6" xfId="4856"/>
    <cellStyle name="Calculation 3 7 6 2" xfId="46325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3 2" xfId="46326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3 2" xfId="4632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3 2" xfId="46328"/>
    <cellStyle name="Calculation 3 8 4 4" xfId="4873"/>
    <cellStyle name="Calculation 3 8 5" xfId="4874"/>
    <cellStyle name="Calculation 3 8 5 2" xfId="4875"/>
    <cellStyle name="Calculation 3 8 6" xfId="4876"/>
    <cellStyle name="Calculation 3 8 6 2" xfId="46329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3 2" xfId="46330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3 2" xfId="46331"/>
    <cellStyle name="Calculation 3 9 3 4" xfId="4888"/>
    <cellStyle name="Calculation 3 9 4" xfId="4889"/>
    <cellStyle name="Calculation 3 9 4 2" xfId="4890"/>
    <cellStyle name="Calculation 3 9 5" xfId="4891"/>
    <cellStyle name="Calculation 3 9 5 2" xfId="46332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3 2" xfId="46333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3 2" xfId="46334"/>
    <cellStyle name="Calculation 4 10 3 4" xfId="4904"/>
    <cellStyle name="Calculation 4 10 4" xfId="4905"/>
    <cellStyle name="Calculation 4 10 4 2" xfId="4906"/>
    <cellStyle name="Calculation 4 10 5" xfId="4907"/>
    <cellStyle name="Calculation 4 10 5 2" xfId="46335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3 2" xfId="46336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3 2" xfId="46337"/>
    <cellStyle name="Calculation 4 11 3 4" xfId="4919"/>
    <cellStyle name="Calculation 4 11 4" xfId="4920"/>
    <cellStyle name="Calculation 4 11 4 2" xfId="4921"/>
    <cellStyle name="Calculation 4 11 5" xfId="4922"/>
    <cellStyle name="Calculation 4 11 5 2" xfId="46338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3 2" xfId="46339"/>
    <cellStyle name="Calculation 4 12 4" xfId="4928"/>
    <cellStyle name="Calculation 4 13" xfId="4929"/>
    <cellStyle name="Calculation 4 13 2" xfId="4930"/>
    <cellStyle name="Calculation 4 13 2 2" xfId="4931"/>
    <cellStyle name="Calculation 4 13 2 2 2" xfId="46340"/>
    <cellStyle name="Calculation 4 13 2 3" xfId="4932"/>
    <cellStyle name="Calculation 4 13 3" xfId="4933"/>
    <cellStyle name="Calculation 4 13 3 2" xfId="46341"/>
    <cellStyle name="Calculation 4 13 4" xfId="4934"/>
    <cellStyle name="Calculation 4 14" xfId="4935"/>
    <cellStyle name="Calculation 4 14 2" xfId="4936"/>
    <cellStyle name="Calculation 4 15" xfId="4937"/>
    <cellStyle name="Calculation 4 15 2" xfId="46342"/>
    <cellStyle name="Calculation 4 16" xfId="4938"/>
    <cellStyle name="Calculation 4 17" xfId="46343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3 2" xfId="46344"/>
    <cellStyle name="Calculation 4 2 10 4" xfId="4944"/>
    <cellStyle name="Calculation 4 2 11" xfId="4945"/>
    <cellStyle name="Calculation 4 2 11 2" xfId="4946"/>
    <cellStyle name="Calculation 4 2 12" xfId="4947"/>
    <cellStyle name="Calculation 4 2 12 2" xfId="46345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1 2" xfId="46346"/>
    <cellStyle name="Calculation 4 2 2 12" xfId="4953"/>
    <cellStyle name="Calculation 4 2 2 2" xfId="4954"/>
    <cellStyle name="Calculation 4 2 2 2 10" xfId="4955"/>
    <cellStyle name="Calculation 4 2 2 2 10 2" xfId="46347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3 2" xfId="46348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3 2" xfId="4634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3 2" xfId="46350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6 2" xfId="46351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3 2" xfId="46352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3 2" xfId="46353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3 2" xfId="4635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6 2" xfId="46355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3 2" xfId="46356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3 2" xfId="46357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5 2" xfId="46358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3 2" xfId="4635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3 2" xfId="46360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5 2" xfId="46361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3 2" xfId="46362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8 2" xfId="46363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3 2" xfId="4636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3 2" xfId="46365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3 2" xfId="46366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6 2" xfId="46367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3 2" xfId="46368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3 2" xfId="463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3 2" xfId="46370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6 2" xfId="46371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3 2" xfId="46372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3 2" xfId="46373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5 2" xfId="46374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3 2" xfId="46375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3 2" xfId="46376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5 2" xfId="46377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3 2" xfId="46378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8 2" xfId="46379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3 2" xfId="46380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3 2" xfId="46381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3 2" xfId="46382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6 2" xfId="46383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3 2" xfId="46384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3 2" xfId="46385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5 2" xfId="46386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3 2" xfId="46387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3 2" xfId="46388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5 2" xfId="46389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3 2" xfId="46390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2 9 2" xfId="46391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3 2" xfId="4639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3 2" xfId="46393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3 2" xfId="46394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6 2" xfId="46395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3 2" xfId="46396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3 2" xfId="4639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3 2" xfId="46398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6 2" xfId="46399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3 2" xfId="46400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3 2" xfId="46401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5 2" xfId="46402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3 2" xfId="46403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3 2" xfId="46404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5 2" xfId="46405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3 2" xfId="46406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8 2" xfId="46407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3 2" xfId="46408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3 2" xfId="46409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3 2" xfId="46410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6 2" xfId="46411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3 2" xfId="4641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3 2" xfId="46413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3 2" xfId="46414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6 2" xfId="46415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3 2" xfId="46416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3 2" xfId="4641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5 2" xfId="46418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3 2" xfId="46419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3 2" xfId="46420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5 2" xfId="46421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3 2" xfId="46422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8 2" xfId="46423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3 2" xfId="46424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3 2" xfId="46425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3 2" xfId="46426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6 2" xfId="46427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3 2" xfId="46428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3 2" xfId="46429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5 2" xfId="4643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3 2" xfId="46431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3 2" xfId="46432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5 2" xfId="46433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3 2" xfId="46434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3 2" xfId="46435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3 2" xfId="4643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3 2" xfId="46437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6 2" xfId="46438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3 2" xfId="46439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3 2" xfId="46440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3 2" xfId="4644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6 2" xfId="46442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3 2" xfId="46443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3 2" xfId="46444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5 2" xfId="46445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3 2" xfId="4644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3 2" xfId="46447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5 2" xfId="46448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3 2" xfId="46449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8 2" xfId="46450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3 2" xfId="4645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3 2" xfId="46452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3 2" xfId="46453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6 2" xfId="46454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3 2" xfId="46455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3 2" xfId="4645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3 2" xfId="46457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6 2" xfId="46458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3 2" xfId="46459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3 2" xfId="46460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5 2" xfId="46461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3 2" xfId="46462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3 2" xfId="46463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5 2" xfId="46464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3 2" xfId="46465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8 2" xfId="46466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3 2" xfId="46467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3 2" xfId="46468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3 2" xfId="46469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6 2" xfId="46470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3 2" xfId="46471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3 2" xfId="46472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5 2" xfId="46473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3 2" xfId="46474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3 2" xfId="46475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5 2" xfId="46476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3 2" xfId="46477"/>
    <cellStyle name="Calculation 4 2 2 3 7 4" xfId="5610"/>
    <cellStyle name="Calculation 4 2 2 3 8" xfId="5611"/>
    <cellStyle name="Calculation 4 2 2 3 8 2" xfId="5612"/>
    <cellStyle name="Calculation 4 2 2 3 9" xfId="5613"/>
    <cellStyle name="Calculation 4 2 2 3 9 2" xfId="46478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3 2" xfId="4647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3 2" xfId="46480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3 2" xfId="46481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6 2" xfId="46482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3 2" xfId="46483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3 2" xfId="4648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3 2" xfId="46485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6 2" xfId="46486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3 2" xfId="46487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3 2" xfId="46488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5 2" xfId="46489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3 2" xfId="46490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3 2" xfId="46491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5 2" xfId="46492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3 2" xfId="46493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8 2" xfId="46494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3 2" xfId="46495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3 2" xfId="46496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3 2" xfId="46497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6 2" xfId="46498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3 2" xfId="4649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3 2" xfId="46500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3 2" xfId="46501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6 2" xfId="46502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3 2" xfId="46503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3 2" xfId="4650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5 2" xfId="46505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3 2" xfId="46506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3 2" xfId="46507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5 2" xfId="46508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3 2" xfId="46509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8 2" xfId="46510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3 2" xfId="46511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3 2" xfId="46512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3 2" xfId="46513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6 2" xfId="46514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3 2" xfId="46515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3 2" xfId="46516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5 2" xfId="4651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3 2" xfId="46518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3 2" xfId="46519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5 2" xfId="46520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3 2" xfId="46521"/>
    <cellStyle name="Calculation 4 2 2 9 4" xfId="5828"/>
    <cellStyle name="Calculation 4 2 3" xfId="5829"/>
    <cellStyle name="Calculation 4 2 3 10" xfId="5830"/>
    <cellStyle name="Calculation 4 2 3 10 2" xfId="46522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3 2" xfId="46523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3 2" xfId="4652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3 2" xfId="46525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6 2" xfId="46526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3 2" xfId="46527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3 2" xfId="46528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3 2" xfId="4652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6 2" xfId="46530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3 2" xfId="46531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3 2" xfId="46532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5 2" xfId="46533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3 2" xfId="4653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3 2" xfId="46535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5 2" xfId="46536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3 2" xfId="46537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8 2" xfId="46538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3 2" xfId="4653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3 2" xfId="46540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3 2" xfId="46541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6 2" xfId="46542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3 2" xfId="46543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3 2" xfId="465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3 2" xfId="46545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6 2" xfId="46546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3 2" xfId="46547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3 2" xfId="46548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5 2" xfId="46549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3 2" xfId="46550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3 2" xfId="46551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5 2" xfId="46552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3 2" xfId="46553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8 2" xfId="46554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3 2" xfId="46555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3 2" xfId="46556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3 2" xfId="46557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6 2" xfId="46558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3 2" xfId="46559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3 2" xfId="46560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5 2" xfId="46561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3 2" xfId="46562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3 2" xfId="46563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5 2" xfId="46564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3 2" xfId="46565"/>
    <cellStyle name="Calculation 4 2 3 2 7 4" xfId="6048"/>
    <cellStyle name="Calculation 4 2 3 2 8" xfId="6049"/>
    <cellStyle name="Calculation 4 2 3 2 8 2" xfId="6050"/>
    <cellStyle name="Calculation 4 2 3 2 9" xfId="6051"/>
    <cellStyle name="Calculation 4 2 3 2 9 2" xfId="46566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3 2" xfId="4656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3 2" xfId="46568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3 2" xfId="46569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6 2" xfId="46570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3 2" xfId="46571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3 2" xfId="4657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3 2" xfId="46573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6 2" xfId="46574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3 2" xfId="46575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3 2" xfId="46576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5 2" xfId="46577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3 2" xfId="46578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3 2" xfId="46579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5 2" xfId="46580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3 2" xfId="46581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8 2" xfId="46582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3 2" xfId="46583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3 2" xfId="46584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3 2" xfId="46585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6 2" xfId="46586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3 2" xfId="4658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3 2" xfId="46588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3 2" xfId="46589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6 2" xfId="46590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3 2" xfId="46591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3 2" xfId="4659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5 2" xfId="46593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3 2" xfId="46594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3 2" xfId="46595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5 2" xfId="46596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3 2" xfId="46597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8 2" xfId="46598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3 2" xfId="46599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3 2" xfId="46600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3 2" xfId="46601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6 2" xfId="46602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3 2" xfId="46603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3 2" xfId="46604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5 2" xfId="4660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3 2" xfId="46606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3 2" xfId="46607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5 2" xfId="46608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3 2" xfId="46609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3 2" xfId="46610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3 2" xfId="4661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3 2" xfId="46612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6 2" xfId="46613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3 2" xfId="46614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3 2" xfId="46615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3 2" xfId="4661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6 2" xfId="46617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3 2" xfId="46618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3 2" xfId="46619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5 2" xfId="46620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3 2" xfId="4662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3 2" xfId="46622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5 2" xfId="46623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3 2" xfId="46624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8 2" xfId="46625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3 2" xfId="4662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3 2" xfId="46627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3 2" xfId="46628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6 2" xfId="46629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3 2" xfId="46630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3 2" xfId="4663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3 2" xfId="46632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6 2" xfId="46633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3 2" xfId="46634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3 2" xfId="46635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5 2" xfId="46636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3 2" xfId="46637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3 2" xfId="46638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5 2" xfId="46639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3 2" xfId="46640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8 2" xfId="46641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3 2" xfId="46642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3 2" xfId="46643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3 2" xfId="46644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6 2" xfId="46645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3 2" xfId="46646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3 2" xfId="46647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5 2" xfId="46648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3 2" xfId="46649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3 2" xfId="46650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5 2" xfId="46651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3 2" xfId="46652"/>
    <cellStyle name="Calculation 4 2 4 7 4" xfId="6485"/>
    <cellStyle name="Calculation 4 2 4 8" xfId="6486"/>
    <cellStyle name="Calculation 4 2 4 8 2" xfId="6487"/>
    <cellStyle name="Calculation 4 2 4 9" xfId="6488"/>
    <cellStyle name="Calculation 4 2 4 9 2" xfId="46653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3 2" xfId="4665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3 2" xfId="46655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3 2" xfId="46656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6 2" xfId="46657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3 2" xfId="46658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3 2" xfId="4665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3 2" xfId="46660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6 2" xfId="46661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3 2" xfId="46662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3 2" xfId="46663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5 2" xfId="46664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3 2" xfId="46665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3 2" xfId="46666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5 2" xfId="46667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3 2" xfId="46668"/>
    <cellStyle name="Calculation 4 2 5 6 4" xfId="6564"/>
    <cellStyle name="Calculation 4 2 5 7" xfId="6565"/>
    <cellStyle name="Calculation 4 2 5 7 2" xfId="6566"/>
    <cellStyle name="Calculation 4 2 5 8" xfId="6567"/>
    <cellStyle name="Calculation 4 2 5 8 2" xfId="46669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3 2" xfId="46670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3 2" xfId="46671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3 2" xfId="46672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6 2" xfId="46673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3 2" xfId="4667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3 2" xfId="46675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3 2" xfId="46676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6 2" xfId="46677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3 2" xfId="46678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3 2" xfId="4667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5 2" xfId="46680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3 2" xfId="46681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3 2" xfId="46682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5 2" xfId="46683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3 2" xfId="46684"/>
    <cellStyle name="Calculation 4 2 6 6 4" xfId="6644"/>
    <cellStyle name="Calculation 4 2 6 7" xfId="6645"/>
    <cellStyle name="Calculation 4 2 6 7 2" xfId="6646"/>
    <cellStyle name="Calculation 4 2 6 8" xfId="6647"/>
    <cellStyle name="Calculation 4 2 6 8 2" xfId="46685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3 2" xfId="46686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3 2" xfId="46687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3 2" xfId="46688"/>
    <cellStyle name="Calculation 4 2 7 4 4" xfId="6664"/>
    <cellStyle name="Calculation 4 2 7 5" xfId="6665"/>
    <cellStyle name="Calculation 4 2 7 5 2" xfId="6666"/>
    <cellStyle name="Calculation 4 2 7 6" xfId="6667"/>
    <cellStyle name="Calculation 4 2 7 6 2" xfId="46689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3 2" xfId="46690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3 2" xfId="46691"/>
    <cellStyle name="Calculation 4 2 8 3 4" xfId="6679"/>
    <cellStyle name="Calculation 4 2 8 4" xfId="6680"/>
    <cellStyle name="Calculation 4 2 8 4 2" xfId="6681"/>
    <cellStyle name="Calculation 4 2 8 5" xfId="6682"/>
    <cellStyle name="Calculation 4 2 8 5 2" xfId="4669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3 2" xfId="46693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3 2" xfId="46694"/>
    <cellStyle name="Calculation 4 2 9 3 4" xfId="6694"/>
    <cellStyle name="Calculation 4 2 9 4" xfId="6695"/>
    <cellStyle name="Calculation 4 2 9 4 2" xfId="6696"/>
    <cellStyle name="Calculation 4 2 9 5" xfId="6697"/>
    <cellStyle name="Calculation 4 2 9 5 2" xfId="46695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1 2" xfId="46696"/>
    <cellStyle name="Calculation 4 3 12" xfId="6703"/>
    <cellStyle name="Calculation 4 3 2" xfId="6704"/>
    <cellStyle name="Calculation 4 3 2 10" xfId="6705"/>
    <cellStyle name="Calculation 4 3 2 10 2" xfId="46697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3 2" xfId="46698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3 2" xfId="4669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3 2" xfId="46700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6 2" xfId="46701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3 2" xfId="46702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3 2" xfId="46703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3 2" xfId="4670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6 2" xfId="46705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3 2" xfId="46706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3 2" xfId="46707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5 2" xfId="46708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3 2" xfId="4670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3 2" xfId="46710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5 2" xfId="46711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3 2" xfId="46712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8 2" xfId="46713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3 2" xfId="4671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3 2" xfId="46715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3 2" xfId="46716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6 2" xfId="46717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3 2" xfId="46718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3 2" xfId="467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3 2" xfId="46720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6 2" xfId="46721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3 2" xfId="46722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3 2" xfId="46723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5 2" xfId="46724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3 2" xfId="46725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3 2" xfId="46726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5 2" xfId="46727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3 2" xfId="46728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8 2" xfId="46729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3 2" xfId="46730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3 2" xfId="46731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3 2" xfId="46732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6 2" xfId="46733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3 2" xfId="46734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3 2" xfId="46735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5 2" xfId="46736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3 2" xfId="46737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3 2" xfId="46738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5 2" xfId="46739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3 2" xfId="46740"/>
    <cellStyle name="Calculation 4 3 2 2 7 4" xfId="6923"/>
    <cellStyle name="Calculation 4 3 2 2 8" xfId="6924"/>
    <cellStyle name="Calculation 4 3 2 2 8 2" xfId="6925"/>
    <cellStyle name="Calculation 4 3 2 2 9" xfId="6926"/>
    <cellStyle name="Calculation 4 3 2 2 9 2" xfId="46741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3 2" xfId="4674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3 2" xfId="46743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3 2" xfId="46744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6 2" xfId="46745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3 2" xfId="46746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3 2" xfId="4674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3 2" xfId="46748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6 2" xfId="46749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3 2" xfId="46750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3 2" xfId="46751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5 2" xfId="46752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3 2" xfId="46753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3 2" xfId="46754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5 2" xfId="46755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3 2" xfId="46756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8 2" xfId="46757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3 2" xfId="46758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3 2" xfId="46759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3 2" xfId="46760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6 2" xfId="46761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3 2" xfId="4676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3 2" xfId="46763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3 2" xfId="46764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6 2" xfId="46765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3 2" xfId="46766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3 2" xfId="4676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5 2" xfId="46768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3 2" xfId="46769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3 2" xfId="46770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5 2" xfId="46771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3 2" xfId="46772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8 2" xfId="46773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3 2" xfId="46774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3 2" xfId="46775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3 2" xfId="46776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6 2" xfId="46777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3 2" xfId="46778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3 2" xfId="46779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5 2" xfId="4678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3 2" xfId="46781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3 2" xfId="46782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5 2" xfId="46783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3 2" xfId="46784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3 2" xfId="46785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3 2" xfId="4678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3 2" xfId="46787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6 2" xfId="46788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3 2" xfId="46789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3 2" xfId="46790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3 2" xfId="4679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6 2" xfId="46792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3 2" xfId="46793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3 2" xfId="46794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5 2" xfId="46795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3 2" xfId="4679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3 2" xfId="46797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5 2" xfId="46798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3 2" xfId="46799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8 2" xfId="46800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3 2" xfId="4680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3 2" xfId="46802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3 2" xfId="46803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6 2" xfId="46804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3 2" xfId="46805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3 2" xfId="4680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3 2" xfId="46807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6 2" xfId="46808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3 2" xfId="46809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3 2" xfId="46810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5 2" xfId="46811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3 2" xfId="46812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3 2" xfId="46813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5 2" xfId="46814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3 2" xfId="46815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8 2" xfId="46816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3 2" xfId="46817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3 2" xfId="46818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3 2" xfId="46819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6 2" xfId="46820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3 2" xfId="46821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3 2" xfId="46822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5 2" xfId="46823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3 2" xfId="46824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3 2" xfId="46825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5 2" xfId="46826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3 2" xfId="46827"/>
    <cellStyle name="Calculation 4 3 3 7 4" xfId="7360"/>
    <cellStyle name="Calculation 4 3 3 8" xfId="7361"/>
    <cellStyle name="Calculation 4 3 3 8 2" xfId="7362"/>
    <cellStyle name="Calculation 4 3 3 9" xfId="7363"/>
    <cellStyle name="Calculation 4 3 3 9 2" xfId="46828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3 2" xfId="4682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3 2" xfId="46830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3 2" xfId="46831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6 2" xfId="46832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3 2" xfId="46833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3 2" xfId="4683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3 2" xfId="46835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6 2" xfId="46836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3 2" xfId="46837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3 2" xfId="46838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5 2" xfId="46839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3 2" xfId="46840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3 2" xfId="46841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5 2" xfId="46842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3 2" xfId="46843"/>
    <cellStyle name="Calculation 4 3 4 6 4" xfId="7439"/>
    <cellStyle name="Calculation 4 3 4 7" xfId="7440"/>
    <cellStyle name="Calculation 4 3 4 7 2" xfId="7441"/>
    <cellStyle name="Calculation 4 3 4 8" xfId="7442"/>
    <cellStyle name="Calculation 4 3 4 8 2" xfId="46844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3 2" xfId="46845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3 2" xfId="46846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3 2" xfId="46847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6 2" xfId="46848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3 2" xfId="4684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3 2" xfId="46850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3 2" xfId="46851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6 2" xfId="46852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3 2" xfId="46853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3 2" xfId="4685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5 2" xfId="46855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3 2" xfId="46856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3 2" xfId="46857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5 2" xfId="46858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3 2" xfId="46859"/>
    <cellStyle name="Calculation 4 3 5 6 4" xfId="7519"/>
    <cellStyle name="Calculation 4 3 5 7" xfId="7520"/>
    <cellStyle name="Calculation 4 3 5 7 2" xfId="7521"/>
    <cellStyle name="Calculation 4 3 5 8" xfId="7522"/>
    <cellStyle name="Calculation 4 3 5 8 2" xfId="46860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3 2" xfId="46861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3 2" xfId="46862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3 2" xfId="46863"/>
    <cellStyle name="Calculation 4 3 6 4 4" xfId="7539"/>
    <cellStyle name="Calculation 4 3 6 5" xfId="7540"/>
    <cellStyle name="Calculation 4 3 6 5 2" xfId="7541"/>
    <cellStyle name="Calculation 4 3 6 6" xfId="7542"/>
    <cellStyle name="Calculation 4 3 6 6 2" xfId="46864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3 2" xfId="46865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3 2" xfId="46866"/>
    <cellStyle name="Calculation 4 3 7 3 4" xfId="7554"/>
    <cellStyle name="Calculation 4 3 7 4" xfId="7555"/>
    <cellStyle name="Calculation 4 3 7 4 2" xfId="7556"/>
    <cellStyle name="Calculation 4 3 7 5" xfId="7557"/>
    <cellStyle name="Calculation 4 3 7 5 2" xfId="4686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3 2" xfId="46868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3 2" xfId="46869"/>
    <cellStyle name="Calculation 4 3 8 3 4" xfId="7569"/>
    <cellStyle name="Calculation 4 3 8 4" xfId="7570"/>
    <cellStyle name="Calculation 4 3 8 4 2" xfId="7571"/>
    <cellStyle name="Calculation 4 3 8 5" xfId="7572"/>
    <cellStyle name="Calculation 4 3 8 5 2" xfId="46870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3 2" xfId="46871"/>
    <cellStyle name="Calculation 4 3 9 4" xfId="7578"/>
    <cellStyle name="Calculation 4 4" xfId="7579"/>
    <cellStyle name="Calculation 4 4 10" xfId="7580"/>
    <cellStyle name="Calculation 4 4 10 2" xfId="46872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3 2" xfId="46873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3 2" xfId="4687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3 2" xfId="46875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6 2" xfId="46876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3 2" xfId="46877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3 2" xfId="46878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3 2" xfId="4687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6 2" xfId="46880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3 2" xfId="46881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3 2" xfId="46882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5 2" xfId="46883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3 2" xfId="4688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3 2" xfId="46885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5 2" xfId="46886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3 2" xfId="46887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8 2" xfId="46888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3 2" xfId="4688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3 2" xfId="46890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3 2" xfId="46891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6 2" xfId="46892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3 2" xfId="46893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3 2" xfId="468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3 2" xfId="46895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6 2" xfId="46896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3 2" xfId="46897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3 2" xfId="46898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5 2" xfId="46899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3 2" xfId="46900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3 2" xfId="46901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5 2" xfId="46902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3 2" xfId="46903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8 2" xfId="46904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3 2" xfId="46905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3 2" xfId="46906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3 2" xfId="46907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6 2" xfId="46908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3 2" xfId="46909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3 2" xfId="46910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5 2" xfId="46911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3 2" xfId="46912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3 2" xfId="46913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5 2" xfId="46914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3 2" xfId="46915"/>
    <cellStyle name="Calculation 4 4 2 7 4" xfId="7798"/>
    <cellStyle name="Calculation 4 4 2 8" xfId="7799"/>
    <cellStyle name="Calculation 4 4 2 8 2" xfId="7800"/>
    <cellStyle name="Calculation 4 4 2 9" xfId="7801"/>
    <cellStyle name="Calculation 4 4 2 9 2" xfId="46916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3 2" xfId="4691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3 2" xfId="46918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3 2" xfId="46919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6 2" xfId="46920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3 2" xfId="46921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3 2" xfId="4692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3 2" xfId="46923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6 2" xfId="46924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3 2" xfId="46925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3 2" xfId="46926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5 2" xfId="46927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3 2" xfId="46928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3 2" xfId="46929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5 2" xfId="46930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3 2" xfId="46931"/>
    <cellStyle name="Calculation 4 4 3 6 4" xfId="7877"/>
    <cellStyle name="Calculation 4 4 3 7" xfId="7878"/>
    <cellStyle name="Calculation 4 4 3 7 2" xfId="7879"/>
    <cellStyle name="Calculation 4 4 3 8" xfId="7880"/>
    <cellStyle name="Calculation 4 4 3 8 2" xfId="46932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3 2" xfId="46933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3 2" xfId="46934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3 2" xfId="46935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6 2" xfId="46936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3 2" xfId="4693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3 2" xfId="46938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3 2" xfId="46939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6 2" xfId="46940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3 2" xfId="46941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3 2" xfId="4694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5 2" xfId="46943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3 2" xfId="46944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3 2" xfId="46945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5 2" xfId="46946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3 2" xfId="46947"/>
    <cellStyle name="Calculation 4 4 4 6 4" xfId="7957"/>
    <cellStyle name="Calculation 4 4 4 7" xfId="7958"/>
    <cellStyle name="Calculation 4 4 4 7 2" xfId="7959"/>
    <cellStyle name="Calculation 4 4 4 8" xfId="7960"/>
    <cellStyle name="Calculation 4 4 4 8 2" xfId="46948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3 2" xfId="46949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3 2" xfId="46950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3 2" xfId="46951"/>
    <cellStyle name="Calculation 4 4 5 4 4" xfId="7977"/>
    <cellStyle name="Calculation 4 4 5 5" xfId="7978"/>
    <cellStyle name="Calculation 4 4 5 5 2" xfId="7979"/>
    <cellStyle name="Calculation 4 4 5 6" xfId="7980"/>
    <cellStyle name="Calculation 4 4 5 6 2" xfId="46952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3 2" xfId="46953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3 2" xfId="46954"/>
    <cellStyle name="Calculation 4 4 6 3 4" xfId="7992"/>
    <cellStyle name="Calculation 4 4 6 4" xfId="7993"/>
    <cellStyle name="Calculation 4 4 6 4 2" xfId="7994"/>
    <cellStyle name="Calculation 4 4 6 5" xfId="7995"/>
    <cellStyle name="Calculation 4 4 6 5 2" xfId="4695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3 2" xfId="46956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3 2" xfId="46957"/>
    <cellStyle name="Calculation 4 4 7 3 4" xfId="8007"/>
    <cellStyle name="Calculation 4 4 7 4" xfId="8008"/>
    <cellStyle name="Calculation 4 4 7 4 2" xfId="8009"/>
    <cellStyle name="Calculation 4 4 7 5" xfId="8010"/>
    <cellStyle name="Calculation 4 4 7 5 2" xfId="46958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3 2" xfId="46959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3 2" xfId="46960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3 2" xfId="4696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3 2" xfId="46962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6 2" xfId="46963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3 2" xfId="46964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3 2" xfId="46965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3 2" xfId="4696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6 2" xfId="46967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3 2" xfId="46968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3 2" xfId="46969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5 2" xfId="46970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3 2" xfId="4697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3 2" xfId="46972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5 2" xfId="46973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3 2" xfId="46974"/>
    <cellStyle name="Calculation 4 5 2 6 4" xfId="8096"/>
    <cellStyle name="Calculation 4 5 2 7" xfId="8097"/>
    <cellStyle name="Calculation 4 5 2 7 2" xfId="8098"/>
    <cellStyle name="Calculation 4 5 2 8" xfId="8099"/>
    <cellStyle name="Calculation 4 5 2 8 2" xfId="46975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3 2" xfId="4697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3 2" xfId="46977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3 2" xfId="46978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6 2" xfId="46979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3 2" xfId="46980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3 2" xfId="4698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3 2" xfId="46982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6 2" xfId="46983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3 2" xfId="46984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3 2" xfId="46985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5 2" xfId="46986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3 2" xfId="46987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3 2" xfId="46988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5 2" xfId="46989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3 2" xfId="46990"/>
    <cellStyle name="Calculation 4 5 3 6 4" xfId="8176"/>
    <cellStyle name="Calculation 4 5 3 7" xfId="8177"/>
    <cellStyle name="Calculation 4 5 3 7 2" xfId="8178"/>
    <cellStyle name="Calculation 4 5 3 8" xfId="8179"/>
    <cellStyle name="Calculation 4 5 3 8 2" xfId="46991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3 2" xfId="46992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3 2" xfId="46993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3 2" xfId="46994"/>
    <cellStyle name="Calculation 4 5 4 4 4" xfId="8196"/>
    <cellStyle name="Calculation 4 5 4 5" xfId="8197"/>
    <cellStyle name="Calculation 4 5 4 5 2" xfId="8198"/>
    <cellStyle name="Calculation 4 5 4 6" xfId="8199"/>
    <cellStyle name="Calculation 4 5 4 6 2" xfId="46995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3 2" xfId="46996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3 2" xfId="46997"/>
    <cellStyle name="Calculation 4 5 5 3 4" xfId="8211"/>
    <cellStyle name="Calculation 4 5 5 4" xfId="8212"/>
    <cellStyle name="Calculation 4 5 5 4 2" xfId="8213"/>
    <cellStyle name="Calculation 4 5 5 5" xfId="8214"/>
    <cellStyle name="Calculation 4 5 5 5 2" xfId="46998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3 2" xfId="46999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3 2" xfId="47000"/>
    <cellStyle name="Calculation 4 5 6 3 4" xfId="8226"/>
    <cellStyle name="Calculation 4 5 6 4" xfId="8227"/>
    <cellStyle name="Calculation 4 5 6 4 2" xfId="8228"/>
    <cellStyle name="Calculation 4 5 6 5" xfId="8229"/>
    <cellStyle name="Calculation 4 5 6 5 2" xfId="47001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3 2" xfId="47002"/>
    <cellStyle name="Calculation 4 5 7 4" xfId="8235"/>
    <cellStyle name="Calculation 4 5 8" xfId="8236"/>
    <cellStyle name="Calculation 4 5 8 2" xfId="8237"/>
    <cellStyle name="Calculation 4 5 9" xfId="8238"/>
    <cellStyle name="Calculation 4 5 9 2" xfId="47003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3 2" xfId="4700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3 2" xfId="47005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3 2" xfId="47006"/>
    <cellStyle name="Calculation 4 6 2 4 4" xfId="8255"/>
    <cellStyle name="Calculation 4 6 2 5" xfId="8256"/>
    <cellStyle name="Calculation 4 6 2 5 2" xfId="8257"/>
    <cellStyle name="Calculation 4 6 2 6" xfId="8258"/>
    <cellStyle name="Calculation 4 6 2 6 2" xfId="47007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3 2" xfId="47008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3 2" xfId="4700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3 2" xfId="47010"/>
    <cellStyle name="Calculation 4 6 3 4 4" xfId="8275"/>
    <cellStyle name="Calculation 4 6 3 5" xfId="8276"/>
    <cellStyle name="Calculation 4 6 3 5 2" xfId="8277"/>
    <cellStyle name="Calculation 4 6 3 6" xfId="8278"/>
    <cellStyle name="Calculation 4 6 3 6 2" xfId="47011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3 2" xfId="47012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3 2" xfId="47013"/>
    <cellStyle name="Calculation 4 6 4 3 4" xfId="8290"/>
    <cellStyle name="Calculation 4 6 4 4" xfId="8291"/>
    <cellStyle name="Calculation 4 6 4 4 2" xfId="8292"/>
    <cellStyle name="Calculation 4 6 4 5" xfId="8293"/>
    <cellStyle name="Calculation 4 6 4 5 2" xfId="47014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3 2" xfId="47015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3 2" xfId="47016"/>
    <cellStyle name="Calculation 4 6 5 3 4" xfId="8305"/>
    <cellStyle name="Calculation 4 6 5 4" xfId="8306"/>
    <cellStyle name="Calculation 4 6 5 4 2" xfId="8307"/>
    <cellStyle name="Calculation 4 6 5 5" xfId="8308"/>
    <cellStyle name="Calculation 4 6 5 5 2" xfId="47017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3 2" xfId="47018"/>
    <cellStyle name="Calculation 4 6 6 4" xfId="8314"/>
    <cellStyle name="Calculation 4 6 7" xfId="8315"/>
    <cellStyle name="Calculation 4 6 7 2" xfId="8316"/>
    <cellStyle name="Calculation 4 6 8" xfId="8317"/>
    <cellStyle name="Calculation 4 6 8 2" xfId="47019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3 2" xfId="47020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3 2" xfId="47021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3 2" xfId="47022"/>
    <cellStyle name="Calculation 4 7 2 4 4" xfId="8335"/>
    <cellStyle name="Calculation 4 7 2 5" xfId="8336"/>
    <cellStyle name="Calculation 4 7 2 5 2" xfId="8337"/>
    <cellStyle name="Calculation 4 7 2 6" xfId="8338"/>
    <cellStyle name="Calculation 4 7 2 6 2" xfId="47023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3 2" xfId="4702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3 2" xfId="47025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3 2" xfId="47026"/>
    <cellStyle name="Calculation 4 7 3 4 4" xfId="8355"/>
    <cellStyle name="Calculation 4 7 3 5" xfId="8356"/>
    <cellStyle name="Calculation 4 7 3 5 2" xfId="8357"/>
    <cellStyle name="Calculation 4 7 3 6" xfId="8358"/>
    <cellStyle name="Calculation 4 7 3 6 2" xfId="47027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3 2" xfId="47028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3 2" xfId="47029"/>
    <cellStyle name="Calculation 4 7 4 3 4" xfId="8370"/>
    <cellStyle name="Calculation 4 7 4 4" xfId="8371"/>
    <cellStyle name="Calculation 4 7 4 4 2" xfId="8372"/>
    <cellStyle name="Calculation 4 7 4 5" xfId="8373"/>
    <cellStyle name="Calculation 4 7 4 5 2" xfId="47030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3 2" xfId="47031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3 2" xfId="47032"/>
    <cellStyle name="Calculation 4 7 5 3 4" xfId="8385"/>
    <cellStyle name="Calculation 4 7 5 4" xfId="8386"/>
    <cellStyle name="Calculation 4 7 5 4 2" xfId="8387"/>
    <cellStyle name="Calculation 4 7 5 5" xfId="8388"/>
    <cellStyle name="Calculation 4 7 5 5 2" xfId="47033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3 2" xfId="47034"/>
    <cellStyle name="Calculation 4 7 6 4" xfId="8394"/>
    <cellStyle name="Calculation 4 7 7" xfId="8395"/>
    <cellStyle name="Calculation 4 7 7 2" xfId="8396"/>
    <cellStyle name="Calculation 4 7 8" xfId="8397"/>
    <cellStyle name="Calculation 4 7 8 2" xfId="47035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3 2" xfId="47036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3 2" xfId="47037"/>
    <cellStyle name="Calculation 4 8 3 4" xfId="8409"/>
    <cellStyle name="Calculation 4 8 4" xfId="8410"/>
    <cellStyle name="Calculation 4 8 4 2" xfId="8411"/>
    <cellStyle name="Calculation 4 8 4 2 2" xfId="8412"/>
    <cellStyle name="Calculation 4 8 4 2 2 2" xfId="47038"/>
    <cellStyle name="Calculation 4 8 4 2 3" xfId="8413"/>
    <cellStyle name="Calculation 4 8 4 3" xfId="8414"/>
    <cellStyle name="Calculation 4 8 4 3 2" xfId="47039"/>
    <cellStyle name="Calculation 4 8 4 4" xfId="8415"/>
    <cellStyle name="Calculation 4 8 5" xfId="8416"/>
    <cellStyle name="Calculation 4 8 5 2" xfId="8417"/>
    <cellStyle name="Calculation 4 8 6" xfId="8418"/>
    <cellStyle name="Calculation 4 8 6 2" xfId="47040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3 2" xfId="47041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3 2" xfId="47042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3 2" xfId="47043"/>
    <cellStyle name="Calculation 4 9 4 4" xfId="8435"/>
    <cellStyle name="Calculation 4 9 5" xfId="8436"/>
    <cellStyle name="Calculation 4 9 5 2" xfId="8437"/>
    <cellStyle name="Calculation 4 9 6" xfId="8438"/>
    <cellStyle name="Calculation 4 9 6 2" xfId="47044"/>
    <cellStyle name="Calculation 4 9 7" xfId="8439"/>
    <cellStyle name="Calculation 5" xfId="8440"/>
    <cellStyle name="Calculation 5 10" xfId="8441"/>
    <cellStyle name="Calculation 5 10 2" xfId="47045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3 2" xfId="47046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3 2" xfId="47047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3 2" xfId="47048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6 2" xfId="47049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3 2" xfId="4705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3 2" xfId="47051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3 2" xfId="47052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6 2" xfId="47053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3 2" xfId="47054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3 2" xfId="4705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5 2" xfId="47056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3 2" xfId="47057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3 2" xfId="47058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5 2" xfId="47059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3 2" xfId="47060"/>
    <cellStyle name="Calculation 5 2 2 6 4" xfId="8520"/>
    <cellStyle name="Calculation 5 2 2 7" xfId="8521"/>
    <cellStyle name="Calculation 5 2 2 7 2" xfId="8522"/>
    <cellStyle name="Calculation 5 2 2 8" xfId="8523"/>
    <cellStyle name="Calculation 5 2 2 8 2" xfId="47061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3 2" xfId="47062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3 2" xfId="47063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3 2" xfId="47064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6 2" xfId="4706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3 2" xfId="47066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3 2" xfId="47067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3 2" xfId="47068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6 2" xfId="47069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3 2" xfId="47070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3 2" xfId="47071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3 2" xfId="47072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6 2" xfId="47073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3 2" xfId="47074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3 2" xfId="47075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5 2" xfId="47076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3 2" xfId="47077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3 2" xfId="47078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5 2" xfId="47079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3 2" xfId="47080"/>
    <cellStyle name="Calculation 5 2 3 7 4" xfId="8621"/>
    <cellStyle name="Calculation 5 2 3 8" xfId="8622"/>
    <cellStyle name="Calculation 5 2 3 8 2" xfId="8623"/>
    <cellStyle name="Calculation 5 2 3 9" xfId="8624"/>
    <cellStyle name="Calculation 5 2 3 9 2" xfId="47081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3 2" xfId="47082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3 2" xfId="47083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3 2" xfId="47084"/>
    <cellStyle name="Calculation 5 2 4 4 4" xfId="8640"/>
    <cellStyle name="Calculation 5 2 4 5" xfId="8641"/>
    <cellStyle name="Calculation 5 2 4 5 2" xfId="8642"/>
    <cellStyle name="Calculation 5 2 4 6" xfId="8643"/>
    <cellStyle name="Calculation 5 2 4 6 2" xfId="47085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3 2" xfId="47086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3 2" xfId="47087"/>
    <cellStyle name="Calculation 5 2 5 3 4" xfId="8655"/>
    <cellStyle name="Calculation 5 2 5 4" xfId="8656"/>
    <cellStyle name="Calculation 5 2 5 4 2" xfId="8657"/>
    <cellStyle name="Calculation 5 2 5 5" xfId="8658"/>
    <cellStyle name="Calculation 5 2 5 5 2" xfId="4708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3 2" xfId="47089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3 2" xfId="47090"/>
    <cellStyle name="Calculation 5 2 6 3 4" xfId="8670"/>
    <cellStyle name="Calculation 5 2 6 4" xfId="8671"/>
    <cellStyle name="Calculation 5 2 6 4 2" xfId="8672"/>
    <cellStyle name="Calculation 5 2 6 5" xfId="8673"/>
    <cellStyle name="Calculation 5 2 6 5 2" xfId="47091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3 2" xfId="47092"/>
    <cellStyle name="Calculation 5 2 7 4" xfId="8679"/>
    <cellStyle name="Calculation 5 2 8" xfId="8680"/>
    <cellStyle name="Calculation 5 2 8 2" xfId="8681"/>
    <cellStyle name="Calculation 5 2 9" xfId="8682"/>
    <cellStyle name="Calculation 5 2 9 2" xfId="47093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3 2" xfId="47094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3 2" xfId="47095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3 2" xfId="47096"/>
    <cellStyle name="Calculation 5 3 2 4 4" xfId="8699"/>
    <cellStyle name="Calculation 5 3 2 5" xfId="8700"/>
    <cellStyle name="Calculation 5 3 2 5 2" xfId="8701"/>
    <cellStyle name="Calculation 5 3 2 6" xfId="8702"/>
    <cellStyle name="Calculation 5 3 2 6 2" xfId="47097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3 2" xfId="4709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3 2" xfId="47099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3 2" xfId="47100"/>
    <cellStyle name="Calculation 5 3 3 4 4" xfId="8719"/>
    <cellStyle name="Calculation 5 3 3 5" xfId="8720"/>
    <cellStyle name="Calculation 5 3 3 5 2" xfId="8721"/>
    <cellStyle name="Calculation 5 3 3 6" xfId="8722"/>
    <cellStyle name="Calculation 5 3 3 6 2" xfId="47101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3 2" xfId="47102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3 2" xfId="47103"/>
    <cellStyle name="Calculation 5 3 4 3 4" xfId="8734"/>
    <cellStyle name="Calculation 5 3 4 4" xfId="8735"/>
    <cellStyle name="Calculation 5 3 4 4 2" xfId="8736"/>
    <cellStyle name="Calculation 5 3 4 5" xfId="8737"/>
    <cellStyle name="Calculation 5 3 4 5 2" xfId="47104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3 2" xfId="47105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3 2" xfId="47106"/>
    <cellStyle name="Calculation 5 3 5 3 4" xfId="8749"/>
    <cellStyle name="Calculation 5 3 5 4" xfId="8750"/>
    <cellStyle name="Calculation 5 3 5 4 2" xfId="8751"/>
    <cellStyle name="Calculation 5 3 5 5" xfId="8752"/>
    <cellStyle name="Calculation 5 3 5 5 2" xfId="47107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3 2" xfId="47108"/>
    <cellStyle name="Calculation 5 3 6 4" xfId="8758"/>
    <cellStyle name="Calculation 5 3 7" xfId="8759"/>
    <cellStyle name="Calculation 5 3 7 2" xfId="8760"/>
    <cellStyle name="Calculation 5 3 8" xfId="8761"/>
    <cellStyle name="Calculation 5 3 8 2" xfId="47109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3 2" xfId="47110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3 2" xfId="47111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3 2" xfId="47112"/>
    <cellStyle name="Calculation 5 4 2 4 4" xfId="8780"/>
    <cellStyle name="Calculation 5 4 2 5" xfId="8781"/>
    <cellStyle name="Calculation 5 4 2 5 2" xfId="8782"/>
    <cellStyle name="Calculation 5 4 2 6" xfId="8783"/>
    <cellStyle name="Calculation 5 4 2 6 2" xfId="4711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3 2" xfId="47114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3 2" xfId="47115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3 2" xfId="47116"/>
    <cellStyle name="Calculation 5 4 3 4 4" xfId="8800"/>
    <cellStyle name="Calculation 5 4 3 5" xfId="8801"/>
    <cellStyle name="Calculation 5 4 3 5 2" xfId="8802"/>
    <cellStyle name="Calculation 5 4 3 6" xfId="8803"/>
    <cellStyle name="Calculation 5 4 3 6 2" xfId="47117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3 2" xfId="47118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3 2" xfId="47119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3 2" xfId="47120"/>
    <cellStyle name="Calculation 5 4 4 4 4" xfId="8820"/>
    <cellStyle name="Calculation 5 4 4 5" xfId="8821"/>
    <cellStyle name="Calculation 5 4 4 5 2" xfId="8822"/>
    <cellStyle name="Calculation 5 4 4 6" xfId="8823"/>
    <cellStyle name="Calculation 5 4 4 6 2" xfId="47121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3 2" xfId="47122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3 2" xfId="47123"/>
    <cellStyle name="Calculation 5 4 5 3 4" xfId="8835"/>
    <cellStyle name="Calculation 5 4 5 4" xfId="8836"/>
    <cellStyle name="Calculation 5 4 5 4 2" xfId="8837"/>
    <cellStyle name="Calculation 5 4 5 5" xfId="8838"/>
    <cellStyle name="Calculation 5 4 5 5 2" xfId="47124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3 2" xfId="47125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3 2" xfId="47126"/>
    <cellStyle name="Calculation 5 4 6 3 4" xfId="8850"/>
    <cellStyle name="Calculation 5 4 6 4" xfId="8851"/>
    <cellStyle name="Calculation 5 4 6 4 2" xfId="8852"/>
    <cellStyle name="Calculation 5 4 6 5" xfId="8853"/>
    <cellStyle name="Calculation 5 4 6 5 2" xfId="47127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3 2" xfId="47128"/>
    <cellStyle name="Calculation 5 4 7 4" xfId="8859"/>
    <cellStyle name="Calculation 5 4 8" xfId="8860"/>
    <cellStyle name="Calculation 5 4 8 2" xfId="8861"/>
    <cellStyle name="Calculation 5 4 9" xfId="8862"/>
    <cellStyle name="Calculation 5 4 9 2" xfId="47129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3 2" xfId="47130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3 2" xfId="47131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3 2" xfId="47132"/>
    <cellStyle name="Calculation 5 5 4 4" xfId="8878"/>
    <cellStyle name="Calculation 5 5 5" xfId="8879"/>
    <cellStyle name="Calculation 5 5 5 2" xfId="8880"/>
    <cellStyle name="Calculation 5 5 6" xfId="8881"/>
    <cellStyle name="Calculation 5 5 6 2" xfId="47133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3 2" xfId="47134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3 2" xfId="47135"/>
    <cellStyle name="Calculation 5 6 3 4" xfId="8893"/>
    <cellStyle name="Calculation 5 6 4" xfId="8894"/>
    <cellStyle name="Calculation 5 6 4 2" xfId="8895"/>
    <cellStyle name="Calculation 5 6 5" xfId="8896"/>
    <cellStyle name="Calculation 5 6 5 2" xfId="4713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3 2" xfId="47137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3 2" xfId="47138"/>
    <cellStyle name="Calculation 5 7 3 4" xfId="8908"/>
    <cellStyle name="Calculation 5 7 4" xfId="8909"/>
    <cellStyle name="Calculation 5 7 4 2" xfId="8910"/>
    <cellStyle name="Calculation 5 7 5" xfId="8911"/>
    <cellStyle name="Calculation 5 7 5 2" xfId="47139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3 2" xfId="47140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3 2" xfId="47141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3 2" xfId="47142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3 2" xfId="47143"/>
    <cellStyle name="Calculation 6 2 4 4" xfId="8936"/>
    <cellStyle name="Calculation 6 2 5" xfId="8937"/>
    <cellStyle name="Calculation 6 2 5 2" xfId="8938"/>
    <cellStyle name="Calculation 6 2 6" xfId="8939"/>
    <cellStyle name="Calculation 6 2 6 2" xfId="47144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3 2" xfId="471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3 2" xfId="47146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3 2" xfId="47147"/>
    <cellStyle name="Calculation 6 3 4 4" xfId="8956"/>
    <cellStyle name="Calculation 6 3 5" xfId="8957"/>
    <cellStyle name="Calculation 6 3 5 2" xfId="8958"/>
    <cellStyle name="Calculation 6 3 6" xfId="8959"/>
    <cellStyle name="Calculation 6 3 6 2" xfId="47148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3 2" xfId="47149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3 2" xfId="47150"/>
    <cellStyle name="Calculation 6 4 3 4" xfId="8971"/>
    <cellStyle name="Calculation 6 4 4" xfId="8972"/>
    <cellStyle name="Calculation 6 4 4 2" xfId="8973"/>
    <cellStyle name="Calculation 6 4 5" xfId="8974"/>
    <cellStyle name="Calculation 6 4 5 2" xfId="47151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3 2" xfId="47152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3 2" xfId="47153"/>
    <cellStyle name="Calculation 6 5 3 4" xfId="8986"/>
    <cellStyle name="Calculation 6 5 4" xfId="8987"/>
    <cellStyle name="Calculation 6 5 4 2" xfId="8988"/>
    <cellStyle name="Calculation 6 5 5" xfId="8989"/>
    <cellStyle name="Calculation 6 5 5 2" xfId="47154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3 2" xfId="47155"/>
    <cellStyle name="Calculation 6 6 4" xfId="8995"/>
    <cellStyle name="Calculation 6 7" xfId="8996"/>
    <cellStyle name="Calculation 6 7 2" xfId="8997"/>
    <cellStyle name="Calculation 6 8" xfId="8998"/>
    <cellStyle name="Calculation 6 8 2" xfId="47156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3 2" xfId="47157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3 2" xfId="47158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3 2" xfId="47159"/>
    <cellStyle name="Calculation 7 2 4 4" xfId="9017"/>
    <cellStyle name="Calculation 7 2 5" xfId="9018"/>
    <cellStyle name="Calculation 7 2 5 2" xfId="9019"/>
    <cellStyle name="Calculation 7 2 6" xfId="9020"/>
    <cellStyle name="Calculation 7 2 6 2" xfId="4716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3 2" xfId="47161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3 2" xfId="47162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3 2" xfId="47163"/>
    <cellStyle name="Calculation 7 3 4 4" xfId="9037"/>
    <cellStyle name="Calculation 7 3 5" xfId="9038"/>
    <cellStyle name="Calculation 7 3 5 2" xfId="9039"/>
    <cellStyle name="Calculation 7 3 6" xfId="9040"/>
    <cellStyle name="Calculation 7 3 6 2" xfId="47164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3 2" xfId="47165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3 2" xfId="47166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3 2" xfId="47167"/>
    <cellStyle name="Calculation 7 4 4 4" xfId="9057"/>
    <cellStyle name="Calculation 7 4 5" xfId="9058"/>
    <cellStyle name="Calculation 7 4 5 2" xfId="9059"/>
    <cellStyle name="Calculation 7 4 6" xfId="9060"/>
    <cellStyle name="Calculation 7 4 6 2" xfId="47168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3 2" xfId="47169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3 2" xfId="47170"/>
    <cellStyle name="Calculation 7 5 3 4" xfId="9072"/>
    <cellStyle name="Calculation 7 5 4" xfId="9073"/>
    <cellStyle name="Calculation 7 5 4 2" xfId="9074"/>
    <cellStyle name="Calculation 7 5 5" xfId="9075"/>
    <cellStyle name="Calculation 7 5 5 2" xfId="47171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3 2" xfId="47172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3 2" xfId="47173"/>
    <cellStyle name="Calculation 7 6 3 4" xfId="9087"/>
    <cellStyle name="Calculation 7 6 4" xfId="9088"/>
    <cellStyle name="Calculation 7 6 4 2" xfId="9089"/>
    <cellStyle name="Calculation 7 6 5" xfId="9090"/>
    <cellStyle name="Calculation 7 6 5 2" xfId="47174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3 2" xfId="47175"/>
    <cellStyle name="Calculation 7 7 4" xfId="9096"/>
    <cellStyle name="Calculation 7 8" xfId="9097"/>
    <cellStyle name="Calculation 7 8 2" xfId="9098"/>
    <cellStyle name="Calculation 7 9" xfId="9099"/>
    <cellStyle name="Calculation 7 9 2" xfId="47176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3 2" xfId="47177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3 2" xfId="47178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3 2" xfId="47179"/>
    <cellStyle name="Calculation 8 2 4 4" xfId="9116"/>
    <cellStyle name="Calculation 8 2 5" xfId="9117"/>
    <cellStyle name="Calculation 8 2 5 2" xfId="9118"/>
    <cellStyle name="Calculation 8 2 6" xfId="9119"/>
    <cellStyle name="Calculation 8 2 6 2" xfId="47180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3 2" xfId="47181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3 2" xfId="47182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3 2" xfId="47183"/>
    <cellStyle name="Calculation 8 3 4 4" xfId="9136"/>
    <cellStyle name="Calculation 8 3 5" xfId="9137"/>
    <cellStyle name="Calculation 8 3 5 2" xfId="9138"/>
    <cellStyle name="Calculation 8 3 6" xfId="9139"/>
    <cellStyle name="Calculation 8 3 6 2" xfId="47184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3 2" xfId="4718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3 2" xfId="47186"/>
    <cellStyle name="Calculation 8 4 3 4" xfId="9151"/>
    <cellStyle name="Calculation 8 4 4" xfId="9152"/>
    <cellStyle name="Calculation 8 4 4 2" xfId="9153"/>
    <cellStyle name="Calculation 8 4 5" xfId="9154"/>
    <cellStyle name="Calculation 8 4 5 2" xfId="47187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3 2" xfId="47188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3 2" xfId="47189"/>
    <cellStyle name="Calculation 8 5 3 4" xfId="9166"/>
    <cellStyle name="Calculation 8 5 4" xfId="9167"/>
    <cellStyle name="Calculation 8 5 4 2" xfId="9168"/>
    <cellStyle name="Calculation 8 5 5" xfId="9169"/>
    <cellStyle name="Calculation 8 5 5 2" xfId="47190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3 2" xfId="47191"/>
    <cellStyle name="Calculation 8 6 4" xfId="9175"/>
    <cellStyle name="Calculation 8 7" xfId="9176"/>
    <cellStyle name="Calculation 8 7 2" xfId="9177"/>
    <cellStyle name="Calculation 8 8" xfId="9178"/>
    <cellStyle name="Calculation 8 8 2" xfId="47192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3 2" xfId="47193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3 2" xfId="47194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3 2" xfId="47195"/>
    <cellStyle name="Calculation 9 2 4 4" xfId="9197"/>
    <cellStyle name="Calculation 9 2 5" xfId="9198"/>
    <cellStyle name="Calculation 9 2 5 2" xfId="9199"/>
    <cellStyle name="Calculation 9 2 6" xfId="9200"/>
    <cellStyle name="Calculation 9 2 6 2" xfId="47196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3 2" xfId="47197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3 2" xfId="47198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3 2" xfId="47199"/>
    <cellStyle name="Calculation 9 3 4 4" xfId="9217"/>
    <cellStyle name="Calculation 9 3 5" xfId="9218"/>
    <cellStyle name="Calculation 9 3 5 2" xfId="9219"/>
    <cellStyle name="Calculation 9 3 6" xfId="9220"/>
    <cellStyle name="Calculation 9 3 6 2" xfId="4720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3 2" xfId="47201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3 2" xfId="47202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3 2" xfId="47203"/>
    <cellStyle name="Calculation 9 4 4 4" xfId="9237"/>
    <cellStyle name="Calculation 9 4 5" xfId="9238"/>
    <cellStyle name="Calculation 9 4 5 2" xfId="9239"/>
    <cellStyle name="Calculation 9 4 6" xfId="9240"/>
    <cellStyle name="Calculation 9 4 6 2" xfId="47204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3 2" xfId="47205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3 2" xfId="47206"/>
    <cellStyle name="Calculation 9 5 3 4" xfId="9252"/>
    <cellStyle name="Calculation 9 5 4" xfId="9253"/>
    <cellStyle name="Calculation 9 5 4 2" xfId="9254"/>
    <cellStyle name="Calculation 9 5 5" xfId="9255"/>
    <cellStyle name="Calculation 9 5 5 2" xfId="47207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3 2" xfId="47208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3 2" xfId="47209"/>
    <cellStyle name="Calculation 9 6 3 4" xfId="9267"/>
    <cellStyle name="Calculation 9 6 4" xfId="9268"/>
    <cellStyle name="Calculation 9 6 4 2" xfId="9269"/>
    <cellStyle name="Calculation 9 6 5" xfId="9270"/>
    <cellStyle name="Calculation 9 6 5 2" xfId="4721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3 2" xfId="47211"/>
    <cellStyle name="Calculation 9 7 4" xfId="9276"/>
    <cellStyle name="Calculation 9 8" xfId="9277"/>
    <cellStyle name="Calculation 9 8 2" xfId="9278"/>
    <cellStyle name="Calculation 9 9" xfId="9279"/>
    <cellStyle name="Calculation 9 9 2" xfId="47212"/>
    <cellStyle name="Check Cell" xfId="27" builtinId="23" customBuiltin="1"/>
    <cellStyle name="Check Cell 2" xfId="9280"/>
    <cellStyle name="Check Cell 2 2" xfId="9281"/>
    <cellStyle name="Check Cell 2 2 2" xfId="47213"/>
    <cellStyle name="Check Cell 2 3" xfId="9282"/>
    <cellStyle name="Check Cell 2 4" xfId="47214"/>
    <cellStyle name="Check Cell 3" xfId="9283"/>
    <cellStyle name="Check Cell 3 2" xfId="47215"/>
    <cellStyle name="Check Cell 3 3" xfId="47216"/>
    <cellStyle name="Check Cell 4" xfId="9284"/>
    <cellStyle name="Check Cell 4 2" xfId="9285"/>
    <cellStyle name="Check Cell 4 2 2" xfId="9286"/>
    <cellStyle name="Check Cell 4 2 3" xfId="9287"/>
    <cellStyle name="Check Cell 4 3" xfId="4721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4"/>
    <cellStyle name="ColumnAttributeAbovePrompt 3" xfId="44725"/>
    <cellStyle name="ColumnAttributePrompt" xfId="29"/>
    <cellStyle name="ColumnAttributePrompt 2" xfId="44726"/>
    <cellStyle name="ColumnAttributePrompt 3" xfId="44727"/>
    <cellStyle name="ColumnAttributeValue" xfId="30"/>
    <cellStyle name="ColumnAttributeValue 2" xfId="44728"/>
    <cellStyle name="ColumnAttributeValue 3" xfId="44729"/>
    <cellStyle name="ColumnHeadingPrompt" xfId="31"/>
    <cellStyle name="ColumnHeadingPrompt 2" xfId="44730"/>
    <cellStyle name="ColumnHeadingPrompt 3" xfId="44731"/>
    <cellStyle name="ColumnHeadingValue" xfId="32"/>
    <cellStyle name="ColumnHeadingValue 2" xfId="44732"/>
    <cellStyle name="ColumnHeadingValue 3" xfId="44733"/>
    <cellStyle name="Comma" xfId="33" builtinId="3"/>
    <cellStyle name="Comma [0] 2" xfId="34"/>
    <cellStyle name="Comma [0] 2 2" xfId="152"/>
    <cellStyle name="Comma [0] 2 3" xfId="119"/>
    <cellStyle name="Comma 10" xfId="44734"/>
    <cellStyle name="Comma 11" xfId="44735"/>
    <cellStyle name="Comma 12" xfId="44736"/>
    <cellStyle name="Comma 13" xfId="44737"/>
    <cellStyle name="Comma 14" xfId="44738"/>
    <cellStyle name="Comma 15" xfId="44739"/>
    <cellStyle name="Comma 16" xfId="44740"/>
    <cellStyle name="Comma 17" xfId="44741"/>
    <cellStyle name="Comma 18" xfId="44742"/>
    <cellStyle name="Comma 19" xfId="44743"/>
    <cellStyle name="Comma 2" xfId="35"/>
    <cellStyle name="Comma 2 2" xfId="104"/>
    <cellStyle name="Comma 2 2 2" xfId="153"/>
    <cellStyle name="Comma 2 2 3" xfId="44744"/>
    <cellStyle name="Comma 2 2 4" xfId="44745"/>
    <cellStyle name="Comma 2 3" xfId="178"/>
    <cellStyle name="Comma 2 3 2" xfId="9294"/>
    <cellStyle name="Comma 2 3 3" xfId="44746"/>
    <cellStyle name="Comma 2 3 4" xfId="44747"/>
    <cellStyle name="Comma 2 4" xfId="120"/>
    <cellStyle name="Comma 2 5" xfId="9295"/>
    <cellStyle name="Comma 2 6" xfId="9296"/>
    <cellStyle name="Comma 20" xfId="44748"/>
    <cellStyle name="Comma 21" xfId="44749"/>
    <cellStyle name="Comma 22" xfId="44750"/>
    <cellStyle name="Comma 23" xfId="44751"/>
    <cellStyle name="Comma 24" xfId="44752"/>
    <cellStyle name="Comma 25" xfId="47218"/>
    <cellStyle name="Comma 26" xfId="47219"/>
    <cellStyle name="Comma 27" xfId="47220"/>
    <cellStyle name="Comma 28" xfId="47221"/>
    <cellStyle name="Comma 29" xfId="47222"/>
    <cellStyle name="Comma 3" xfId="103"/>
    <cellStyle name="Comma 3 10" xfId="44753"/>
    <cellStyle name="Comma 3 10 2" xfId="47223"/>
    <cellStyle name="Comma 3 10 3" xfId="47224"/>
    <cellStyle name="Comma 3 11" xfId="47225"/>
    <cellStyle name="Comma 3 12" xfId="47226"/>
    <cellStyle name="Comma 3 13" xfId="47227"/>
    <cellStyle name="Comma 3 2" xfId="177"/>
    <cellStyle name="Comma 3 2 10" xfId="47228"/>
    <cellStyle name="Comma 3 2 11" xfId="47229"/>
    <cellStyle name="Comma 3 2 2" xfId="44754"/>
    <cellStyle name="Comma 3 2 2 2" xfId="44755"/>
    <cellStyle name="Comma 3 2 2 2 2" xfId="44756"/>
    <cellStyle name="Comma 3 2 2 2 2 2" xfId="44757"/>
    <cellStyle name="Comma 3 2 2 2 2 2 2" xfId="47230"/>
    <cellStyle name="Comma 3 2 2 2 2 2 2 2" xfId="47231"/>
    <cellStyle name="Comma 3 2 2 2 2 2 3" xfId="47232"/>
    <cellStyle name="Comma 3 2 2 2 2 2 4" xfId="47233"/>
    <cellStyle name="Comma 3 2 2 2 2 3" xfId="44758"/>
    <cellStyle name="Comma 3 2 2 2 2 3 2" xfId="47234"/>
    <cellStyle name="Comma 3 2 2 2 2 3 3" xfId="47235"/>
    <cellStyle name="Comma 3 2 2 2 2 3 4" xfId="47236"/>
    <cellStyle name="Comma 3 2 2 2 2 4" xfId="44759"/>
    <cellStyle name="Comma 3 2 2 2 2 4 2" xfId="47237"/>
    <cellStyle name="Comma 3 2 2 2 2 4 3" xfId="47238"/>
    <cellStyle name="Comma 3 2 2 2 2 5" xfId="47239"/>
    <cellStyle name="Comma 3 2 2 2 2 6" xfId="47240"/>
    <cellStyle name="Comma 3 2 2 2 2 7" xfId="47241"/>
    <cellStyle name="Comma 3 2 2 2 3" xfId="44760"/>
    <cellStyle name="Comma 3 2 2 2 3 2" xfId="47242"/>
    <cellStyle name="Comma 3 2 2 2 3 2 2" xfId="47243"/>
    <cellStyle name="Comma 3 2 2 2 3 3" xfId="47244"/>
    <cellStyle name="Comma 3 2 2 2 3 4" xfId="47245"/>
    <cellStyle name="Comma 3 2 2 2 4" xfId="44761"/>
    <cellStyle name="Comma 3 2 2 2 4 2" xfId="47246"/>
    <cellStyle name="Comma 3 2 2 2 4 3" xfId="47247"/>
    <cellStyle name="Comma 3 2 2 2 4 4" xfId="47248"/>
    <cellStyle name="Comma 3 2 2 2 5" xfId="44762"/>
    <cellStyle name="Comma 3 2 2 2 5 2" xfId="47249"/>
    <cellStyle name="Comma 3 2 2 2 5 3" xfId="47250"/>
    <cellStyle name="Comma 3 2 2 2 6" xfId="47251"/>
    <cellStyle name="Comma 3 2 2 2 7" xfId="47252"/>
    <cellStyle name="Comma 3 2 2 2 8" xfId="47253"/>
    <cellStyle name="Comma 3 2 2 3" xfId="44763"/>
    <cellStyle name="Comma 3 2 2 3 2" xfId="44764"/>
    <cellStyle name="Comma 3 2 2 3 2 2" xfId="47254"/>
    <cellStyle name="Comma 3 2 2 3 2 2 2" xfId="47255"/>
    <cellStyle name="Comma 3 2 2 3 2 3" xfId="47256"/>
    <cellStyle name="Comma 3 2 2 3 2 4" xfId="47257"/>
    <cellStyle name="Comma 3 2 2 3 3" xfId="44765"/>
    <cellStyle name="Comma 3 2 2 3 3 2" xfId="47258"/>
    <cellStyle name="Comma 3 2 2 3 3 3" xfId="47259"/>
    <cellStyle name="Comma 3 2 2 3 3 4" xfId="47260"/>
    <cellStyle name="Comma 3 2 2 3 4" xfId="44766"/>
    <cellStyle name="Comma 3 2 2 3 4 2" xfId="47261"/>
    <cellStyle name="Comma 3 2 2 3 4 3" xfId="47262"/>
    <cellStyle name="Comma 3 2 2 3 5" xfId="47263"/>
    <cellStyle name="Comma 3 2 2 3 6" xfId="47264"/>
    <cellStyle name="Comma 3 2 2 3 7" xfId="47265"/>
    <cellStyle name="Comma 3 2 2 4" xfId="44767"/>
    <cellStyle name="Comma 3 2 2 4 2" xfId="47266"/>
    <cellStyle name="Comma 3 2 2 4 2 2" xfId="47267"/>
    <cellStyle name="Comma 3 2 2 4 3" xfId="47268"/>
    <cellStyle name="Comma 3 2 2 4 4" xfId="47269"/>
    <cellStyle name="Comma 3 2 2 5" xfId="44768"/>
    <cellStyle name="Comma 3 2 2 5 2" xfId="47270"/>
    <cellStyle name="Comma 3 2 2 5 3" xfId="47271"/>
    <cellStyle name="Comma 3 2 2 5 4" xfId="47272"/>
    <cellStyle name="Comma 3 2 2 6" xfId="44769"/>
    <cellStyle name="Comma 3 2 2 6 2" xfId="47273"/>
    <cellStyle name="Comma 3 2 2 6 3" xfId="47274"/>
    <cellStyle name="Comma 3 2 2 7" xfId="47275"/>
    <cellStyle name="Comma 3 2 2 8" xfId="47276"/>
    <cellStyle name="Comma 3 2 2 9" xfId="47277"/>
    <cellStyle name="Comma 3 2 3" xfId="44770"/>
    <cellStyle name="Comma 3 2 3 2" xfId="44771"/>
    <cellStyle name="Comma 3 2 3 2 2" xfId="44772"/>
    <cellStyle name="Comma 3 2 3 2 2 2" xfId="44773"/>
    <cellStyle name="Comma 3 2 3 2 2 2 2" xfId="47278"/>
    <cellStyle name="Comma 3 2 3 2 2 2 3" xfId="47279"/>
    <cellStyle name="Comma 3 2 3 2 2 2 4" xfId="47280"/>
    <cellStyle name="Comma 3 2 3 2 2 3" xfId="44774"/>
    <cellStyle name="Comma 3 2 3 2 2 3 2" xfId="47281"/>
    <cellStyle name="Comma 3 2 3 2 2 3 3" xfId="47282"/>
    <cellStyle name="Comma 3 2 3 2 2 4" xfId="47283"/>
    <cellStyle name="Comma 3 2 3 2 2 5" xfId="47284"/>
    <cellStyle name="Comma 3 2 3 2 2 6" xfId="47285"/>
    <cellStyle name="Comma 3 2 3 2 3" xfId="44775"/>
    <cellStyle name="Comma 3 2 3 2 3 2" xfId="47286"/>
    <cellStyle name="Comma 3 2 3 2 3 3" xfId="47287"/>
    <cellStyle name="Comma 3 2 3 2 3 4" xfId="47288"/>
    <cellStyle name="Comma 3 2 3 2 4" xfId="44776"/>
    <cellStyle name="Comma 3 2 3 2 4 2" xfId="47289"/>
    <cellStyle name="Comma 3 2 3 2 4 3" xfId="47290"/>
    <cellStyle name="Comma 3 2 3 2 5" xfId="47291"/>
    <cellStyle name="Comma 3 2 3 2 6" xfId="47292"/>
    <cellStyle name="Comma 3 2 3 2 7" xfId="47293"/>
    <cellStyle name="Comma 3 2 3 3" xfId="44777"/>
    <cellStyle name="Comma 3 2 3 3 2" xfId="44778"/>
    <cellStyle name="Comma 3 2 3 3 2 2" xfId="47294"/>
    <cellStyle name="Comma 3 2 3 3 2 3" xfId="47295"/>
    <cellStyle name="Comma 3 2 3 3 2 4" xfId="47296"/>
    <cellStyle name="Comma 3 2 3 3 3" xfId="44779"/>
    <cellStyle name="Comma 3 2 3 3 3 2" xfId="47297"/>
    <cellStyle name="Comma 3 2 3 3 3 3" xfId="47298"/>
    <cellStyle name="Comma 3 2 3 3 4" xfId="47299"/>
    <cellStyle name="Comma 3 2 3 3 5" xfId="47300"/>
    <cellStyle name="Comma 3 2 3 3 6" xfId="47301"/>
    <cellStyle name="Comma 3 2 3 4" xfId="44780"/>
    <cellStyle name="Comma 3 2 3 4 2" xfId="47302"/>
    <cellStyle name="Comma 3 2 3 4 3" xfId="47303"/>
    <cellStyle name="Comma 3 2 3 4 4" xfId="47304"/>
    <cellStyle name="Comma 3 2 3 5" xfId="44781"/>
    <cellStyle name="Comma 3 2 3 5 2" xfId="47305"/>
    <cellStyle name="Comma 3 2 3 5 3" xfId="47306"/>
    <cellStyle name="Comma 3 2 3 6" xfId="47307"/>
    <cellStyle name="Comma 3 2 3 7" xfId="47308"/>
    <cellStyle name="Comma 3 2 3 8" xfId="47309"/>
    <cellStyle name="Comma 3 2 4" xfId="44782"/>
    <cellStyle name="Comma 3 2 4 2" xfId="44783"/>
    <cellStyle name="Comma 3 2 4 2 2" xfId="44784"/>
    <cellStyle name="Comma 3 2 4 2 2 2" xfId="47310"/>
    <cellStyle name="Comma 3 2 4 2 2 2 2" xfId="47311"/>
    <cellStyle name="Comma 3 2 4 2 2 3" xfId="47312"/>
    <cellStyle name="Comma 3 2 4 2 2 4" xfId="47313"/>
    <cellStyle name="Comma 3 2 4 2 3" xfId="44785"/>
    <cellStyle name="Comma 3 2 4 2 3 2" xfId="47314"/>
    <cellStyle name="Comma 3 2 4 2 3 3" xfId="47315"/>
    <cellStyle name="Comma 3 2 4 2 3 4" xfId="47316"/>
    <cellStyle name="Comma 3 2 4 2 4" xfId="44786"/>
    <cellStyle name="Comma 3 2 4 2 4 2" xfId="47317"/>
    <cellStyle name="Comma 3 2 4 2 4 3" xfId="47318"/>
    <cellStyle name="Comma 3 2 4 2 5" xfId="47319"/>
    <cellStyle name="Comma 3 2 4 2 6" xfId="47320"/>
    <cellStyle name="Comma 3 2 4 2 7" xfId="47321"/>
    <cellStyle name="Comma 3 2 4 3" xfId="44787"/>
    <cellStyle name="Comma 3 2 4 3 2" xfId="47322"/>
    <cellStyle name="Comma 3 2 4 3 2 2" xfId="47323"/>
    <cellStyle name="Comma 3 2 4 3 3" xfId="47324"/>
    <cellStyle name="Comma 3 2 4 3 4" xfId="47325"/>
    <cellStyle name="Comma 3 2 4 4" xfId="44788"/>
    <cellStyle name="Comma 3 2 4 4 2" xfId="47326"/>
    <cellStyle name="Comma 3 2 4 4 3" xfId="47327"/>
    <cellStyle name="Comma 3 2 4 4 4" xfId="47328"/>
    <cellStyle name="Comma 3 2 4 5" xfId="44789"/>
    <cellStyle name="Comma 3 2 4 5 2" xfId="47329"/>
    <cellStyle name="Comma 3 2 4 5 3" xfId="47330"/>
    <cellStyle name="Comma 3 2 4 6" xfId="47331"/>
    <cellStyle name="Comma 3 2 4 7" xfId="47332"/>
    <cellStyle name="Comma 3 2 4 8" xfId="47333"/>
    <cellStyle name="Comma 3 2 5" xfId="44790"/>
    <cellStyle name="Comma 3 2 5 2" xfId="44791"/>
    <cellStyle name="Comma 3 2 5 2 2" xfId="47334"/>
    <cellStyle name="Comma 3 2 5 2 2 2" xfId="47335"/>
    <cellStyle name="Comma 3 2 5 2 3" xfId="47336"/>
    <cellStyle name="Comma 3 2 5 2 4" xfId="47337"/>
    <cellStyle name="Comma 3 2 5 3" xfId="44792"/>
    <cellStyle name="Comma 3 2 5 3 2" xfId="47338"/>
    <cellStyle name="Comma 3 2 5 3 3" xfId="47339"/>
    <cellStyle name="Comma 3 2 5 3 4" xfId="47340"/>
    <cellStyle name="Comma 3 2 5 4" xfId="44793"/>
    <cellStyle name="Comma 3 2 5 4 2" xfId="47341"/>
    <cellStyle name="Comma 3 2 5 4 3" xfId="47342"/>
    <cellStyle name="Comma 3 2 5 5" xfId="47343"/>
    <cellStyle name="Comma 3 2 5 6" xfId="47344"/>
    <cellStyle name="Comma 3 2 5 7" xfId="47345"/>
    <cellStyle name="Comma 3 2 6" xfId="44794"/>
    <cellStyle name="Comma 3 2 6 2" xfId="47346"/>
    <cellStyle name="Comma 3 2 6 2 2" xfId="47347"/>
    <cellStyle name="Comma 3 2 6 3" xfId="47348"/>
    <cellStyle name="Comma 3 2 6 4" xfId="47349"/>
    <cellStyle name="Comma 3 2 7" xfId="44795"/>
    <cellStyle name="Comma 3 2 7 2" xfId="47350"/>
    <cellStyle name="Comma 3 2 7 3" xfId="47351"/>
    <cellStyle name="Comma 3 2 7 4" xfId="47352"/>
    <cellStyle name="Comma 3 2 8" xfId="44796"/>
    <cellStyle name="Comma 3 2 8 2" xfId="47353"/>
    <cellStyle name="Comma 3 2 8 3" xfId="47354"/>
    <cellStyle name="Comma 3 2 9" xfId="47355"/>
    <cellStyle name="Comma 3 3" xfId="184"/>
    <cellStyle name="Comma 3 3 2" xfId="44797"/>
    <cellStyle name="Comma 3 3 2 2" xfId="44798"/>
    <cellStyle name="Comma 3 3 2 2 2" xfId="44799"/>
    <cellStyle name="Comma 3 3 2 2 2 2" xfId="47356"/>
    <cellStyle name="Comma 3 3 2 2 2 2 2" xfId="47357"/>
    <cellStyle name="Comma 3 3 2 2 2 3" xfId="47358"/>
    <cellStyle name="Comma 3 3 2 2 2 4" xfId="47359"/>
    <cellStyle name="Comma 3 3 2 2 3" xfId="44800"/>
    <cellStyle name="Comma 3 3 2 2 3 2" xfId="47360"/>
    <cellStyle name="Comma 3 3 2 2 3 3" xfId="47361"/>
    <cellStyle name="Comma 3 3 2 2 3 4" xfId="47362"/>
    <cellStyle name="Comma 3 3 2 2 4" xfId="44801"/>
    <cellStyle name="Comma 3 3 2 2 4 2" xfId="47363"/>
    <cellStyle name="Comma 3 3 2 2 4 3" xfId="47364"/>
    <cellStyle name="Comma 3 3 2 2 5" xfId="47365"/>
    <cellStyle name="Comma 3 3 2 2 6" xfId="47366"/>
    <cellStyle name="Comma 3 3 2 2 7" xfId="47367"/>
    <cellStyle name="Comma 3 3 2 3" xfId="44802"/>
    <cellStyle name="Comma 3 3 2 3 2" xfId="47368"/>
    <cellStyle name="Comma 3 3 2 3 2 2" xfId="47369"/>
    <cellStyle name="Comma 3 3 2 3 3" xfId="47370"/>
    <cellStyle name="Comma 3 3 2 3 4" xfId="47371"/>
    <cellStyle name="Comma 3 3 2 4" xfId="44803"/>
    <cellStyle name="Comma 3 3 2 4 2" xfId="47372"/>
    <cellStyle name="Comma 3 3 2 4 3" xfId="47373"/>
    <cellStyle name="Comma 3 3 2 4 4" xfId="47374"/>
    <cellStyle name="Comma 3 3 2 5" xfId="44804"/>
    <cellStyle name="Comma 3 3 2 5 2" xfId="47375"/>
    <cellStyle name="Comma 3 3 2 5 3" xfId="47376"/>
    <cellStyle name="Comma 3 3 2 6" xfId="47377"/>
    <cellStyle name="Comma 3 3 2 7" xfId="47378"/>
    <cellStyle name="Comma 3 3 2 8" xfId="47379"/>
    <cellStyle name="Comma 3 3 3" xfId="44805"/>
    <cellStyle name="Comma 3 3 3 2" xfId="44806"/>
    <cellStyle name="Comma 3 3 3 2 2" xfId="47380"/>
    <cellStyle name="Comma 3 3 3 2 2 2" xfId="47381"/>
    <cellStyle name="Comma 3 3 3 2 3" xfId="47382"/>
    <cellStyle name="Comma 3 3 3 2 4" xfId="47383"/>
    <cellStyle name="Comma 3 3 3 3" xfId="44807"/>
    <cellStyle name="Comma 3 3 3 3 2" xfId="47384"/>
    <cellStyle name="Comma 3 3 3 3 3" xfId="47385"/>
    <cellStyle name="Comma 3 3 3 3 4" xfId="47386"/>
    <cellStyle name="Comma 3 3 3 4" xfId="44808"/>
    <cellStyle name="Comma 3 3 3 4 2" xfId="47387"/>
    <cellStyle name="Comma 3 3 3 4 3" xfId="47388"/>
    <cellStyle name="Comma 3 3 3 5" xfId="47389"/>
    <cellStyle name="Comma 3 3 3 6" xfId="47390"/>
    <cellStyle name="Comma 3 3 3 7" xfId="47391"/>
    <cellStyle name="Comma 3 3 4" xfId="44809"/>
    <cellStyle name="Comma 3 3 4 2" xfId="47392"/>
    <cellStyle name="Comma 3 3 4 2 2" xfId="47393"/>
    <cellStyle name="Comma 3 3 4 3" xfId="47394"/>
    <cellStyle name="Comma 3 3 4 4" xfId="47395"/>
    <cellStyle name="Comma 3 3 5" xfId="44810"/>
    <cellStyle name="Comma 3 3 5 2" xfId="47396"/>
    <cellStyle name="Comma 3 3 5 3" xfId="47397"/>
    <cellStyle name="Comma 3 3 5 4" xfId="47398"/>
    <cellStyle name="Comma 3 3 6" xfId="44811"/>
    <cellStyle name="Comma 3 3 6 2" xfId="47399"/>
    <cellStyle name="Comma 3 3 6 3" xfId="47400"/>
    <cellStyle name="Comma 3 3 7" xfId="47401"/>
    <cellStyle name="Comma 3 3 8" xfId="47402"/>
    <cellStyle name="Comma 3 3 9" xfId="47403"/>
    <cellStyle name="Comma 3 4" xfId="9297"/>
    <cellStyle name="Comma 3 4 2" xfId="44812"/>
    <cellStyle name="Comma 3 4 2 2" xfId="44813"/>
    <cellStyle name="Comma 3 4 2 2 2" xfId="44814"/>
    <cellStyle name="Comma 3 4 2 2 2 2" xfId="47404"/>
    <cellStyle name="Comma 3 4 2 2 2 3" xfId="47405"/>
    <cellStyle name="Comma 3 4 2 2 2 4" xfId="47406"/>
    <cellStyle name="Comma 3 4 2 2 3" xfId="44815"/>
    <cellStyle name="Comma 3 4 2 2 3 2" xfId="47407"/>
    <cellStyle name="Comma 3 4 2 2 3 3" xfId="47408"/>
    <cellStyle name="Comma 3 4 2 2 4" xfId="47409"/>
    <cellStyle name="Comma 3 4 2 2 5" xfId="47410"/>
    <cellStyle name="Comma 3 4 2 2 6" xfId="47411"/>
    <cellStyle name="Comma 3 4 2 3" xfId="44816"/>
    <cellStyle name="Comma 3 4 2 3 2" xfId="47412"/>
    <cellStyle name="Comma 3 4 2 3 3" xfId="47413"/>
    <cellStyle name="Comma 3 4 2 3 4" xfId="47414"/>
    <cellStyle name="Comma 3 4 2 4" xfId="44817"/>
    <cellStyle name="Comma 3 4 2 4 2" xfId="47415"/>
    <cellStyle name="Comma 3 4 2 4 3" xfId="47416"/>
    <cellStyle name="Comma 3 4 2 5" xfId="47417"/>
    <cellStyle name="Comma 3 4 2 6" xfId="47418"/>
    <cellStyle name="Comma 3 4 2 7" xfId="47419"/>
    <cellStyle name="Comma 3 4 3" xfId="44818"/>
    <cellStyle name="Comma 3 4 3 2" xfId="44819"/>
    <cellStyle name="Comma 3 4 3 2 2" xfId="47420"/>
    <cellStyle name="Comma 3 4 3 2 3" xfId="47421"/>
    <cellStyle name="Comma 3 4 3 2 4" xfId="47422"/>
    <cellStyle name="Comma 3 4 3 3" xfId="44820"/>
    <cellStyle name="Comma 3 4 3 3 2" xfId="47423"/>
    <cellStyle name="Comma 3 4 3 3 3" xfId="47424"/>
    <cellStyle name="Comma 3 4 3 4" xfId="47425"/>
    <cellStyle name="Comma 3 4 3 5" xfId="47426"/>
    <cellStyle name="Comma 3 4 3 6" xfId="47427"/>
    <cellStyle name="Comma 3 4 4" xfId="44821"/>
    <cellStyle name="Comma 3 4 4 2" xfId="47428"/>
    <cellStyle name="Comma 3 4 4 3" xfId="47429"/>
    <cellStyle name="Comma 3 4 4 4" xfId="47430"/>
    <cellStyle name="Comma 3 4 5" xfId="44822"/>
    <cellStyle name="Comma 3 4 5 2" xfId="47431"/>
    <cellStyle name="Comma 3 4 5 3" xfId="47432"/>
    <cellStyle name="Comma 3 4 6" xfId="47433"/>
    <cellStyle name="Comma 3 4 7" xfId="47434"/>
    <cellStyle name="Comma 3 4 8" xfId="47435"/>
    <cellStyle name="Comma 3 5" xfId="44823"/>
    <cellStyle name="Comma 3 5 2" xfId="44824"/>
    <cellStyle name="Comma 3 5 2 2" xfId="44825"/>
    <cellStyle name="Comma 3 5 2 2 2" xfId="47436"/>
    <cellStyle name="Comma 3 5 2 2 2 2" xfId="47437"/>
    <cellStyle name="Comma 3 5 2 2 3" xfId="47438"/>
    <cellStyle name="Comma 3 5 2 2 4" xfId="47439"/>
    <cellStyle name="Comma 3 5 2 3" xfId="44826"/>
    <cellStyle name="Comma 3 5 2 3 2" xfId="47440"/>
    <cellStyle name="Comma 3 5 2 3 3" xfId="47441"/>
    <cellStyle name="Comma 3 5 2 3 4" xfId="47442"/>
    <cellStyle name="Comma 3 5 2 4" xfId="44827"/>
    <cellStyle name="Comma 3 5 2 4 2" xfId="47443"/>
    <cellStyle name="Comma 3 5 2 4 3" xfId="47444"/>
    <cellStyle name="Comma 3 5 2 5" xfId="47445"/>
    <cellStyle name="Comma 3 5 2 6" xfId="47446"/>
    <cellStyle name="Comma 3 5 2 7" xfId="47447"/>
    <cellStyle name="Comma 3 5 3" xfId="44828"/>
    <cellStyle name="Comma 3 5 3 2" xfId="47448"/>
    <cellStyle name="Comma 3 5 3 2 2" xfId="47449"/>
    <cellStyle name="Comma 3 5 3 3" xfId="47450"/>
    <cellStyle name="Comma 3 5 3 4" xfId="47451"/>
    <cellStyle name="Comma 3 5 4" xfId="44829"/>
    <cellStyle name="Comma 3 5 4 2" xfId="47452"/>
    <cellStyle name="Comma 3 5 4 3" xfId="47453"/>
    <cellStyle name="Comma 3 5 4 4" xfId="47454"/>
    <cellStyle name="Comma 3 5 5" xfId="44830"/>
    <cellStyle name="Comma 3 5 5 2" xfId="47455"/>
    <cellStyle name="Comma 3 5 5 3" xfId="47456"/>
    <cellStyle name="Comma 3 5 6" xfId="47457"/>
    <cellStyle name="Comma 3 5 7" xfId="47458"/>
    <cellStyle name="Comma 3 5 8" xfId="47459"/>
    <cellStyle name="Comma 3 6" xfId="44831"/>
    <cellStyle name="Comma 3 6 2" xfId="44832"/>
    <cellStyle name="Comma 3 6 2 2" xfId="47460"/>
    <cellStyle name="Comma 3 6 2 2 2" xfId="47461"/>
    <cellStyle name="Comma 3 6 2 3" xfId="47462"/>
    <cellStyle name="Comma 3 6 2 4" xfId="47463"/>
    <cellStyle name="Comma 3 6 3" xfId="44833"/>
    <cellStyle name="Comma 3 6 3 2" xfId="47464"/>
    <cellStyle name="Comma 3 6 3 3" xfId="47465"/>
    <cellStyle name="Comma 3 6 3 4" xfId="47466"/>
    <cellStyle name="Comma 3 6 4" xfId="44834"/>
    <cellStyle name="Comma 3 6 4 2" xfId="47467"/>
    <cellStyle name="Comma 3 6 4 3" xfId="47468"/>
    <cellStyle name="Comma 3 6 5" xfId="47469"/>
    <cellStyle name="Comma 3 6 6" xfId="47470"/>
    <cellStyle name="Comma 3 6 7" xfId="47471"/>
    <cellStyle name="Comma 3 7" xfId="44835"/>
    <cellStyle name="Comma 3 7 2" xfId="47472"/>
    <cellStyle name="Comma 3 7 2 2" xfId="47473"/>
    <cellStyle name="Comma 3 7 3" xfId="47474"/>
    <cellStyle name="Comma 3 7 4" xfId="47475"/>
    <cellStyle name="Comma 3 8" xfId="44836"/>
    <cellStyle name="Comma 3 8 2" xfId="44837"/>
    <cellStyle name="Comma 3 8 2 2" xfId="47476"/>
    <cellStyle name="Comma 3 8 2 3" xfId="47477"/>
    <cellStyle name="Comma 3 8 2 4" xfId="47478"/>
    <cellStyle name="Comma 3 8 3" xfId="44838"/>
    <cellStyle name="Comma 3 8 3 2" xfId="47479"/>
    <cellStyle name="Comma 3 8 3 3" xfId="47480"/>
    <cellStyle name="Comma 3 8 4" xfId="47481"/>
    <cellStyle name="Comma 3 8 5" xfId="47482"/>
    <cellStyle name="Comma 3 8 6" xfId="47483"/>
    <cellStyle name="Comma 3 9" xfId="44839"/>
    <cellStyle name="Comma 3 9 2" xfId="47484"/>
    <cellStyle name="Comma 3 9 3" xfId="47485"/>
    <cellStyle name="Comma 3 9 4" xfId="47486"/>
    <cellStyle name="Comma 30" xfId="47487"/>
    <cellStyle name="Comma 31" xfId="57592"/>
    <cellStyle name="Comma 4" xfId="9298"/>
    <cellStyle name="Comma 4 10" xfId="9299"/>
    <cellStyle name="Comma 4 10 2" xfId="47488"/>
    <cellStyle name="Comma 4 11" xfId="9300"/>
    <cellStyle name="Comma 4 12" xfId="47489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2 2" xfId="47490"/>
    <cellStyle name="Comma 4 2 2 2 2 2 2 3" xfId="9309"/>
    <cellStyle name="Comma 4 2 2 2 2 2 3" xfId="9310"/>
    <cellStyle name="Comma 4 2 2 2 2 2 3 2" xfId="47491"/>
    <cellStyle name="Comma 4 2 2 2 2 2 4" xfId="9311"/>
    <cellStyle name="Comma 4 2 2 2 2 3" xfId="9312"/>
    <cellStyle name="Comma 4 2 2 2 2 3 2" xfId="9313"/>
    <cellStyle name="Comma 4 2 2 2 2 3 2 2" xfId="47492"/>
    <cellStyle name="Comma 4 2 2 2 2 3 3" xfId="9314"/>
    <cellStyle name="Comma 4 2 2 2 2 4" xfId="9315"/>
    <cellStyle name="Comma 4 2 2 2 2 4 2" xfId="47493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2 2" xfId="47494"/>
    <cellStyle name="Comma 4 2 2 2 3 2 2 3" xfId="9321"/>
    <cellStyle name="Comma 4 2 2 2 3 2 3" xfId="9322"/>
    <cellStyle name="Comma 4 2 2 2 3 2 3 2" xfId="47495"/>
    <cellStyle name="Comma 4 2 2 2 3 2 4" xfId="9323"/>
    <cellStyle name="Comma 4 2 2 2 3 3" xfId="9324"/>
    <cellStyle name="Comma 4 2 2 2 3 3 2" xfId="9325"/>
    <cellStyle name="Comma 4 2 2 2 3 3 2 2" xfId="47496"/>
    <cellStyle name="Comma 4 2 2 2 3 3 3" xfId="9326"/>
    <cellStyle name="Comma 4 2 2 2 3 4" xfId="9327"/>
    <cellStyle name="Comma 4 2 2 2 3 4 2" xfId="47497"/>
    <cellStyle name="Comma 4 2 2 2 3 5" xfId="9328"/>
    <cellStyle name="Comma 4 2 2 2 4" xfId="9329"/>
    <cellStyle name="Comma 4 2 2 2 4 2" xfId="9330"/>
    <cellStyle name="Comma 4 2 2 2 4 2 2" xfId="9331"/>
    <cellStyle name="Comma 4 2 2 2 4 2 2 2" xfId="47498"/>
    <cellStyle name="Comma 4 2 2 2 4 2 3" xfId="9332"/>
    <cellStyle name="Comma 4 2 2 2 4 3" xfId="9333"/>
    <cellStyle name="Comma 4 2 2 2 4 3 2" xfId="47499"/>
    <cellStyle name="Comma 4 2 2 2 4 4" xfId="9334"/>
    <cellStyle name="Comma 4 2 2 2 5" xfId="9335"/>
    <cellStyle name="Comma 4 2 2 2 5 2" xfId="9336"/>
    <cellStyle name="Comma 4 2 2 2 5 2 2" xfId="47500"/>
    <cellStyle name="Comma 4 2 2 2 5 3" xfId="9337"/>
    <cellStyle name="Comma 4 2 2 2 6" xfId="9338"/>
    <cellStyle name="Comma 4 2 2 2 6 2" xfId="47501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2 2" xfId="47502"/>
    <cellStyle name="Comma 4 2 2 3 2 2 2 3" xfId="9345"/>
    <cellStyle name="Comma 4 2 2 3 2 2 3" xfId="9346"/>
    <cellStyle name="Comma 4 2 2 3 2 2 3 2" xfId="47503"/>
    <cellStyle name="Comma 4 2 2 3 2 2 4" xfId="9347"/>
    <cellStyle name="Comma 4 2 2 3 2 3" xfId="9348"/>
    <cellStyle name="Comma 4 2 2 3 2 3 2" xfId="9349"/>
    <cellStyle name="Comma 4 2 2 3 2 3 2 2" xfId="47504"/>
    <cellStyle name="Comma 4 2 2 3 2 3 3" xfId="9350"/>
    <cellStyle name="Comma 4 2 2 3 2 4" xfId="9351"/>
    <cellStyle name="Comma 4 2 2 3 2 4 2" xfId="47505"/>
    <cellStyle name="Comma 4 2 2 3 2 5" xfId="9352"/>
    <cellStyle name="Comma 4 2 2 3 3" xfId="9353"/>
    <cellStyle name="Comma 4 2 2 3 3 2" xfId="9354"/>
    <cellStyle name="Comma 4 2 2 3 3 2 2" xfId="9355"/>
    <cellStyle name="Comma 4 2 2 3 3 2 2 2" xfId="47506"/>
    <cellStyle name="Comma 4 2 2 3 3 2 3" xfId="9356"/>
    <cellStyle name="Comma 4 2 2 3 3 3" xfId="9357"/>
    <cellStyle name="Comma 4 2 2 3 3 3 2" xfId="47507"/>
    <cellStyle name="Comma 4 2 2 3 3 4" xfId="9358"/>
    <cellStyle name="Comma 4 2 2 3 4" xfId="9359"/>
    <cellStyle name="Comma 4 2 2 3 4 2" xfId="9360"/>
    <cellStyle name="Comma 4 2 2 3 4 2 2" xfId="47508"/>
    <cellStyle name="Comma 4 2 2 3 4 3" xfId="9361"/>
    <cellStyle name="Comma 4 2 2 3 5" xfId="9362"/>
    <cellStyle name="Comma 4 2 2 3 5 2" xfId="47509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2 2" xfId="47510"/>
    <cellStyle name="Comma 4 2 2 4 2 2 2 3" xfId="9369"/>
    <cellStyle name="Comma 4 2 2 4 2 2 3" xfId="9370"/>
    <cellStyle name="Comma 4 2 2 4 2 2 3 2" xfId="47511"/>
    <cellStyle name="Comma 4 2 2 4 2 2 4" xfId="9371"/>
    <cellStyle name="Comma 4 2 2 4 2 3" xfId="9372"/>
    <cellStyle name="Comma 4 2 2 4 2 3 2" xfId="9373"/>
    <cellStyle name="Comma 4 2 2 4 2 3 2 2" xfId="47512"/>
    <cellStyle name="Comma 4 2 2 4 2 3 3" xfId="9374"/>
    <cellStyle name="Comma 4 2 2 4 2 4" xfId="9375"/>
    <cellStyle name="Comma 4 2 2 4 2 4 2" xfId="47513"/>
    <cellStyle name="Comma 4 2 2 4 2 5" xfId="9376"/>
    <cellStyle name="Comma 4 2 2 4 3" xfId="9377"/>
    <cellStyle name="Comma 4 2 2 4 3 2" xfId="9378"/>
    <cellStyle name="Comma 4 2 2 4 3 2 2" xfId="9379"/>
    <cellStyle name="Comma 4 2 2 4 3 2 2 2" xfId="47514"/>
    <cellStyle name="Comma 4 2 2 4 3 2 3" xfId="9380"/>
    <cellStyle name="Comma 4 2 2 4 3 3" xfId="9381"/>
    <cellStyle name="Comma 4 2 2 4 3 3 2" xfId="47515"/>
    <cellStyle name="Comma 4 2 2 4 3 4" xfId="9382"/>
    <cellStyle name="Comma 4 2 2 4 4" xfId="9383"/>
    <cellStyle name="Comma 4 2 2 4 4 2" xfId="9384"/>
    <cellStyle name="Comma 4 2 2 4 4 2 2" xfId="47516"/>
    <cellStyle name="Comma 4 2 2 4 4 3" xfId="9385"/>
    <cellStyle name="Comma 4 2 2 4 5" xfId="9386"/>
    <cellStyle name="Comma 4 2 2 4 5 2" xfId="47517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2 2" xfId="47518"/>
    <cellStyle name="Comma 4 2 2 5 2 2 3" xfId="9392"/>
    <cellStyle name="Comma 4 2 2 5 2 3" xfId="9393"/>
    <cellStyle name="Comma 4 2 2 5 2 3 2" xfId="47519"/>
    <cellStyle name="Comma 4 2 2 5 2 4" xfId="9394"/>
    <cellStyle name="Comma 4 2 2 5 3" xfId="9395"/>
    <cellStyle name="Comma 4 2 2 5 3 2" xfId="9396"/>
    <cellStyle name="Comma 4 2 2 5 3 2 2" xfId="47520"/>
    <cellStyle name="Comma 4 2 2 5 3 3" xfId="9397"/>
    <cellStyle name="Comma 4 2 2 5 4" xfId="9398"/>
    <cellStyle name="Comma 4 2 2 5 4 2" xfId="47521"/>
    <cellStyle name="Comma 4 2 2 5 5" xfId="9399"/>
    <cellStyle name="Comma 4 2 2 6" xfId="9400"/>
    <cellStyle name="Comma 4 2 2 6 2" xfId="9401"/>
    <cellStyle name="Comma 4 2 2 6 2 2" xfId="9402"/>
    <cellStyle name="Comma 4 2 2 6 2 2 2" xfId="47522"/>
    <cellStyle name="Comma 4 2 2 6 2 3" xfId="9403"/>
    <cellStyle name="Comma 4 2 2 6 3" xfId="9404"/>
    <cellStyle name="Comma 4 2 2 6 3 2" xfId="47523"/>
    <cellStyle name="Comma 4 2 2 6 4" xfId="9405"/>
    <cellStyle name="Comma 4 2 2 7" xfId="9406"/>
    <cellStyle name="Comma 4 2 2 7 2" xfId="9407"/>
    <cellStyle name="Comma 4 2 2 7 2 2" xfId="47524"/>
    <cellStyle name="Comma 4 2 2 7 3" xfId="9408"/>
    <cellStyle name="Comma 4 2 2 8" xfId="9409"/>
    <cellStyle name="Comma 4 2 2 8 2" xfId="47525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2 2" xfId="47526"/>
    <cellStyle name="Comma 4 2 3 2 2 2 3" xfId="9416"/>
    <cellStyle name="Comma 4 2 3 2 2 3" xfId="9417"/>
    <cellStyle name="Comma 4 2 3 2 2 3 2" xfId="47527"/>
    <cellStyle name="Comma 4 2 3 2 2 4" xfId="9418"/>
    <cellStyle name="Comma 4 2 3 2 3" xfId="9419"/>
    <cellStyle name="Comma 4 2 3 2 3 2" xfId="9420"/>
    <cellStyle name="Comma 4 2 3 2 3 2 2" xfId="47528"/>
    <cellStyle name="Comma 4 2 3 2 3 3" xfId="9421"/>
    <cellStyle name="Comma 4 2 3 2 4" xfId="9422"/>
    <cellStyle name="Comma 4 2 3 2 4 2" xfId="47529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2 2" xfId="47530"/>
    <cellStyle name="Comma 4 2 3 3 2 2 3" xfId="9428"/>
    <cellStyle name="Comma 4 2 3 3 2 3" xfId="9429"/>
    <cellStyle name="Comma 4 2 3 3 2 3 2" xfId="47531"/>
    <cellStyle name="Comma 4 2 3 3 2 4" xfId="9430"/>
    <cellStyle name="Comma 4 2 3 3 3" xfId="9431"/>
    <cellStyle name="Comma 4 2 3 3 3 2" xfId="9432"/>
    <cellStyle name="Comma 4 2 3 3 3 2 2" xfId="47532"/>
    <cellStyle name="Comma 4 2 3 3 3 3" xfId="9433"/>
    <cellStyle name="Comma 4 2 3 3 4" xfId="9434"/>
    <cellStyle name="Comma 4 2 3 3 4 2" xfId="47533"/>
    <cellStyle name="Comma 4 2 3 3 5" xfId="9435"/>
    <cellStyle name="Comma 4 2 3 4" xfId="9436"/>
    <cellStyle name="Comma 4 2 3 4 2" xfId="9437"/>
    <cellStyle name="Comma 4 2 3 4 2 2" xfId="9438"/>
    <cellStyle name="Comma 4 2 3 4 2 2 2" xfId="47534"/>
    <cellStyle name="Comma 4 2 3 4 2 3" xfId="9439"/>
    <cellStyle name="Comma 4 2 3 4 3" xfId="9440"/>
    <cellStyle name="Comma 4 2 3 4 3 2" xfId="47535"/>
    <cellStyle name="Comma 4 2 3 4 4" xfId="9441"/>
    <cellStyle name="Comma 4 2 3 5" xfId="9442"/>
    <cellStyle name="Comma 4 2 3 5 2" xfId="9443"/>
    <cellStyle name="Comma 4 2 3 5 2 2" xfId="47536"/>
    <cellStyle name="Comma 4 2 3 5 3" xfId="9444"/>
    <cellStyle name="Comma 4 2 3 6" xfId="9445"/>
    <cellStyle name="Comma 4 2 3 6 2" xfId="47537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2 2" xfId="47538"/>
    <cellStyle name="Comma 4 2 4 2 2 2 3" xfId="9452"/>
    <cellStyle name="Comma 4 2 4 2 2 3" xfId="9453"/>
    <cellStyle name="Comma 4 2 4 2 2 3 2" xfId="47539"/>
    <cellStyle name="Comma 4 2 4 2 2 4" xfId="9454"/>
    <cellStyle name="Comma 4 2 4 2 3" xfId="9455"/>
    <cellStyle name="Comma 4 2 4 2 3 2" xfId="9456"/>
    <cellStyle name="Comma 4 2 4 2 3 2 2" xfId="47540"/>
    <cellStyle name="Comma 4 2 4 2 3 3" xfId="9457"/>
    <cellStyle name="Comma 4 2 4 2 4" xfId="9458"/>
    <cellStyle name="Comma 4 2 4 2 4 2" xfId="47541"/>
    <cellStyle name="Comma 4 2 4 2 5" xfId="9459"/>
    <cellStyle name="Comma 4 2 4 3" xfId="9460"/>
    <cellStyle name="Comma 4 2 4 3 2" xfId="9461"/>
    <cellStyle name="Comma 4 2 4 3 2 2" xfId="9462"/>
    <cellStyle name="Comma 4 2 4 3 2 2 2" xfId="47542"/>
    <cellStyle name="Comma 4 2 4 3 2 3" xfId="9463"/>
    <cellStyle name="Comma 4 2 4 3 3" xfId="9464"/>
    <cellStyle name="Comma 4 2 4 3 3 2" xfId="47543"/>
    <cellStyle name="Comma 4 2 4 3 4" xfId="9465"/>
    <cellStyle name="Comma 4 2 4 4" xfId="9466"/>
    <cellStyle name="Comma 4 2 4 4 2" xfId="9467"/>
    <cellStyle name="Comma 4 2 4 4 2 2" xfId="47544"/>
    <cellStyle name="Comma 4 2 4 4 3" xfId="9468"/>
    <cellStyle name="Comma 4 2 4 5" xfId="9469"/>
    <cellStyle name="Comma 4 2 4 5 2" xfId="47545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2 2" xfId="47546"/>
    <cellStyle name="Comma 4 2 5 2 2 2 3" xfId="9476"/>
    <cellStyle name="Comma 4 2 5 2 2 3" xfId="9477"/>
    <cellStyle name="Comma 4 2 5 2 2 3 2" xfId="47547"/>
    <cellStyle name="Comma 4 2 5 2 2 4" xfId="9478"/>
    <cellStyle name="Comma 4 2 5 2 3" xfId="9479"/>
    <cellStyle name="Comma 4 2 5 2 3 2" xfId="9480"/>
    <cellStyle name="Comma 4 2 5 2 3 2 2" xfId="47548"/>
    <cellStyle name="Comma 4 2 5 2 3 3" xfId="9481"/>
    <cellStyle name="Comma 4 2 5 2 4" xfId="9482"/>
    <cellStyle name="Comma 4 2 5 2 4 2" xfId="47549"/>
    <cellStyle name="Comma 4 2 5 2 5" xfId="9483"/>
    <cellStyle name="Comma 4 2 5 3" xfId="9484"/>
    <cellStyle name="Comma 4 2 5 3 2" xfId="9485"/>
    <cellStyle name="Comma 4 2 5 3 2 2" xfId="9486"/>
    <cellStyle name="Comma 4 2 5 3 2 2 2" xfId="47550"/>
    <cellStyle name="Comma 4 2 5 3 2 3" xfId="9487"/>
    <cellStyle name="Comma 4 2 5 3 3" xfId="9488"/>
    <cellStyle name="Comma 4 2 5 3 3 2" xfId="47551"/>
    <cellStyle name="Comma 4 2 5 3 4" xfId="9489"/>
    <cellStyle name="Comma 4 2 5 4" xfId="9490"/>
    <cellStyle name="Comma 4 2 5 4 2" xfId="9491"/>
    <cellStyle name="Comma 4 2 5 4 2 2" xfId="47552"/>
    <cellStyle name="Comma 4 2 5 4 3" xfId="9492"/>
    <cellStyle name="Comma 4 2 5 5" xfId="9493"/>
    <cellStyle name="Comma 4 2 5 5 2" xfId="4755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2 2" xfId="47554"/>
    <cellStyle name="Comma 4 2 6 2 2 3" xfId="9499"/>
    <cellStyle name="Comma 4 2 6 2 3" xfId="9500"/>
    <cellStyle name="Comma 4 2 6 2 3 2" xfId="47555"/>
    <cellStyle name="Comma 4 2 6 2 4" xfId="9501"/>
    <cellStyle name="Comma 4 2 6 3" xfId="9502"/>
    <cellStyle name="Comma 4 2 6 3 2" xfId="9503"/>
    <cellStyle name="Comma 4 2 6 3 2 2" xfId="47556"/>
    <cellStyle name="Comma 4 2 6 3 3" xfId="9504"/>
    <cellStyle name="Comma 4 2 6 4" xfId="9505"/>
    <cellStyle name="Comma 4 2 6 4 2" xfId="47557"/>
    <cellStyle name="Comma 4 2 6 5" xfId="9506"/>
    <cellStyle name="Comma 4 2 7" xfId="9507"/>
    <cellStyle name="Comma 4 2 7 2" xfId="9508"/>
    <cellStyle name="Comma 4 2 7 2 2" xfId="9509"/>
    <cellStyle name="Comma 4 2 7 2 2 2" xfId="47558"/>
    <cellStyle name="Comma 4 2 7 2 3" xfId="9510"/>
    <cellStyle name="Comma 4 2 7 3" xfId="9511"/>
    <cellStyle name="Comma 4 2 7 3 2" xfId="47559"/>
    <cellStyle name="Comma 4 2 7 4" xfId="9512"/>
    <cellStyle name="Comma 4 2 8" xfId="9513"/>
    <cellStyle name="Comma 4 2 8 2" xfId="9514"/>
    <cellStyle name="Comma 4 2 8 2 2" xfId="47560"/>
    <cellStyle name="Comma 4 2 8 3" xfId="9515"/>
    <cellStyle name="Comma 4 2 9" xfId="9516"/>
    <cellStyle name="Comma 4 2 9 2" xfId="47561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2 2" xfId="47562"/>
    <cellStyle name="Comma 4 3 2 2 2 2 3" xfId="9523"/>
    <cellStyle name="Comma 4 3 2 2 2 3" xfId="9524"/>
    <cellStyle name="Comma 4 3 2 2 2 3 2" xfId="47563"/>
    <cellStyle name="Comma 4 3 2 2 2 4" xfId="9525"/>
    <cellStyle name="Comma 4 3 2 2 3" xfId="9526"/>
    <cellStyle name="Comma 4 3 2 2 3 2" xfId="9527"/>
    <cellStyle name="Comma 4 3 2 2 3 2 2" xfId="47564"/>
    <cellStyle name="Comma 4 3 2 2 3 3" xfId="9528"/>
    <cellStyle name="Comma 4 3 2 2 4" xfId="9529"/>
    <cellStyle name="Comma 4 3 2 2 4 2" xfId="47565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2 2" xfId="47566"/>
    <cellStyle name="Comma 4 3 2 3 2 2 3" xfId="9535"/>
    <cellStyle name="Comma 4 3 2 3 2 3" xfId="9536"/>
    <cellStyle name="Comma 4 3 2 3 2 3 2" xfId="47567"/>
    <cellStyle name="Comma 4 3 2 3 2 4" xfId="9537"/>
    <cellStyle name="Comma 4 3 2 3 3" xfId="9538"/>
    <cellStyle name="Comma 4 3 2 3 3 2" xfId="9539"/>
    <cellStyle name="Comma 4 3 2 3 3 2 2" xfId="47568"/>
    <cellStyle name="Comma 4 3 2 3 3 3" xfId="9540"/>
    <cellStyle name="Comma 4 3 2 3 4" xfId="9541"/>
    <cellStyle name="Comma 4 3 2 3 4 2" xfId="47569"/>
    <cellStyle name="Comma 4 3 2 3 5" xfId="9542"/>
    <cellStyle name="Comma 4 3 2 4" xfId="9543"/>
    <cellStyle name="Comma 4 3 2 4 2" xfId="9544"/>
    <cellStyle name="Comma 4 3 2 4 2 2" xfId="9545"/>
    <cellStyle name="Comma 4 3 2 4 2 2 2" xfId="47570"/>
    <cellStyle name="Comma 4 3 2 4 2 3" xfId="9546"/>
    <cellStyle name="Comma 4 3 2 4 3" xfId="9547"/>
    <cellStyle name="Comma 4 3 2 4 3 2" xfId="47571"/>
    <cellStyle name="Comma 4 3 2 4 4" xfId="9548"/>
    <cellStyle name="Comma 4 3 2 5" xfId="9549"/>
    <cellStyle name="Comma 4 3 2 5 2" xfId="9550"/>
    <cellStyle name="Comma 4 3 2 5 2 2" xfId="47572"/>
    <cellStyle name="Comma 4 3 2 5 3" xfId="9551"/>
    <cellStyle name="Comma 4 3 2 6" xfId="9552"/>
    <cellStyle name="Comma 4 3 2 6 2" xfId="47573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2 2" xfId="47574"/>
    <cellStyle name="Comma 4 3 3 2 2 2 3" xfId="9559"/>
    <cellStyle name="Comma 4 3 3 2 2 3" xfId="9560"/>
    <cellStyle name="Comma 4 3 3 2 2 3 2" xfId="47575"/>
    <cellStyle name="Comma 4 3 3 2 2 4" xfId="9561"/>
    <cellStyle name="Comma 4 3 3 2 3" xfId="9562"/>
    <cellStyle name="Comma 4 3 3 2 3 2" xfId="9563"/>
    <cellStyle name="Comma 4 3 3 2 3 2 2" xfId="47576"/>
    <cellStyle name="Comma 4 3 3 2 3 3" xfId="9564"/>
    <cellStyle name="Comma 4 3 3 2 4" xfId="9565"/>
    <cellStyle name="Comma 4 3 3 2 4 2" xfId="47577"/>
    <cellStyle name="Comma 4 3 3 2 5" xfId="9566"/>
    <cellStyle name="Comma 4 3 3 3" xfId="9567"/>
    <cellStyle name="Comma 4 3 3 3 2" xfId="9568"/>
    <cellStyle name="Comma 4 3 3 3 2 2" xfId="9569"/>
    <cellStyle name="Comma 4 3 3 3 2 2 2" xfId="47578"/>
    <cellStyle name="Comma 4 3 3 3 2 3" xfId="9570"/>
    <cellStyle name="Comma 4 3 3 3 3" xfId="9571"/>
    <cellStyle name="Comma 4 3 3 3 3 2" xfId="47579"/>
    <cellStyle name="Comma 4 3 3 3 4" xfId="9572"/>
    <cellStyle name="Comma 4 3 3 4" xfId="9573"/>
    <cellStyle name="Comma 4 3 3 4 2" xfId="9574"/>
    <cellStyle name="Comma 4 3 3 4 2 2" xfId="47580"/>
    <cellStyle name="Comma 4 3 3 4 3" xfId="9575"/>
    <cellStyle name="Comma 4 3 3 5" xfId="9576"/>
    <cellStyle name="Comma 4 3 3 5 2" xfId="47581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2 2" xfId="47582"/>
    <cellStyle name="Comma 4 3 4 2 2 2 3" xfId="9583"/>
    <cellStyle name="Comma 4 3 4 2 2 3" xfId="9584"/>
    <cellStyle name="Comma 4 3 4 2 2 3 2" xfId="47583"/>
    <cellStyle name="Comma 4 3 4 2 2 4" xfId="9585"/>
    <cellStyle name="Comma 4 3 4 2 3" xfId="9586"/>
    <cellStyle name="Comma 4 3 4 2 3 2" xfId="9587"/>
    <cellStyle name="Comma 4 3 4 2 3 2 2" xfId="47584"/>
    <cellStyle name="Comma 4 3 4 2 3 3" xfId="9588"/>
    <cellStyle name="Comma 4 3 4 2 4" xfId="9589"/>
    <cellStyle name="Comma 4 3 4 2 4 2" xfId="47585"/>
    <cellStyle name="Comma 4 3 4 2 5" xfId="9590"/>
    <cellStyle name="Comma 4 3 4 3" xfId="9591"/>
    <cellStyle name="Comma 4 3 4 3 2" xfId="9592"/>
    <cellStyle name="Comma 4 3 4 3 2 2" xfId="9593"/>
    <cellStyle name="Comma 4 3 4 3 2 2 2" xfId="47586"/>
    <cellStyle name="Comma 4 3 4 3 2 3" xfId="9594"/>
    <cellStyle name="Comma 4 3 4 3 3" xfId="9595"/>
    <cellStyle name="Comma 4 3 4 3 3 2" xfId="47587"/>
    <cellStyle name="Comma 4 3 4 3 4" xfId="9596"/>
    <cellStyle name="Comma 4 3 4 4" xfId="9597"/>
    <cellStyle name="Comma 4 3 4 4 2" xfId="9598"/>
    <cellStyle name="Comma 4 3 4 4 2 2" xfId="47588"/>
    <cellStyle name="Comma 4 3 4 4 3" xfId="9599"/>
    <cellStyle name="Comma 4 3 4 5" xfId="9600"/>
    <cellStyle name="Comma 4 3 4 5 2" xfId="47589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2 2" xfId="47590"/>
    <cellStyle name="Comma 4 3 5 2 2 3" xfId="9606"/>
    <cellStyle name="Comma 4 3 5 2 3" xfId="9607"/>
    <cellStyle name="Comma 4 3 5 2 3 2" xfId="47591"/>
    <cellStyle name="Comma 4 3 5 2 4" xfId="9608"/>
    <cellStyle name="Comma 4 3 5 3" xfId="9609"/>
    <cellStyle name="Comma 4 3 5 3 2" xfId="9610"/>
    <cellStyle name="Comma 4 3 5 3 2 2" xfId="47592"/>
    <cellStyle name="Comma 4 3 5 3 3" xfId="9611"/>
    <cellStyle name="Comma 4 3 5 4" xfId="9612"/>
    <cellStyle name="Comma 4 3 5 4 2" xfId="47593"/>
    <cellStyle name="Comma 4 3 5 5" xfId="9613"/>
    <cellStyle name="Comma 4 3 6" xfId="9614"/>
    <cellStyle name="Comma 4 3 6 2" xfId="9615"/>
    <cellStyle name="Comma 4 3 6 2 2" xfId="9616"/>
    <cellStyle name="Comma 4 3 6 2 2 2" xfId="47594"/>
    <cellStyle name="Comma 4 3 6 2 3" xfId="9617"/>
    <cellStyle name="Comma 4 3 6 3" xfId="9618"/>
    <cellStyle name="Comma 4 3 6 3 2" xfId="47595"/>
    <cellStyle name="Comma 4 3 6 4" xfId="9619"/>
    <cellStyle name="Comma 4 3 7" xfId="9620"/>
    <cellStyle name="Comma 4 3 7 2" xfId="9621"/>
    <cellStyle name="Comma 4 3 7 2 2" xfId="47596"/>
    <cellStyle name="Comma 4 3 7 3" xfId="9622"/>
    <cellStyle name="Comma 4 3 8" xfId="9623"/>
    <cellStyle name="Comma 4 3 8 2" xfId="47597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2 2" xfId="47598"/>
    <cellStyle name="Comma 4 4 2 2 2 3" xfId="9630"/>
    <cellStyle name="Comma 4 4 2 2 3" xfId="9631"/>
    <cellStyle name="Comma 4 4 2 2 3 2" xfId="47599"/>
    <cellStyle name="Comma 4 4 2 2 4" xfId="9632"/>
    <cellStyle name="Comma 4 4 2 3" xfId="9633"/>
    <cellStyle name="Comma 4 4 2 3 2" xfId="9634"/>
    <cellStyle name="Comma 4 4 2 3 2 2" xfId="47600"/>
    <cellStyle name="Comma 4 4 2 3 3" xfId="9635"/>
    <cellStyle name="Comma 4 4 2 4" xfId="9636"/>
    <cellStyle name="Comma 4 4 2 4 2" xfId="47601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2 2" xfId="47602"/>
    <cellStyle name="Comma 4 4 3 2 2 3" xfId="9642"/>
    <cellStyle name="Comma 4 4 3 2 3" xfId="9643"/>
    <cellStyle name="Comma 4 4 3 2 3 2" xfId="47603"/>
    <cellStyle name="Comma 4 4 3 2 4" xfId="9644"/>
    <cellStyle name="Comma 4 4 3 3" xfId="9645"/>
    <cellStyle name="Comma 4 4 3 3 2" xfId="9646"/>
    <cellStyle name="Comma 4 4 3 3 2 2" xfId="47604"/>
    <cellStyle name="Comma 4 4 3 3 3" xfId="9647"/>
    <cellStyle name="Comma 4 4 3 4" xfId="9648"/>
    <cellStyle name="Comma 4 4 3 4 2" xfId="47605"/>
    <cellStyle name="Comma 4 4 3 5" xfId="9649"/>
    <cellStyle name="Comma 4 4 4" xfId="9650"/>
    <cellStyle name="Comma 4 4 4 2" xfId="9651"/>
    <cellStyle name="Comma 4 4 4 2 2" xfId="9652"/>
    <cellStyle name="Comma 4 4 4 2 2 2" xfId="47606"/>
    <cellStyle name="Comma 4 4 4 2 3" xfId="9653"/>
    <cellStyle name="Comma 4 4 4 3" xfId="9654"/>
    <cellStyle name="Comma 4 4 4 3 2" xfId="47607"/>
    <cellStyle name="Comma 4 4 4 4" xfId="9655"/>
    <cellStyle name="Comma 4 4 5" xfId="9656"/>
    <cellStyle name="Comma 4 4 5 2" xfId="9657"/>
    <cellStyle name="Comma 4 4 5 2 2" xfId="47608"/>
    <cellStyle name="Comma 4 4 5 3" xfId="9658"/>
    <cellStyle name="Comma 4 4 6" xfId="9659"/>
    <cellStyle name="Comma 4 4 6 2" xfId="4760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2 2" xfId="47610"/>
    <cellStyle name="Comma 4 5 2 2 2 3" xfId="9666"/>
    <cellStyle name="Comma 4 5 2 2 3" xfId="9667"/>
    <cellStyle name="Comma 4 5 2 2 3 2" xfId="47611"/>
    <cellStyle name="Comma 4 5 2 2 4" xfId="9668"/>
    <cellStyle name="Comma 4 5 2 3" xfId="9669"/>
    <cellStyle name="Comma 4 5 2 3 2" xfId="9670"/>
    <cellStyle name="Comma 4 5 2 3 2 2" xfId="47612"/>
    <cellStyle name="Comma 4 5 2 3 3" xfId="9671"/>
    <cellStyle name="Comma 4 5 2 4" xfId="9672"/>
    <cellStyle name="Comma 4 5 2 4 2" xfId="47613"/>
    <cellStyle name="Comma 4 5 2 5" xfId="9673"/>
    <cellStyle name="Comma 4 5 3" xfId="9674"/>
    <cellStyle name="Comma 4 5 3 2" xfId="9675"/>
    <cellStyle name="Comma 4 5 3 2 2" xfId="9676"/>
    <cellStyle name="Comma 4 5 3 2 2 2" xfId="47614"/>
    <cellStyle name="Comma 4 5 3 2 3" xfId="9677"/>
    <cellStyle name="Comma 4 5 3 3" xfId="9678"/>
    <cellStyle name="Comma 4 5 3 3 2" xfId="47615"/>
    <cellStyle name="Comma 4 5 3 4" xfId="9679"/>
    <cellStyle name="Comma 4 5 4" xfId="9680"/>
    <cellStyle name="Comma 4 5 4 2" xfId="9681"/>
    <cellStyle name="Comma 4 5 4 2 2" xfId="47616"/>
    <cellStyle name="Comma 4 5 4 3" xfId="9682"/>
    <cellStyle name="Comma 4 5 5" xfId="9683"/>
    <cellStyle name="Comma 4 5 5 2" xfId="47617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2 2" xfId="47618"/>
    <cellStyle name="Comma 4 6 2 2 2 3" xfId="9690"/>
    <cellStyle name="Comma 4 6 2 2 3" xfId="9691"/>
    <cellStyle name="Comma 4 6 2 2 3 2" xfId="47619"/>
    <cellStyle name="Comma 4 6 2 2 4" xfId="9692"/>
    <cellStyle name="Comma 4 6 2 3" xfId="9693"/>
    <cellStyle name="Comma 4 6 2 3 2" xfId="9694"/>
    <cellStyle name="Comma 4 6 2 3 2 2" xfId="47620"/>
    <cellStyle name="Comma 4 6 2 3 3" xfId="9695"/>
    <cellStyle name="Comma 4 6 2 4" xfId="9696"/>
    <cellStyle name="Comma 4 6 2 4 2" xfId="47621"/>
    <cellStyle name="Comma 4 6 2 5" xfId="9697"/>
    <cellStyle name="Comma 4 6 3" xfId="9698"/>
    <cellStyle name="Comma 4 6 3 2" xfId="9699"/>
    <cellStyle name="Comma 4 6 3 2 2" xfId="9700"/>
    <cellStyle name="Comma 4 6 3 2 2 2" xfId="47622"/>
    <cellStyle name="Comma 4 6 3 2 3" xfId="9701"/>
    <cellStyle name="Comma 4 6 3 3" xfId="9702"/>
    <cellStyle name="Comma 4 6 3 3 2" xfId="47623"/>
    <cellStyle name="Comma 4 6 3 4" xfId="9703"/>
    <cellStyle name="Comma 4 6 4" xfId="9704"/>
    <cellStyle name="Comma 4 6 4 2" xfId="9705"/>
    <cellStyle name="Comma 4 6 4 2 2" xfId="47624"/>
    <cellStyle name="Comma 4 6 4 3" xfId="9706"/>
    <cellStyle name="Comma 4 6 5" xfId="9707"/>
    <cellStyle name="Comma 4 6 5 2" xfId="47625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2 2" xfId="47626"/>
    <cellStyle name="Comma 4 7 2 2 3" xfId="9713"/>
    <cellStyle name="Comma 4 7 2 3" xfId="9714"/>
    <cellStyle name="Comma 4 7 2 3 2" xfId="47627"/>
    <cellStyle name="Comma 4 7 2 4" xfId="9715"/>
    <cellStyle name="Comma 4 7 3" xfId="9716"/>
    <cellStyle name="Comma 4 7 3 2" xfId="9717"/>
    <cellStyle name="Comma 4 7 3 2 2" xfId="47628"/>
    <cellStyle name="Comma 4 7 3 3" xfId="9718"/>
    <cellStyle name="Comma 4 7 4" xfId="9719"/>
    <cellStyle name="Comma 4 7 4 2" xfId="47629"/>
    <cellStyle name="Comma 4 7 5" xfId="9720"/>
    <cellStyle name="Comma 4 8" xfId="9721"/>
    <cellStyle name="Comma 4 8 2" xfId="9722"/>
    <cellStyle name="Comma 4 8 2 2" xfId="9723"/>
    <cellStyle name="Comma 4 8 2 2 2" xfId="47630"/>
    <cellStyle name="Comma 4 8 2 3" xfId="9724"/>
    <cellStyle name="Comma 4 8 3" xfId="9725"/>
    <cellStyle name="Comma 4 8 3 2" xfId="47631"/>
    <cellStyle name="Comma 4 8 4" xfId="9726"/>
    <cellStyle name="Comma 4 9" xfId="9727"/>
    <cellStyle name="Comma 4 9 2" xfId="9728"/>
    <cellStyle name="Comma 4 9 2 2" xfId="47632"/>
    <cellStyle name="Comma 4 9 3" xfId="9729"/>
    <cellStyle name="Comma 5" xfId="9730"/>
    <cellStyle name="Comma 5 2" xfId="44840"/>
    <cellStyle name="Comma 5 2 2" xfId="47633"/>
    <cellStyle name="Comma 5 2 3" xfId="47634"/>
    <cellStyle name="Comma 5 3" xfId="47635"/>
    <cellStyle name="Comma 5 4" xfId="47636"/>
    <cellStyle name="Comma 6" xfId="9731"/>
    <cellStyle name="Comma 6 2" xfId="9732"/>
    <cellStyle name="Comma 7" xfId="9733"/>
    <cellStyle name="Comma 7 2" xfId="47637"/>
    <cellStyle name="Comma 8" xfId="9734"/>
    <cellStyle name="Comma 8 2" xfId="47638"/>
    <cellStyle name="Comma 9" xfId="44841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2 2" xfId="47639"/>
    <cellStyle name="Currency 2 10 2 2 3" xfId="9739"/>
    <cellStyle name="Currency 2 10 2 3" xfId="9740"/>
    <cellStyle name="Currency 2 10 2 3 2" xfId="47640"/>
    <cellStyle name="Currency 2 10 2 4" xfId="9741"/>
    <cellStyle name="Currency 2 10 3" xfId="9742"/>
    <cellStyle name="Currency 2 10 3 2" xfId="9743"/>
    <cellStyle name="Currency 2 10 3 2 2" xfId="47641"/>
    <cellStyle name="Currency 2 10 3 3" xfId="9744"/>
    <cellStyle name="Currency 2 10 4" xfId="9745"/>
    <cellStyle name="Currency 2 10 4 2" xfId="47642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2 2" xfId="47643"/>
    <cellStyle name="Currency 2 11 3 3" xfId="9754"/>
    <cellStyle name="Currency 2 11 4" xfId="9755"/>
    <cellStyle name="Currency 2 11 4 2" xfId="47644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2 2" xfId="47645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0 2" xfId="47646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2 2" xfId="47647"/>
    <cellStyle name="Currency 2 2 2 2 2 2 2 2 3" xfId="9781"/>
    <cellStyle name="Currency 2 2 2 2 2 2 2 3" xfId="9782"/>
    <cellStyle name="Currency 2 2 2 2 2 2 2 3 2" xfId="47648"/>
    <cellStyle name="Currency 2 2 2 2 2 2 2 4" xfId="9783"/>
    <cellStyle name="Currency 2 2 2 2 2 2 3" xfId="9784"/>
    <cellStyle name="Currency 2 2 2 2 2 2 3 2" xfId="9785"/>
    <cellStyle name="Currency 2 2 2 2 2 2 3 2 2" xfId="47649"/>
    <cellStyle name="Currency 2 2 2 2 2 2 3 3" xfId="9786"/>
    <cellStyle name="Currency 2 2 2 2 2 2 4" xfId="9787"/>
    <cellStyle name="Currency 2 2 2 2 2 2 4 2" xfId="47650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2 2" xfId="47651"/>
    <cellStyle name="Currency 2 2 2 2 2 3 2 2 3" xfId="9793"/>
    <cellStyle name="Currency 2 2 2 2 2 3 2 3" xfId="9794"/>
    <cellStyle name="Currency 2 2 2 2 2 3 2 3 2" xfId="47652"/>
    <cellStyle name="Currency 2 2 2 2 2 3 2 4" xfId="9795"/>
    <cellStyle name="Currency 2 2 2 2 2 3 3" xfId="9796"/>
    <cellStyle name="Currency 2 2 2 2 2 3 3 2" xfId="9797"/>
    <cellStyle name="Currency 2 2 2 2 2 3 3 2 2" xfId="47653"/>
    <cellStyle name="Currency 2 2 2 2 2 3 3 3" xfId="9798"/>
    <cellStyle name="Currency 2 2 2 2 2 3 4" xfId="9799"/>
    <cellStyle name="Currency 2 2 2 2 2 3 4 2" xfId="47654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2 2" xfId="47655"/>
    <cellStyle name="Currency 2 2 2 2 2 4 2 3" xfId="9804"/>
    <cellStyle name="Currency 2 2 2 2 2 4 3" xfId="9805"/>
    <cellStyle name="Currency 2 2 2 2 2 4 3 2" xfId="47656"/>
    <cellStyle name="Currency 2 2 2 2 2 4 4" xfId="9806"/>
    <cellStyle name="Currency 2 2 2 2 2 5" xfId="9807"/>
    <cellStyle name="Currency 2 2 2 2 2 5 2" xfId="9808"/>
    <cellStyle name="Currency 2 2 2 2 2 5 2 2" xfId="47657"/>
    <cellStyle name="Currency 2 2 2 2 2 5 3" xfId="9809"/>
    <cellStyle name="Currency 2 2 2 2 2 6" xfId="9810"/>
    <cellStyle name="Currency 2 2 2 2 2 6 2" xfId="47658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2 2" xfId="47659"/>
    <cellStyle name="Currency 2 2 2 2 3 2 2 2 3" xfId="9817"/>
    <cellStyle name="Currency 2 2 2 2 3 2 2 3" xfId="9818"/>
    <cellStyle name="Currency 2 2 2 2 3 2 2 3 2" xfId="47660"/>
    <cellStyle name="Currency 2 2 2 2 3 2 2 4" xfId="9819"/>
    <cellStyle name="Currency 2 2 2 2 3 2 3" xfId="9820"/>
    <cellStyle name="Currency 2 2 2 2 3 2 3 2" xfId="9821"/>
    <cellStyle name="Currency 2 2 2 2 3 2 3 2 2" xfId="47661"/>
    <cellStyle name="Currency 2 2 2 2 3 2 3 3" xfId="9822"/>
    <cellStyle name="Currency 2 2 2 2 3 2 4" xfId="9823"/>
    <cellStyle name="Currency 2 2 2 2 3 2 4 2" xfId="47662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2 2" xfId="47663"/>
    <cellStyle name="Currency 2 2 2 2 3 3 2 3" xfId="9828"/>
    <cellStyle name="Currency 2 2 2 2 3 3 3" xfId="9829"/>
    <cellStyle name="Currency 2 2 2 2 3 3 3 2" xfId="47664"/>
    <cellStyle name="Currency 2 2 2 2 3 3 4" xfId="9830"/>
    <cellStyle name="Currency 2 2 2 2 3 4" xfId="9831"/>
    <cellStyle name="Currency 2 2 2 2 3 4 2" xfId="9832"/>
    <cellStyle name="Currency 2 2 2 2 3 4 2 2" xfId="47665"/>
    <cellStyle name="Currency 2 2 2 2 3 4 3" xfId="9833"/>
    <cellStyle name="Currency 2 2 2 2 3 5" xfId="9834"/>
    <cellStyle name="Currency 2 2 2 2 3 5 2" xfId="47666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2 2" xfId="47667"/>
    <cellStyle name="Currency 2 2 2 2 4 2 2 2 3" xfId="9841"/>
    <cellStyle name="Currency 2 2 2 2 4 2 2 3" xfId="9842"/>
    <cellStyle name="Currency 2 2 2 2 4 2 2 3 2" xfId="47668"/>
    <cellStyle name="Currency 2 2 2 2 4 2 2 4" xfId="9843"/>
    <cellStyle name="Currency 2 2 2 2 4 2 3" xfId="9844"/>
    <cellStyle name="Currency 2 2 2 2 4 2 3 2" xfId="9845"/>
    <cellStyle name="Currency 2 2 2 2 4 2 3 2 2" xfId="47669"/>
    <cellStyle name="Currency 2 2 2 2 4 2 3 3" xfId="9846"/>
    <cellStyle name="Currency 2 2 2 2 4 2 4" xfId="9847"/>
    <cellStyle name="Currency 2 2 2 2 4 2 4 2" xfId="47670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2 2" xfId="47671"/>
    <cellStyle name="Currency 2 2 2 2 4 3 2 3" xfId="9852"/>
    <cellStyle name="Currency 2 2 2 2 4 3 3" xfId="9853"/>
    <cellStyle name="Currency 2 2 2 2 4 3 3 2" xfId="47672"/>
    <cellStyle name="Currency 2 2 2 2 4 3 4" xfId="9854"/>
    <cellStyle name="Currency 2 2 2 2 4 4" xfId="9855"/>
    <cellStyle name="Currency 2 2 2 2 4 4 2" xfId="9856"/>
    <cellStyle name="Currency 2 2 2 2 4 4 2 2" xfId="47673"/>
    <cellStyle name="Currency 2 2 2 2 4 4 3" xfId="9857"/>
    <cellStyle name="Currency 2 2 2 2 4 5" xfId="9858"/>
    <cellStyle name="Currency 2 2 2 2 4 5 2" xfId="47674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2 2" xfId="47675"/>
    <cellStyle name="Currency 2 2 2 2 5 2 2 3" xfId="9864"/>
    <cellStyle name="Currency 2 2 2 2 5 2 3" xfId="9865"/>
    <cellStyle name="Currency 2 2 2 2 5 2 3 2" xfId="47676"/>
    <cellStyle name="Currency 2 2 2 2 5 2 4" xfId="9866"/>
    <cellStyle name="Currency 2 2 2 2 5 3" xfId="9867"/>
    <cellStyle name="Currency 2 2 2 2 5 3 2" xfId="9868"/>
    <cellStyle name="Currency 2 2 2 2 5 3 2 2" xfId="47677"/>
    <cellStyle name="Currency 2 2 2 2 5 3 3" xfId="9869"/>
    <cellStyle name="Currency 2 2 2 2 5 4" xfId="9870"/>
    <cellStyle name="Currency 2 2 2 2 5 4 2" xfId="47678"/>
    <cellStyle name="Currency 2 2 2 2 5 5" xfId="9871"/>
    <cellStyle name="Currency 2 2 2 2 6" xfId="9872"/>
    <cellStyle name="Currency 2 2 2 2 6 2" xfId="9873"/>
    <cellStyle name="Currency 2 2 2 2 6 2 2" xfId="9874"/>
    <cellStyle name="Currency 2 2 2 2 6 2 2 2" xfId="47679"/>
    <cellStyle name="Currency 2 2 2 2 6 2 3" xfId="9875"/>
    <cellStyle name="Currency 2 2 2 2 6 3" xfId="9876"/>
    <cellStyle name="Currency 2 2 2 2 6 3 2" xfId="47680"/>
    <cellStyle name="Currency 2 2 2 2 6 4" xfId="9877"/>
    <cellStyle name="Currency 2 2 2 2 7" xfId="9878"/>
    <cellStyle name="Currency 2 2 2 2 7 2" xfId="9879"/>
    <cellStyle name="Currency 2 2 2 2 7 2 2" xfId="47681"/>
    <cellStyle name="Currency 2 2 2 2 7 3" xfId="9880"/>
    <cellStyle name="Currency 2 2 2 2 8" xfId="9881"/>
    <cellStyle name="Currency 2 2 2 2 8 2" xfId="47682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2 2" xfId="47683"/>
    <cellStyle name="Currency 2 2 2 3 2 2 2 3" xfId="9888"/>
    <cellStyle name="Currency 2 2 2 3 2 2 3" xfId="9889"/>
    <cellStyle name="Currency 2 2 2 3 2 2 3 2" xfId="47684"/>
    <cellStyle name="Currency 2 2 2 3 2 2 4" xfId="9890"/>
    <cellStyle name="Currency 2 2 2 3 2 3" xfId="9891"/>
    <cellStyle name="Currency 2 2 2 3 2 3 2" xfId="9892"/>
    <cellStyle name="Currency 2 2 2 3 2 3 2 2" xfId="47685"/>
    <cellStyle name="Currency 2 2 2 3 2 3 3" xfId="9893"/>
    <cellStyle name="Currency 2 2 2 3 2 4" xfId="9894"/>
    <cellStyle name="Currency 2 2 2 3 2 4 2" xfId="47686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2 2" xfId="47687"/>
    <cellStyle name="Currency 2 2 2 3 3 2 2 3" xfId="9900"/>
    <cellStyle name="Currency 2 2 2 3 3 2 3" xfId="9901"/>
    <cellStyle name="Currency 2 2 2 3 3 2 3 2" xfId="47688"/>
    <cellStyle name="Currency 2 2 2 3 3 2 4" xfId="9902"/>
    <cellStyle name="Currency 2 2 2 3 3 3" xfId="9903"/>
    <cellStyle name="Currency 2 2 2 3 3 3 2" xfId="9904"/>
    <cellStyle name="Currency 2 2 2 3 3 3 2 2" xfId="47689"/>
    <cellStyle name="Currency 2 2 2 3 3 3 3" xfId="9905"/>
    <cellStyle name="Currency 2 2 2 3 3 4" xfId="9906"/>
    <cellStyle name="Currency 2 2 2 3 3 4 2" xfId="47690"/>
    <cellStyle name="Currency 2 2 2 3 3 5" xfId="9907"/>
    <cellStyle name="Currency 2 2 2 3 4" xfId="9908"/>
    <cellStyle name="Currency 2 2 2 3 4 2" xfId="9909"/>
    <cellStyle name="Currency 2 2 2 3 4 2 2" xfId="9910"/>
    <cellStyle name="Currency 2 2 2 3 4 2 2 2" xfId="47691"/>
    <cellStyle name="Currency 2 2 2 3 4 2 3" xfId="9911"/>
    <cellStyle name="Currency 2 2 2 3 4 3" xfId="9912"/>
    <cellStyle name="Currency 2 2 2 3 4 3 2" xfId="47692"/>
    <cellStyle name="Currency 2 2 2 3 4 4" xfId="9913"/>
    <cellStyle name="Currency 2 2 2 3 5" xfId="9914"/>
    <cellStyle name="Currency 2 2 2 3 5 2" xfId="9915"/>
    <cellStyle name="Currency 2 2 2 3 5 2 2" xfId="47693"/>
    <cellStyle name="Currency 2 2 2 3 5 3" xfId="9916"/>
    <cellStyle name="Currency 2 2 2 3 6" xfId="9917"/>
    <cellStyle name="Currency 2 2 2 3 6 2" xfId="47694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2 2" xfId="47695"/>
    <cellStyle name="Currency 2 2 2 4 2 2 2 3" xfId="9924"/>
    <cellStyle name="Currency 2 2 2 4 2 2 3" xfId="9925"/>
    <cellStyle name="Currency 2 2 2 4 2 2 3 2" xfId="47696"/>
    <cellStyle name="Currency 2 2 2 4 2 2 4" xfId="9926"/>
    <cellStyle name="Currency 2 2 2 4 2 3" xfId="9927"/>
    <cellStyle name="Currency 2 2 2 4 2 3 2" xfId="9928"/>
    <cellStyle name="Currency 2 2 2 4 2 3 2 2" xfId="47697"/>
    <cellStyle name="Currency 2 2 2 4 2 3 3" xfId="9929"/>
    <cellStyle name="Currency 2 2 2 4 2 4" xfId="9930"/>
    <cellStyle name="Currency 2 2 2 4 2 4 2" xfId="47698"/>
    <cellStyle name="Currency 2 2 2 4 2 5" xfId="9931"/>
    <cellStyle name="Currency 2 2 2 4 3" xfId="9932"/>
    <cellStyle name="Currency 2 2 2 4 3 2" xfId="9933"/>
    <cellStyle name="Currency 2 2 2 4 3 2 2" xfId="9934"/>
    <cellStyle name="Currency 2 2 2 4 3 2 2 2" xfId="47699"/>
    <cellStyle name="Currency 2 2 2 4 3 2 3" xfId="9935"/>
    <cellStyle name="Currency 2 2 2 4 3 3" xfId="9936"/>
    <cellStyle name="Currency 2 2 2 4 3 3 2" xfId="47700"/>
    <cellStyle name="Currency 2 2 2 4 3 4" xfId="9937"/>
    <cellStyle name="Currency 2 2 2 4 4" xfId="9938"/>
    <cellStyle name="Currency 2 2 2 4 4 2" xfId="9939"/>
    <cellStyle name="Currency 2 2 2 4 4 2 2" xfId="47701"/>
    <cellStyle name="Currency 2 2 2 4 4 3" xfId="9940"/>
    <cellStyle name="Currency 2 2 2 4 5" xfId="9941"/>
    <cellStyle name="Currency 2 2 2 4 5 2" xfId="47702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2 2" xfId="47703"/>
    <cellStyle name="Currency 2 2 2 5 2 2 2 3" xfId="9948"/>
    <cellStyle name="Currency 2 2 2 5 2 2 3" xfId="9949"/>
    <cellStyle name="Currency 2 2 2 5 2 2 3 2" xfId="47704"/>
    <cellStyle name="Currency 2 2 2 5 2 2 4" xfId="9950"/>
    <cellStyle name="Currency 2 2 2 5 2 3" xfId="9951"/>
    <cellStyle name="Currency 2 2 2 5 2 3 2" xfId="9952"/>
    <cellStyle name="Currency 2 2 2 5 2 3 2 2" xfId="47705"/>
    <cellStyle name="Currency 2 2 2 5 2 3 3" xfId="9953"/>
    <cellStyle name="Currency 2 2 2 5 2 4" xfId="9954"/>
    <cellStyle name="Currency 2 2 2 5 2 4 2" xfId="47706"/>
    <cellStyle name="Currency 2 2 2 5 2 5" xfId="9955"/>
    <cellStyle name="Currency 2 2 2 5 3" xfId="9956"/>
    <cellStyle name="Currency 2 2 2 5 3 2" xfId="9957"/>
    <cellStyle name="Currency 2 2 2 5 3 2 2" xfId="9958"/>
    <cellStyle name="Currency 2 2 2 5 3 2 2 2" xfId="47707"/>
    <cellStyle name="Currency 2 2 2 5 3 2 3" xfId="9959"/>
    <cellStyle name="Currency 2 2 2 5 3 3" xfId="9960"/>
    <cellStyle name="Currency 2 2 2 5 3 3 2" xfId="47708"/>
    <cellStyle name="Currency 2 2 2 5 3 4" xfId="9961"/>
    <cellStyle name="Currency 2 2 2 5 4" xfId="9962"/>
    <cellStyle name="Currency 2 2 2 5 4 2" xfId="9963"/>
    <cellStyle name="Currency 2 2 2 5 4 2 2" xfId="47709"/>
    <cellStyle name="Currency 2 2 2 5 4 3" xfId="9964"/>
    <cellStyle name="Currency 2 2 2 5 5" xfId="9965"/>
    <cellStyle name="Currency 2 2 2 5 5 2" xfId="47710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2 2" xfId="47711"/>
    <cellStyle name="Currency 2 2 2 6 2 2 3" xfId="9971"/>
    <cellStyle name="Currency 2 2 2 6 2 3" xfId="9972"/>
    <cellStyle name="Currency 2 2 2 6 2 3 2" xfId="47712"/>
    <cellStyle name="Currency 2 2 2 6 2 4" xfId="9973"/>
    <cellStyle name="Currency 2 2 2 6 3" xfId="9974"/>
    <cellStyle name="Currency 2 2 2 6 3 2" xfId="9975"/>
    <cellStyle name="Currency 2 2 2 6 3 2 2" xfId="47713"/>
    <cellStyle name="Currency 2 2 2 6 3 3" xfId="9976"/>
    <cellStyle name="Currency 2 2 2 6 4" xfId="9977"/>
    <cellStyle name="Currency 2 2 2 6 4 2" xfId="47714"/>
    <cellStyle name="Currency 2 2 2 6 5" xfId="9978"/>
    <cellStyle name="Currency 2 2 2 7" xfId="9979"/>
    <cellStyle name="Currency 2 2 2 7 2" xfId="9980"/>
    <cellStyle name="Currency 2 2 2 7 2 2" xfId="9981"/>
    <cellStyle name="Currency 2 2 2 7 2 2 2" xfId="47715"/>
    <cellStyle name="Currency 2 2 2 7 2 3" xfId="9982"/>
    <cellStyle name="Currency 2 2 2 7 3" xfId="9983"/>
    <cellStyle name="Currency 2 2 2 7 3 2" xfId="47716"/>
    <cellStyle name="Currency 2 2 2 7 4" xfId="9984"/>
    <cellStyle name="Currency 2 2 2 8" xfId="9985"/>
    <cellStyle name="Currency 2 2 2 8 2" xfId="9986"/>
    <cellStyle name="Currency 2 2 2 8 2 2" xfId="47717"/>
    <cellStyle name="Currency 2 2 2 8 3" xfId="9987"/>
    <cellStyle name="Currency 2 2 2 9" xfId="9988"/>
    <cellStyle name="Currency 2 2 2 9 2" xfId="4771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2 2" xfId="47719"/>
    <cellStyle name="Currency 2 2 3 2 2 2 2 3" xfId="9995"/>
    <cellStyle name="Currency 2 2 3 2 2 2 3" xfId="9996"/>
    <cellStyle name="Currency 2 2 3 2 2 2 3 2" xfId="47720"/>
    <cellStyle name="Currency 2 2 3 2 2 2 4" xfId="9997"/>
    <cellStyle name="Currency 2 2 3 2 2 3" xfId="9998"/>
    <cellStyle name="Currency 2 2 3 2 2 3 2" xfId="9999"/>
    <cellStyle name="Currency 2 2 3 2 2 3 2 2" xfId="47721"/>
    <cellStyle name="Currency 2 2 3 2 2 3 3" xfId="10000"/>
    <cellStyle name="Currency 2 2 3 2 2 4" xfId="10001"/>
    <cellStyle name="Currency 2 2 3 2 2 4 2" xfId="47722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2 2" xfId="47723"/>
    <cellStyle name="Currency 2 2 3 2 3 2 2 3" xfId="10007"/>
    <cellStyle name="Currency 2 2 3 2 3 2 3" xfId="10008"/>
    <cellStyle name="Currency 2 2 3 2 3 2 3 2" xfId="47724"/>
    <cellStyle name="Currency 2 2 3 2 3 2 4" xfId="10009"/>
    <cellStyle name="Currency 2 2 3 2 3 3" xfId="10010"/>
    <cellStyle name="Currency 2 2 3 2 3 3 2" xfId="10011"/>
    <cellStyle name="Currency 2 2 3 2 3 3 2 2" xfId="47725"/>
    <cellStyle name="Currency 2 2 3 2 3 3 3" xfId="10012"/>
    <cellStyle name="Currency 2 2 3 2 3 4" xfId="10013"/>
    <cellStyle name="Currency 2 2 3 2 3 4 2" xfId="47726"/>
    <cellStyle name="Currency 2 2 3 2 3 5" xfId="10014"/>
    <cellStyle name="Currency 2 2 3 2 4" xfId="10015"/>
    <cellStyle name="Currency 2 2 3 2 4 2" xfId="10016"/>
    <cellStyle name="Currency 2 2 3 2 4 2 2" xfId="10017"/>
    <cellStyle name="Currency 2 2 3 2 4 2 2 2" xfId="47727"/>
    <cellStyle name="Currency 2 2 3 2 4 2 3" xfId="10018"/>
    <cellStyle name="Currency 2 2 3 2 4 3" xfId="10019"/>
    <cellStyle name="Currency 2 2 3 2 4 3 2" xfId="47728"/>
    <cellStyle name="Currency 2 2 3 2 4 4" xfId="10020"/>
    <cellStyle name="Currency 2 2 3 2 5" xfId="10021"/>
    <cellStyle name="Currency 2 2 3 2 5 2" xfId="10022"/>
    <cellStyle name="Currency 2 2 3 2 5 2 2" xfId="47729"/>
    <cellStyle name="Currency 2 2 3 2 5 3" xfId="10023"/>
    <cellStyle name="Currency 2 2 3 2 6" xfId="10024"/>
    <cellStyle name="Currency 2 2 3 2 6 2" xfId="47730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2 2" xfId="47731"/>
    <cellStyle name="Currency 2 2 3 3 2 2 2 3" xfId="10031"/>
    <cellStyle name="Currency 2 2 3 3 2 2 3" xfId="10032"/>
    <cellStyle name="Currency 2 2 3 3 2 2 3 2" xfId="47732"/>
    <cellStyle name="Currency 2 2 3 3 2 2 4" xfId="10033"/>
    <cellStyle name="Currency 2 2 3 3 2 3" xfId="10034"/>
    <cellStyle name="Currency 2 2 3 3 2 3 2" xfId="10035"/>
    <cellStyle name="Currency 2 2 3 3 2 3 2 2" xfId="47733"/>
    <cellStyle name="Currency 2 2 3 3 2 3 3" xfId="10036"/>
    <cellStyle name="Currency 2 2 3 3 2 4" xfId="10037"/>
    <cellStyle name="Currency 2 2 3 3 2 4 2" xfId="47734"/>
    <cellStyle name="Currency 2 2 3 3 2 5" xfId="10038"/>
    <cellStyle name="Currency 2 2 3 3 3" xfId="10039"/>
    <cellStyle name="Currency 2 2 3 3 3 2" xfId="10040"/>
    <cellStyle name="Currency 2 2 3 3 3 2 2" xfId="10041"/>
    <cellStyle name="Currency 2 2 3 3 3 2 2 2" xfId="47735"/>
    <cellStyle name="Currency 2 2 3 3 3 2 3" xfId="10042"/>
    <cellStyle name="Currency 2 2 3 3 3 3" xfId="10043"/>
    <cellStyle name="Currency 2 2 3 3 3 3 2" xfId="47736"/>
    <cellStyle name="Currency 2 2 3 3 3 4" xfId="10044"/>
    <cellStyle name="Currency 2 2 3 3 4" xfId="10045"/>
    <cellStyle name="Currency 2 2 3 3 4 2" xfId="10046"/>
    <cellStyle name="Currency 2 2 3 3 4 2 2" xfId="47737"/>
    <cellStyle name="Currency 2 2 3 3 4 3" xfId="10047"/>
    <cellStyle name="Currency 2 2 3 3 5" xfId="10048"/>
    <cellStyle name="Currency 2 2 3 3 5 2" xfId="4773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47739"/>
    <cellStyle name="Currency 2 2 3 4 2 2 2 3" xfId="10055"/>
    <cellStyle name="Currency 2 2 3 4 2 2 3" xfId="10056"/>
    <cellStyle name="Currency 2 2 3 4 2 2 3 2" xfId="47740"/>
    <cellStyle name="Currency 2 2 3 4 2 2 4" xfId="10057"/>
    <cellStyle name="Currency 2 2 3 4 2 3" xfId="10058"/>
    <cellStyle name="Currency 2 2 3 4 2 3 2" xfId="10059"/>
    <cellStyle name="Currency 2 2 3 4 2 3 2 2" xfId="47741"/>
    <cellStyle name="Currency 2 2 3 4 2 3 3" xfId="10060"/>
    <cellStyle name="Currency 2 2 3 4 2 4" xfId="10061"/>
    <cellStyle name="Currency 2 2 3 4 2 4 2" xfId="47742"/>
    <cellStyle name="Currency 2 2 3 4 2 5" xfId="10062"/>
    <cellStyle name="Currency 2 2 3 4 3" xfId="10063"/>
    <cellStyle name="Currency 2 2 3 4 3 2" xfId="10064"/>
    <cellStyle name="Currency 2 2 3 4 3 2 2" xfId="10065"/>
    <cellStyle name="Currency 2 2 3 4 3 2 2 2" xfId="47743"/>
    <cellStyle name="Currency 2 2 3 4 3 2 3" xfId="10066"/>
    <cellStyle name="Currency 2 2 3 4 3 3" xfId="10067"/>
    <cellStyle name="Currency 2 2 3 4 3 3 2" xfId="47744"/>
    <cellStyle name="Currency 2 2 3 4 3 4" xfId="10068"/>
    <cellStyle name="Currency 2 2 3 4 4" xfId="10069"/>
    <cellStyle name="Currency 2 2 3 4 4 2" xfId="10070"/>
    <cellStyle name="Currency 2 2 3 4 4 2 2" xfId="47745"/>
    <cellStyle name="Currency 2 2 3 4 4 3" xfId="10071"/>
    <cellStyle name="Currency 2 2 3 4 5" xfId="10072"/>
    <cellStyle name="Currency 2 2 3 4 5 2" xfId="47746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2 2" xfId="47747"/>
    <cellStyle name="Currency 2 2 3 5 2 2 3" xfId="10078"/>
    <cellStyle name="Currency 2 2 3 5 2 3" xfId="10079"/>
    <cellStyle name="Currency 2 2 3 5 2 3 2" xfId="47748"/>
    <cellStyle name="Currency 2 2 3 5 2 4" xfId="10080"/>
    <cellStyle name="Currency 2 2 3 5 3" xfId="10081"/>
    <cellStyle name="Currency 2 2 3 5 3 2" xfId="10082"/>
    <cellStyle name="Currency 2 2 3 5 3 2 2" xfId="47749"/>
    <cellStyle name="Currency 2 2 3 5 3 3" xfId="10083"/>
    <cellStyle name="Currency 2 2 3 5 4" xfId="10084"/>
    <cellStyle name="Currency 2 2 3 5 4 2" xfId="47750"/>
    <cellStyle name="Currency 2 2 3 5 5" xfId="10085"/>
    <cellStyle name="Currency 2 2 3 6" xfId="10086"/>
    <cellStyle name="Currency 2 2 3 6 2" xfId="10087"/>
    <cellStyle name="Currency 2 2 3 6 2 2" xfId="10088"/>
    <cellStyle name="Currency 2 2 3 6 2 2 2" xfId="47751"/>
    <cellStyle name="Currency 2 2 3 6 2 3" xfId="10089"/>
    <cellStyle name="Currency 2 2 3 6 3" xfId="10090"/>
    <cellStyle name="Currency 2 2 3 6 3 2" xfId="47752"/>
    <cellStyle name="Currency 2 2 3 6 4" xfId="10091"/>
    <cellStyle name="Currency 2 2 3 7" xfId="10092"/>
    <cellStyle name="Currency 2 2 3 7 2" xfId="10093"/>
    <cellStyle name="Currency 2 2 3 7 2 2" xfId="47753"/>
    <cellStyle name="Currency 2 2 3 7 3" xfId="10094"/>
    <cellStyle name="Currency 2 2 3 8" xfId="10095"/>
    <cellStyle name="Currency 2 2 3 8 2" xfId="47754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2 2" xfId="47755"/>
    <cellStyle name="Currency 2 2 4 2 2 2 3" xfId="10102"/>
    <cellStyle name="Currency 2 2 4 2 2 3" xfId="10103"/>
    <cellStyle name="Currency 2 2 4 2 2 3 2" xfId="47756"/>
    <cellStyle name="Currency 2 2 4 2 2 4" xfId="10104"/>
    <cellStyle name="Currency 2 2 4 2 3" xfId="10105"/>
    <cellStyle name="Currency 2 2 4 2 3 2" xfId="10106"/>
    <cellStyle name="Currency 2 2 4 2 3 2 2" xfId="47757"/>
    <cellStyle name="Currency 2 2 4 2 3 3" xfId="10107"/>
    <cellStyle name="Currency 2 2 4 2 4" xfId="10108"/>
    <cellStyle name="Currency 2 2 4 2 4 2" xfId="4775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2 2" xfId="47759"/>
    <cellStyle name="Currency 2 2 4 3 2 2 3" xfId="10114"/>
    <cellStyle name="Currency 2 2 4 3 2 3" xfId="10115"/>
    <cellStyle name="Currency 2 2 4 3 2 3 2" xfId="47760"/>
    <cellStyle name="Currency 2 2 4 3 2 4" xfId="10116"/>
    <cellStyle name="Currency 2 2 4 3 3" xfId="10117"/>
    <cellStyle name="Currency 2 2 4 3 3 2" xfId="10118"/>
    <cellStyle name="Currency 2 2 4 3 3 2 2" xfId="47761"/>
    <cellStyle name="Currency 2 2 4 3 3 3" xfId="10119"/>
    <cellStyle name="Currency 2 2 4 3 4" xfId="10120"/>
    <cellStyle name="Currency 2 2 4 3 4 2" xfId="47762"/>
    <cellStyle name="Currency 2 2 4 3 5" xfId="10121"/>
    <cellStyle name="Currency 2 2 4 4" xfId="10122"/>
    <cellStyle name="Currency 2 2 4 4 2" xfId="10123"/>
    <cellStyle name="Currency 2 2 4 4 2 2" xfId="10124"/>
    <cellStyle name="Currency 2 2 4 4 2 2 2" xfId="47763"/>
    <cellStyle name="Currency 2 2 4 4 2 3" xfId="10125"/>
    <cellStyle name="Currency 2 2 4 4 3" xfId="10126"/>
    <cellStyle name="Currency 2 2 4 4 3 2" xfId="47764"/>
    <cellStyle name="Currency 2 2 4 4 4" xfId="10127"/>
    <cellStyle name="Currency 2 2 4 5" xfId="10128"/>
    <cellStyle name="Currency 2 2 4 5 2" xfId="10129"/>
    <cellStyle name="Currency 2 2 4 5 2 2" xfId="47765"/>
    <cellStyle name="Currency 2 2 4 5 3" xfId="10130"/>
    <cellStyle name="Currency 2 2 4 6" xfId="10131"/>
    <cellStyle name="Currency 2 2 4 6 2" xfId="47766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2 2" xfId="47767"/>
    <cellStyle name="Currency 2 2 5 2 2 2 3" xfId="10138"/>
    <cellStyle name="Currency 2 2 5 2 2 3" xfId="10139"/>
    <cellStyle name="Currency 2 2 5 2 2 3 2" xfId="47768"/>
    <cellStyle name="Currency 2 2 5 2 2 4" xfId="10140"/>
    <cellStyle name="Currency 2 2 5 2 3" xfId="10141"/>
    <cellStyle name="Currency 2 2 5 2 3 2" xfId="10142"/>
    <cellStyle name="Currency 2 2 5 2 3 2 2" xfId="47769"/>
    <cellStyle name="Currency 2 2 5 2 3 3" xfId="10143"/>
    <cellStyle name="Currency 2 2 5 2 4" xfId="10144"/>
    <cellStyle name="Currency 2 2 5 2 4 2" xfId="47770"/>
    <cellStyle name="Currency 2 2 5 2 5" xfId="10145"/>
    <cellStyle name="Currency 2 2 5 3" xfId="10146"/>
    <cellStyle name="Currency 2 2 5 3 2" xfId="10147"/>
    <cellStyle name="Currency 2 2 5 3 2 2" xfId="10148"/>
    <cellStyle name="Currency 2 2 5 3 2 2 2" xfId="47771"/>
    <cellStyle name="Currency 2 2 5 3 2 3" xfId="10149"/>
    <cellStyle name="Currency 2 2 5 3 3" xfId="10150"/>
    <cellStyle name="Currency 2 2 5 3 3 2" xfId="47772"/>
    <cellStyle name="Currency 2 2 5 3 4" xfId="10151"/>
    <cellStyle name="Currency 2 2 5 4" xfId="10152"/>
    <cellStyle name="Currency 2 2 5 4 2" xfId="10153"/>
    <cellStyle name="Currency 2 2 5 4 2 2" xfId="47773"/>
    <cellStyle name="Currency 2 2 5 4 3" xfId="10154"/>
    <cellStyle name="Currency 2 2 5 5" xfId="10155"/>
    <cellStyle name="Currency 2 2 5 5 2" xfId="47774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2 2" xfId="47775"/>
    <cellStyle name="Currency 2 2 6 2 2 2 3" xfId="10162"/>
    <cellStyle name="Currency 2 2 6 2 2 3" xfId="10163"/>
    <cellStyle name="Currency 2 2 6 2 2 3 2" xfId="47776"/>
    <cellStyle name="Currency 2 2 6 2 2 4" xfId="10164"/>
    <cellStyle name="Currency 2 2 6 2 3" xfId="10165"/>
    <cellStyle name="Currency 2 2 6 2 3 2" xfId="10166"/>
    <cellStyle name="Currency 2 2 6 2 3 2 2" xfId="47777"/>
    <cellStyle name="Currency 2 2 6 2 3 3" xfId="10167"/>
    <cellStyle name="Currency 2 2 6 2 4" xfId="10168"/>
    <cellStyle name="Currency 2 2 6 2 4 2" xfId="47778"/>
    <cellStyle name="Currency 2 2 6 2 5" xfId="10169"/>
    <cellStyle name="Currency 2 2 6 3" xfId="10170"/>
    <cellStyle name="Currency 2 2 6 3 2" xfId="10171"/>
    <cellStyle name="Currency 2 2 6 3 2 2" xfId="10172"/>
    <cellStyle name="Currency 2 2 6 3 2 2 2" xfId="47779"/>
    <cellStyle name="Currency 2 2 6 3 2 3" xfId="10173"/>
    <cellStyle name="Currency 2 2 6 3 3" xfId="10174"/>
    <cellStyle name="Currency 2 2 6 3 3 2" xfId="47780"/>
    <cellStyle name="Currency 2 2 6 3 4" xfId="10175"/>
    <cellStyle name="Currency 2 2 6 4" xfId="10176"/>
    <cellStyle name="Currency 2 2 6 4 2" xfId="10177"/>
    <cellStyle name="Currency 2 2 6 4 2 2" xfId="47781"/>
    <cellStyle name="Currency 2 2 6 4 3" xfId="10178"/>
    <cellStyle name="Currency 2 2 6 5" xfId="10179"/>
    <cellStyle name="Currency 2 2 6 5 2" xfId="47782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2 2" xfId="47783"/>
    <cellStyle name="Currency 2 2 7 2 2 3" xfId="10185"/>
    <cellStyle name="Currency 2 2 7 2 3" xfId="10186"/>
    <cellStyle name="Currency 2 2 7 2 3 2" xfId="47784"/>
    <cellStyle name="Currency 2 2 7 2 4" xfId="10187"/>
    <cellStyle name="Currency 2 2 7 3" xfId="10188"/>
    <cellStyle name="Currency 2 2 7 3 2" xfId="10189"/>
    <cellStyle name="Currency 2 2 7 3 2 2" xfId="47785"/>
    <cellStyle name="Currency 2 2 7 3 3" xfId="10190"/>
    <cellStyle name="Currency 2 2 7 4" xfId="10191"/>
    <cellStyle name="Currency 2 2 7 4 2" xfId="47786"/>
    <cellStyle name="Currency 2 2 7 5" xfId="10192"/>
    <cellStyle name="Currency 2 2 8" xfId="10193"/>
    <cellStyle name="Currency 2 2 8 2" xfId="10194"/>
    <cellStyle name="Currency 2 2 8 2 2" xfId="10195"/>
    <cellStyle name="Currency 2 2 8 2 2 2" xfId="47787"/>
    <cellStyle name="Currency 2 2 8 2 3" xfId="10196"/>
    <cellStyle name="Currency 2 2 8 3" xfId="10197"/>
    <cellStyle name="Currency 2 2 8 3 2" xfId="47788"/>
    <cellStyle name="Currency 2 2 8 4" xfId="10198"/>
    <cellStyle name="Currency 2 2 9" xfId="10199"/>
    <cellStyle name="Currency 2 2 9 2" xfId="10200"/>
    <cellStyle name="Currency 2 2 9 2 2" xfId="47789"/>
    <cellStyle name="Currency 2 2 9 3" xfId="10201"/>
    <cellStyle name="Currency 2 3" xfId="122"/>
    <cellStyle name="Currency 2 3 10" xfId="10202"/>
    <cellStyle name="Currency 2 3 11" xfId="47790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2 2" xfId="47791"/>
    <cellStyle name="Currency 2 3 2 2 2 2 2 3" xfId="10209"/>
    <cellStyle name="Currency 2 3 2 2 2 2 3" xfId="10210"/>
    <cellStyle name="Currency 2 3 2 2 2 2 3 2" xfId="47792"/>
    <cellStyle name="Currency 2 3 2 2 2 2 4" xfId="10211"/>
    <cellStyle name="Currency 2 3 2 2 2 3" xfId="10212"/>
    <cellStyle name="Currency 2 3 2 2 2 3 2" xfId="10213"/>
    <cellStyle name="Currency 2 3 2 2 2 3 2 2" xfId="47793"/>
    <cellStyle name="Currency 2 3 2 2 2 3 3" xfId="10214"/>
    <cellStyle name="Currency 2 3 2 2 2 4" xfId="10215"/>
    <cellStyle name="Currency 2 3 2 2 2 4 2" xfId="47794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2 2" xfId="47795"/>
    <cellStyle name="Currency 2 3 2 2 3 2 2 3" xfId="10221"/>
    <cellStyle name="Currency 2 3 2 2 3 2 3" xfId="10222"/>
    <cellStyle name="Currency 2 3 2 2 3 2 3 2" xfId="47796"/>
    <cellStyle name="Currency 2 3 2 2 3 2 4" xfId="10223"/>
    <cellStyle name="Currency 2 3 2 2 3 3" xfId="10224"/>
    <cellStyle name="Currency 2 3 2 2 3 3 2" xfId="10225"/>
    <cellStyle name="Currency 2 3 2 2 3 3 2 2" xfId="47797"/>
    <cellStyle name="Currency 2 3 2 2 3 3 3" xfId="10226"/>
    <cellStyle name="Currency 2 3 2 2 3 4" xfId="10227"/>
    <cellStyle name="Currency 2 3 2 2 3 4 2" xfId="47798"/>
    <cellStyle name="Currency 2 3 2 2 3 5" xfId="10228"/>
    <cellStyle name="Currency 2 3 2 2 4" xfId="10229"/>
    <cellStyle name="Currency 2 3 2 2 4 2" xfId="10230"/>
    <cellStyle name="Currency 2 3 2 2 4 2 2" xfId="10231"/>
    <cellStyle name="Currency 2 3 2 2 4 2 2 2" xfId="47799"/>
    <cellStyle name="Currency 2 3 2 2 4 2 3" xfId="10232"/>
    <cellStyle name="Currency 2 3 2 2 4 3" xfId="10233"/>
    <cellStyle name="Currency 2 3 2 2 4 3 2" xfId="47800"/>
    <cellStyle name="Currency 2 3 2 2 4 4" xfId="10234"/>
    <cellStyle name="Currency 2 3 2 2 5" xfId="10235"/>
    <cellStyle name="Currency 2 3 2 2 5 2" xfId="10236"/>
    <cellStyle name="Currency 2 3 2 2 5 2 2" xfId="47801"/>
    <cellStyle name="Currency 2 3 2 2 5 3" xfId="10237"/>
    <cellStyle name="Currency 2 3 2 2 6" xfId="10238"/>
    <cellStyle name="Currency 2 3 2 2 6 2" xfId="47802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2 2" xfId="47803"/>
    <cellStyle name="Currency 2 3 2 3 2 2 2 3" xfId="10245"/>
    <cellStyle name="Currency 2 3 2 3 2 2 3" xfId="10246"/>
    <cellStyle name="Currency 2 3 2 3 2 2 3 2" xfId="47804"/>
    <cellStyle name="Currency 2 3 2 3 2 2 4" xfId="10247"/>
    <cellStyle name="Currency 2 3 2 3 2 3" xfId="10248"/>
    <cellStyle name="Currency 2 3 2 3 2 3 2" xfId="10249"/>
    <cellStyle name="Currency 2 3 2 3 2 3 2 2" xfId="47805"/>
    <cellStyle name="Currency 2 3 2 3 2 3 3" xfId="10250"/>
    <cellStyle name="Currency 2 3 2 3 2 4" xfId="10251"/>
    <cellStyle name="Currency 2 3 2 3 2 4 2" xfId="47806"/>
    <cellStyle name="Currency 2 3 2 3 2 5" xfId="10252"/>
    <cellStyle name="Currency 2 3 2 3 3" xfId="10253"/>
    <cellStyle name="Currency 2 3 2 3 3 2" xfId="10254"/>
    <cellStyle name="Currency 2 3 2 3 3 2 2" xfId="10255"/>
    <cellStyle name="Currency 2 3 2 3 3 2 2 2" xfId="47807"/>
    <cellStyle name="Currency 2 3 2 3 3 2 3" xfId="10256"/>
    <cellStyle name="Currency 2 3 2 3 3 3" xfId="10257"/>
    <cellStyle name="Currency 2 3 2 3 3 3 2" xfId="47808"/>
    <cellStyle name="Currency 2 3 2 3 3 4" xfId="10258"/>
    <cellStyle name="Currency 2 3 2 3 4" xfId="10259"/>
    <cellStyle name="Currency 2 3 2 3 4 2" xfId="10260"/>
    <cellStyle name="Currency 2 3 2 3 4 2 2" xfId="47809"/>
    <cellStyle name="Currency 2 3 2 3 4 3" xfId="10261"/>
    <cellStyle name="Currency 2 3 2 3 5" xfId="10262"/>
    <cellStyle name="Currency 2 3 2 3 5 2" xfId="47810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2 2" xfId="47811"/>
    <cellStyle name="Currency 2 3 2 4 2 2 2 3" xfId="10269"/>
    <cellStyle name="Currency 2 3 2 4 2 2 3" xfId="10270"/>
    <cellStyle name="Currency 2 3 2 4 2 2 3 2" xfId="47812"/>
    <cellStyle name="Currency 2 3 2 4 2 2 4" xfId="10271"/>
    <cellStyle name="Currency 2 3 2 4 2 3" xfId="10272"/>
    <cellStyle name="Currency 2 3 2 4 2 3 2" xfId="10273"/>
    <cellStyle name="Currency 2 3 2 4 2 3 2 2" xfId="47813"/>
    <cellStyle name="Currency 2 3 2 4 2 3 3" xfId="10274"/>
    <cellStyle name="Currency 2 3 2 4 2 4" xfId="10275"/>
    <cellStyle name="Currency 2 3 2 4 2 4 2" xfId="47814"/>
    <cellStyle name="Currency 2 3 2 4 2 5" xfId="10276"/>
    <cellStyle name="Currency 2 3 2 4 3" xfId="10277"/>
    <cellStyle name="Currency 2 3 2 4 3 2" xfId="10278"/>
    <cellStyle name="Currency 2 3 2 4 3 2 2" xfId="10279"/>
    <cellStyle name="Currency 2 3 2 4 3 2 2 2" xfId="47815"/>
    <cellStyle name="Currency 2 3 2 4 3 2 3" xfId="10280"/>
    <cellStyle name="Currency 2 3 2 4 3 3" xfId="10281"/>
    <cellStyle name="Currency 2 3 2 4 3 3 2" xfId="47816"/>
    <cellStyle name="Currency 2 3 2 4 3 4" xfId="10282"/>
    <cellStyle name="Currency 2 3 2 4 4" xfId="10283"/>
    <cellStyle name="Currency 2 3 2 4 4 2" xfId="10284"/>
    <cellStyle name="Currency 2 3 2 4 4 2 2" xfId="47817"/>
    <cellStyle name="Currency 2 3 2 4 4 3" xfId="10285"/>
    <cellStyle name="Currency 2 3 2 4 5" xfId="10286"/>
    <cellStyle name="Currency 2 3 2 4 5 2" xfId="47818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2 2" xfId="47819"/>
    <cellStyle name="Currency 2 3 2 5 2 2 3" xfId="10292"/>
    <cellStyle name="Currency 2 3 2 5 2 3" xfId="10293"/>
    <cellStyle name="Currency 2 3 2 5 2 3 2" xfId="47820"/>
    <cellStyle name="Currency 2 3 2 5 2 4" xfId="10294"/>
    <cellStyle name="Currency 2 3 2 5 3" xfId="10295"/>
    <cellStyle name="Currency 2 3 2 5 3 2" xfId="10296"/>
    <cellStyle name="Currency 2 3 2 5 3 2 2" xfId="47821"/>
    <cellStyle name="Currency 2 3 2 5 3 3" xfId="10297"/>
    <cellStyle name="Currency 2 3 2 5 4" xfId="10298"/>
    <cellStyle name="Currency 2 3 2 5 4 2" xfId="47822"/>
    <cellStyle name="Currency 2 3 2 5 5" xfId="10299"/>
    <cellStyle name="Currency 2 3 2 6" xfId="10300"/>
    <cellStyle name="Currency 2 3 2 6 2" xfId="10301"/>
    <cellStyle name="Currency 2 3 2 6 2 2" xfId="10302"/>
    <cellStyle name="Currency 2 3 2 6 2 2 2" xfId="47823"/>
    <cellStyle name="Currency 2 3 2 6 2 3" xfId="10303"/>
    <cellStyle name="Currency 2 3 2 6 3" xfId="10304"/>
    <cellStyle name="Currency 2 3 2 6 3 2" xfId="47824"/>
    <cellStyle name="Currency 2 3 2 6 4" xfId="10305"/>
    <cellStyle name="Currency 2 3 2 7" xfId="10306"/>
    <cellStyle name="Currency 2 3 2 7 2" xfId="10307"/>
    <cellStyle name="Currency 2 3 2 7 2 2" xfId="47825"/>
    <cellStyle name="Currency 2 3 2 7 3" xfId="10308"/>
    <cellStyle name="Currency 2 3 2 8" xfId="10309"/>
    <cellStyle name="Currency 2 3 2 8 2" xfId="47826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2 2" xfId="47827"/>
    <cellStyle name="Currency 2 3 3 2 2 2 3" xfId="10316"/>
    <cellStyle name="Currency 2 3 3 2 2 3" xfId="10317"/>
    <cellStyle name="Currency 2 3 3 2 2 3 2" xfId="47828"/>
    <cellStyle name="Currency 2 3 3 2 2 4" xfId="10318"/>
    <cellStyle name="Currency 2 3 3 2 3" xfId="10319"/>
    <cellStyle name="Currency 2 3 3 2 3 2" xfId="10320"/>
    <cellStyle name="Currency 2 3 3 2 3 2 2" xfId="47829"/>
    <cellStyle name="Currency 2 3 3 2 3 3" xfId="10321"/>
    <cellStyle name="Currency 2 3 3 2 4" xfId="10322"/>
    <cellStyle name="Currency 2 3 3 2 4 2" xfId="47830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2 2" xfId="47831"/>
    <cellStyle name="Currency 2 3 3 3 2 2 3" xfId="10328"/>
    <cellStyle name="Currency 2 3 3 3 2 3" xfId="10329"/>
    <cellStyle name="Currency 2 3 3 3 2 3 2" xfId="47832"/>
    <cellStyle name="Currency 2 3 3 3 2 4" xfId="10330"/>
    <cellStyle name="Currency 2 3 3 3 3" xfId="10331"/>
    <cellStyle name="Currency 2 3 3 3 3 2" xfId="10332"/>
    <cellStyle name="Currency 2 3 3 3 3 2 2" xfId="47833"/>
    <cellStyle name="Currency 2 3 3 3 3 3" xfId="10333"/>
    <cellStyle name="Currency 2 3 3 3 4" xfId="10334"/>
    <cellStyle name="Currency 2 3 3 3 4 2" xfId="47834"/>
    <cellStyle name="Currency 2 3 3 3 5" xfId="10335"/>
    <cellStyle name="Currency 2 3 3 4" xfId="10336"/>
    <cellStyle name="Currency 2 3 3 4 2" xfId="10337"/>
    <cellStyle name="Currency 2 3 3 4 2 2" xfId="10338"/>
    <cellStyle name="Currency 2 3 3 4 2 2 2" xfId="47835"/>
    <cellStyle name="Currency 2 3 3 4 2 3" xfId="10339"/>
    <cellStyle name="Currency 2 3 3 4 3" xfId="10340"/>
    <cellStyle name="Currency 2 3 3 4 3 2" xfId="47836"/>
    <cellStyle name="Currency 2 3 3 4 4" xfId="10341"/>
    <cellStyle name="Currency 2 3 3 5" xfId="10342"/>
    <cellStyle name="Currency 2 3 3 5 2" xfId="10343"/>
    <cellStyle name="Currency 2 3 3 5 2 2" xfId="47837"/>
    <cellStyle name="Currency 2 3 3 5 3" xfId="10344"/>
    <cellStyle name="Currency 2 3 3 6" xfId="10345"/>
    <cellStyle name="Currency 2 3 3 6 2" xfId="47838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2 2" xfId="47839"/>
    <cellStyle name="Currency 2 3 4 2 2 2 3" xfId="10352"/>
    <cellStyle name="Currency 2 3 4 2 2 3" xfId="10353"/>
    <cellStyle name="Currency 2 3 4 2 2 3 2" xfId="47840"/>
    <cellStyle name="Currency 2 3 4 2 2 4" xfId="10354"/>
    <cellStyle name="Currency 2 3 4 2 3" xfId="10355"/>
    <cellStyle name="Currency 2 3 4 2 3 2" xfId="10356"/>
    <cellStyle name="Currency 2 3 4 2 3 2 2" xfId="47841"/>
    <cellStyle name="Currency 2 3 4 2 3 3" xfId="10357"/>
    <cellStyle name="Currency 2 3 4 2 4" xfId="10358"/>
    <cellStyle name="Currency 2 3 4 2 4 2" xfId="47842"/>
    <cellStyle name="Currency 2 3 4 2 5" xfId="10359"/>
    <cellStyle name="Currency 2 3 4 3" xfId="10360"/>
    <cellStyle name="Currency 2 3 4 3 2" xfId="10361"/>
    <cellStyle name="Currency 2 3 4 3 2 2" xfId="10362"/>
    <cellStyle name="Currency 2 3 4 3 2 2 2" xfId="47843"/>
    <cellStyle name="Currency 2 3 4 3 2 3" xfId="10363"/>
    <cellStyle name="Currency 2 3 4 3 3" xfId="10364"/>
    <cellStyle name="Currency 2 3 4 3 3 2" xfId="47844"/>
    <cellStyle name="Currency 2 3 4 3 4" xfId="10365"/>
    <cellStyle name="Currency 2 3 4 4" xfId="10366"/>
    <cellStyle name="Currency 2 3 4 4 2" xfId="10367"/>
    <cellStyle name="Currency 2 3 4 4 2 2" xfId="47845"/>
    <cellStyle name="Currency 2 3 4 4 3" xfId="10368"/>
    <cellStyle name="Currency 2 3 4 5" xfId="10369"/>
    <cellStyle name="Currency 2 3 4 5 2" xfId="47846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2 2" xfId="47847"/>
    <cellStyle name="Currency 2 3 5 2 2 2 3" xfId="10376"/>
    <cellStyle name="Currency 2 3 5 2 2 3" xfId="10377"/>
    <cellStyle name="Currency 2 3 5 2 2 3 2" xfId="47848"/>
    <cellStyle name="Currency 2 3 5 2 2 4" xfId="10378"/>
    <cellStyle name="Currency 2 3 5 2 3" xfId="10379"/>
    <cellStyle name="Currency 2 3 5 2 3 2" xfId="10380"/>
    <cellStyle name="Currency 2 3 5 2 3 2 2" xfId="47849"/>
    <cellStyle name="Currency 2 3 5 2 3 3" xfId="10381"/>
    <cellStyle name="Currency 2 3 5 2 4" xfId="10382"/>
    <cellStyle name="Currency 2 3 5 2 4 2" xfId="47850"/>
    <cellStyle name="Currency 2 3 5 2 5" xfId="10383"/>
    <cellStyle name="Currency 2 3 5 3" xfId="10384"/>
    <cellStyle name="Currency 2 3 5 3 2" xfId="10385"/>
    <cellStyle name="Currency 2 3 5 3 2 2" xfId="10386"/>
    <cellStyle name="Currency 2 3 5 3 2 2 2" xfId="47851"/>
    <cellStyle name="Currency 2 3 5 3 2 3" xfId="10387"/>
    <cellStyle name="Currency 2 3 5 3 3" xfId="10388"/>
    <cellStyle name="Currency 2 3 5 3 3 2" xfId="47852"/>
    <cellStyle name="Currency 2 3 5 3 4" xfId="10389"/>
    <cellStyle name="Currency 2 3 5 4" xfId="10390"/>
    <cellStyle name="Currency 2 3 5 4 2" xfId="10391"/>
    <cellStyle name="Currency 2 3 5 4 2 2" xfId="47853"/>
    <cellStyle name="Currency 2 3 5 4 3" xfId="10392"/>
    <cellStyle name="Currency 2 3 5 5" xfId="10393"/>
    <cellStyle name="Currency 2 3 5 5 2" xfId="47854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2 2" xfId="47855"/>
    <cellStyle name="Currency 2 3 6 2 2 3" xfId="10399"/>
    <cellStyle name="Currency 2 3 6 2 3" xfId="10400"/>
    <cellStyle name="Currency 2 3 6 2 3 2" xfId="47856"/>
    <cellStyle name="Currency 2 3 6 2 4" xfId="10401"/>
    <cellStyle name="Currency 2 3 6 3" xfId="10402"/>
    <cellStyle name="Currency 2 3 6 3 2" xfId="10403"/>
    <cellStyle name="Currency 2 3 6 3 2 2" xfId="47857"/>
    <cellStyle name="Currency 2 3 6 3 3" xfId="10404"/>
    <cellStyle name="Currency 2 3 6 4" xfId="10405"/>
    <cellStyle name="Currency 2 3 6 4 2" xfId="47858"/>
    <cellStyle name="Currency 2 3 6 5" xfId="10406"/>
    <cellStyle name="Currency 2 3 7" xfId="10407"/>
    <cellStyle name="Currency 2 3 7 2" xfId="10408"/>
    <cellStyle name="Currency 2 3 7 2 2" xfId="10409"/>
    <cellStyle name="Currency 2 3 7 2 2 2" xfId="47859"/>
    <cellStyle name="Currency 2 3 7 2 3" xfId="10410"/>
    <cellStyle name="Currency 2 3 7 3" xfId="10411"/>
    <cellStyle name="Currency 2 3 7 3 2" xfId="47860"/>
    <cellStyle name="Currency 2 3 7 4" xfId="10412"/>
    <cellStyle name="Currency 2 3 8" xfId="10413"/>
    <cellStyle name="Currency 2 3 8 2" xfId="10414"/>
    <cellStyle name="Currency 2 3 8 2 2" xfId="47861"/>
    <cellStyle name="Currency 2 3 8 3" xfId="10415"/>
    <cellStyle name="Currency 2 3 9" xfId="10416"/>
    <cellStyle name="Currency 2 3 9 2" xfId="47862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47863"/>
    <cellStyle name="Currency 2 4 2 2 2 2 3" xfId="10423"/>
    <cellStyle name="Currency 2 4 2 2 2 3" xfId="10424"/>
    <cellStyle name="Currency 2 4 2 2 2 3 2" xfId="47864"/>
    <cellStyle name="Currency 2 4 2 2 2 4" xfId="10425"/>
    <cellStyle name="Currency 2 4 2 2 3" xfId="10426"/>
    <cellStyle name="Currency 2 4 2 2 3 2" xfId="10427"/>
    <cellStyle name="Currency 2 4 2 2 3 2 2" xfId="47865"/>
    <cellStyle name="Currency 2 4 2 2 3 3" xfId="10428"/>
    <cellStyle name="Currency 2 4 2 2 4" xfId="10429"/>
    <cellStyle name="Currency 2 4 2 2 4 2" xfId="47866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2 2" xfId="47867"/>
    <cellStyle name="Currency 2 4 2 3 2 2 3" xfId="10435"/>
    <cellStyle name="Currency 2 4 2 3 2 3" xfId="10436"/>
    <cellStyle name="Currency 2 4 2 3 2 3 2" xfId="47868"/>
    <cellStyle name="Currency 2 4 2 3 2 4" xfId="10437"/>
    <cellStyle name="Currency 2 4 2 3 3" xfId="10438"/>
    <cellStyle name="Currency 2 4 2 3 3 2" xfId="10439"/>
    <cellStyle name="Currency 2 4 2 3 3 2 2" xfId="47869"/>
    <cellStyle name="Currency 2 4 2 3 3 3" xfId="10440"/>
    <cellStyle name="Currency 2 4 2 3 4" xfId="10441"/>
    <cellStyle name="Currency 2 4 2 3 4 2" xfId="47870"/>
    <cellStyle name="Currency 2 4 2 3 5" xfId="10442"/>
    <cellStyle name="Currency 2 4 2 4" xfId="10443"/>
    <cellStyle name="Currency 2 4 2 4 2" xfId="10444"/>
    <cellStyle name="Currency 2 4 2 4 2 2" xfId="10445"/>
    <cellStyle name="Currency 2 4 2 4 2 2 2" xfId="47871"/>
    <cellStyle name="Currency 2 4 2 4 2 3" xfId="10446"/>
    <cellStyle name="Currency 2 4 2 4 3" xfId="10447"/>
    <cellStyle name="Currency 2 4 2 4 3 2" xfId="47872"/>
    <cellStyle name="Currency 2 4 2 4 4" xfId="10448"/>
    <cellStyle name="Currency 2 4 2 5" xfId="10449"/>
    <cellStyle name="Currency 2 4 2 5 2" xfId="10450"/>
    <cellStyle name="Currency 2 4 2 5 2 2" xfId="47873"/>
    <cellStyle name="Currency 2 4 2 5 3" xfId="10451"/>
    <cellStyle name="Currency 2 4 2 6" xfId="10452"/>
    <cellStyle name="Currency 2 4 2 6 2" xfId="47874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2 2" xfId="47875"/>
    <cellStyle name="Currency 2 4 3 2 2 2 3" xfId="10459"/>
    <cellStyle name="Currency 2 4 3 2 2 3" xfId="10460"/>
    <cellStyle name="Currency 2 4 3 2 2 3 2" xfId="47876"/>
    <cellStyle name="Currency 2 4 3 2 2 4" xfId="10461"/>
    <cellStyle name="Currency 2 4 3 2 3" xfId="10462"/>
    <cellStyle name="Currency 2 4 3 2 3 2" xfId="10463"/>
    <cellStyle name="Currency 2 4 3 2 3 2 2" xfId="47877"/>
    <cellStyle name="Currency 2 4 3 2 3 3" xfId="10464"/>
    <cellStyle name="Currency 2 4 3 2 4" xfId="10465"/>
    <cellStyle name="Currency 2 4 3 2 4 2" xfId="47878"/>
    <cellStyle name="Currency 2 4 3 2 5" xfId="10466"/>
    <cellStyle name="Currency 2 4 3 3" xfId="10467"/>
    <cellStyle name="Currency 2 4 3 3 2" xfId="10468"/>
    <cellStyle name="Currency 2 4 3 3 2 2" xfId="10469"/>
    <cellStyle name="Currency 2 4 3 3 2 2 2" xfId="47879"/>
    <cellStyle name="Currency 2 4 3 3 2 3" xfId="10470"/>
    <cellStyle name="Currency 2 4 3 3 3" xfId="10471"/>
    <cellStyle name="Currency 2 4 3 3 3 2" xfId="47880"/>
    <cellStyle name="Currency 2 4 3 3 4" xfId="10472"/>
    <cellStyle name="Currency 2 4 3 4" xfId="10473"/>
    <cellStyle name="Currency 2 4 3 4 2" xfId="10474"/>
    <cellStyle name="Currency 2 4 3 4 2 2" xfId="47881"/>
    <cellStyle name="Currency 2 4 3 4 3" xfId="10475"/>
    <cellStyle name="Currency 2 4 3 5" xfId="10476"/>
    <cellStyle name="Currency 2 4 3 5 2" xfId="47882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2 2" xfId="47883"/>
    <cellStyle name="Currency 2 4 4 2 2 2 3" xfId="10483"/>
    <cellStyle name="Currency 2 4 4 2 2 3" xfId="10484"/>
    <cellStyle name="Currency 2 4 4 2 2 3 2" xfId="47884"/>
    <cellStyle name="Currency 2 4 4 2 2 4" xfId="10485"/>
    <cellStyle name="Currency 2 4 4 2 3" xfId="10486"/>
    <cellStyle name="Currency 2 4 4 2 3 2" xfId="10487"/>
    <cellStyle name="Currency 2 4 4 2 3 2 2" xfId="47885"/>
    <cellStyle name="Currency 2 4 4 2 3 3" xfId="10488"/>
    <cellStyle name="Currency 2 4 4 2 4" xfId="10489"/>
    <cellStyle name="Currency 2 4 4 2 4 2" xfId="47886"/>
    <cellStyle name="Currency 2 4 4 2 5" xfId="10490"/>
    <cellStyle name="Currency 2 4 4 3" xfId="10491"/>
    <cellStyle name="Currency 2 4 4 3 2" xfId="10492"/>
    <cellStyle name="Currency 2 4 4 3 2 2" xfId="10493"/>
    <cellStyle name="Currency 2 4 4 3 2 2 2" xfId="47887"/>
    <cellStyle name="Currency 2 4 4 3 2 3" xfId="10494"/>
    <cellStyle name="Currency 2 4 4 3 3" xfId="10495"/>
    <cellStyle name="Currency 2 4 4 3 3 2" xfId="47888"/>
    <cellStyle name="Currency 2 4 4 3 4" xfId="10496"/>
    <cellStyle name="Currency 2 4 4 4" xfId="10497"/>
    <cellStyle name="Currency 2 4 4 4 2" xfId="10498"/>
    <cellStyle name="Currency 2 4 4 4 2 2" xfId="47889"/>
    <cellStyle name="Currency 2 4 4 4 3" xfId="10499"/>
    <cellStyle name="Currency 2 4 4 5" xfId="10500"/>
    <cellStyle name="Currency 2 4 4 5 2" xfId="4789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2 2" xfId="47891"/>
    <cellStyle name="Currency 2 4 5 2 2 3" xfId="10506"/>
    <cellStyle name="Currency 2 4 5 2 3" xfId="10507"/>
    <cellStyle name="Currency 2 4 5 2 3 2" xfId="47892"/>
    <cellStyle name="Currency 2 4 5 2 4" xfId="10508"/>
    <cellStyle name="Currency 2 4 5 3" xfId="10509"/>
    <cellStyle name="Currency 2 4 5 3 2" xfId="10510"/>
    <cellStyle name="Currency 2 4 5 3 2 2" xfId="47893"/>
    <cellStyle name="Currency 2 4 5 3 3" xfId="10511"/>
    <cellStyle name="Currency 2 4 5 4" xfId="10512"/>
    <cellStyle name="Currency 2 4 5 4 2" xfId="47894"/>
    <cellStyle name="Currency 2 4 5 5" xfId="10513"/>
    <cellStyle name="Currency 2 4 6" xfId="10514"/>
    <cellStyle name="Currency 2 4 6 2" xfId="10515"/>
    <cellStyle name="Currency 2 4 6 2 2" xfId="10516"/>
    <cellStyle name="Currency 2 4 6 2 2 2" xfId="47895"/>
    <cellStyle name="Currency 2 4 6 2 3" xfId="10517"/>
    <cellStyle name="Currency 2 4 6 3" xfId="10518"/>
    <cellStyle name="Currency 2 4 6 3 2" xfId="47896"/>
    <cellStyle name="Currency 2 4 6 4" xfId="10519"/>
    <cellStyle name="Currency 2 4 7" xfId="10520"/>
    <cellStyle name="Currency 2 4 7 2" xfId="10521"/>
    <cellStyle name="Currency 2 4 7 2 2" xfId="47897"/>
    <cellStyle name="Currency 2 4 7 3" xfId="10522"/>
    <cellStyle name="Currency 2 4 8" xfId="10523"/>
    <cellStyle name="Currency 2 4 8 2" xfId="47898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2 2" xfId="47899"/>
    <cellStyle name="Currency 2 5 2 2 2 2 3" xfId="10531"/>
    <cellStyle name="Currency 2 5 2 2 2 3" xfId="10532"/>
    <cellStyle name="Currency 2 5 2 2 2 3 2" xfId="47900"/>
    <cellStyle name="Currency 2 5 2 2 2 4" xfId="10533"/>
    <cellStyle name="Currency 2 5 2 2 3" xfId="10534"/>
    <cellStyle name="Currency 2 5 2 2 3 2" xfId="10535"/>
    <cellStyle name="Currency 2 5 2 2 3 2 2" xfId="47901"/>
    <cellStyle name="Currency 2 5 2 2 3 3" xfId="10536"/>
    <cellStyle name="Currency 2 5 2 2 4" xfId="10537"/>
    <cellStyle name="Currency 2 5 2 2 4 2" xfId="47902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2 2" xfId="47903"/>
    <cellStyle name="Currency 2 5 2 3 2 2 3" xfId="10543"/>
    <cellStyle name="Currency 2 5 2 3 2 3" xfId="10544"/>
    <cellStyle name="Currency 2 5 2 3 2 3 2" xfId="47904"/>
    <cellStyle name="Currency 2 5 2 3 2 4" xfId="10545"/>
    <cellStyle name="Currency 2 5 2 3 3" xfId="10546"/>
    <cellStyle name="Currency 2 5 2 3 3 2" xfId="10547"/>
    <cellStyle name="Currency 2 5 2 3 3 2 2" xfId="47905"/>
    <cellStyle name="Currency 2 5 2 3 3 3" xfId="10548"/>
    <cellStyle name="Currency 2 5 2 3 4" xfId="10549"/>
    <cellStyle name="Currency 2 5 2 3 4 2" xfId="47906"/>
    <cellStyle name="Currency 2 5 2 3 5" xfId="10550"/>
    <cellStyle name="Currency 2 5 2 4" xfId="10551"/>
    <cellStyle name="Currency 2 5 2 4 2" xfId="10552"/>
    <cellStyle name="Currency 2 5 2 4 2 2" xfId="10553"/>
    <cellStyle name="Currency 2 5 2 4 2 2 2" xfId="47907"/>
    <cellStyle name="Currency 2 5 2 4 2 3" xfId="10554"/>
    <cellStyle name="Currency 2 5 2 4 3" xfId="10555"/>
    <cellStyle name="Currency 2 5 2 4 3 2" xfId="47908"/>
    <cellStyle name="Currency 2 5 2 4 4" xfId="10556"/>
    <cellStyle name="Currency 2 5 2 5" xfId="10557"/>
    <cellStyle name="Currency 2 5 2 5 2" xfId="10558"/>
    <cellStyle name="Currency 2 5 2 5 2 2" xfId="47909"/>
    <cellStyle name="Currency 2 5 2 5 3" xfId="10559"/>
    <cellStyle name="Currency 2 5 2 6" xfId="10560"/>
    <cellStyle name="Currency 2 5 2 6 2" xfId="4791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2 2" xfId="47911"/>
    <cellStyle name="Currency 2 5 3 2 2 2 3" xfId="10567"/>
    <cellStyle name="Currency 2 5 3 2 2 3" xfId="10568"/>
    <cellStyle name="Currency 2 5 3 2 2 3 2" xfId="47912"/>
    <cellStyle name="Currency 2 5 3 2 2 4" xfId="10569"/>
    <cellStyle name="Currency 2 5 3 2 3" xfId="10570"/>
    <cellStyle name="Currency 2 5 3 2 3 2" xfId="10571"/>
    <cellStyle name="Currency 2 5 3 2 3 2 2" xfId="47913"/>
    <cellStyle name="Currency 2 5 3 2 3 3" xfId="10572"/>
    <cellStyle name="Currency 2 5 3 2 4" xfId="10573"/>
    <cellStyle name="Currency 2 5 3 2 4 2" xfId="47914"/>
    <cellStyle name="Currency 2 5 3 2 5" xfId="10574"/>
    <cellStyle name="Currency 2 5 3 3" xfId="10575"/>
    <cellStyle name="Currency 2 5 3 3 2" xfId="10576"/>
    <cellStyle name="Currency 2 5 3 3 2 2" xfId="10577"/>
    <cellStyle name="Currency 2 5 3 3 2 2 2" xfId="47915"/>
    <cellStyle name="Currency 2 5 3 3 2 3" xfId="10578"/>
    <cellStyle name="Currency 2 5 3 3 3" xfId="10579"/>
    <cellStyle name="Currency 2 5 3 3 3 2" xfId="47916"/>
    <cellStyle name="Currency 2 5 3 3 4" xfId="10580"/>
    <cellStyle name="Currency 2 5 3 4" xfId="10581"/>
    <cellStyle name="Currency 2 5 3 4 2" xfId="10582"/>
    <cellStyle name="Currency 2 5 3 4 2 2" xfId="47917"/>
    <cellStyle name="Currency 2 5 3 4 3" xfId="10583"/>
    <cellStyle name="Currency 2 5 3 5" xfId="10584"/>
    <cellStyle name="Currency 2 5 3 5 2" xfId="47918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2 2" xfId="47919"/>
    <cellStyle name="Currency 2 5 4 2 2 2 3" xfId="10591"/>
    <cellStyle name="Currency 2 5 4 2 2 3" xfId="10592"/>
    <cellStyle name="Currency 2 5 4 2 2 3 2" xfId="47920"/>
    <cellStyle name="Currency 2 5 4 2 2 4" xfId="10593"/>
    <cellStyle name="Currency 2 5 4 2 3" xfId="10594"/>
    <cellStyle name="Currency 2 5 4 2 3 2" xfId="10595"/>
    <cellStyle name="Currency 2 5 4 2 3 2 2" xfId="47921"/>
    <cellStyle name="Currency 2 5 4 2 3 3" xfId="10596"/>
    <cellStyle name="Currency 2 5 4 2 4" xfId="10597"/>
    <cellStyle name="Currency 2 5 4 2 4 2" xfId="47922"/>
    <cellStyle name="Currency 2 5 4 2 5" xfId="10598"/>
    <cellStyle name="Currency 2 5 4 3" xfId="10599"/>
    <cellStyle name="Currency 2 5 4 3 2" xfId="10600"/>
    <cellStyle name="Currency 2 5 4 3 2 2" xfId="10601"/>
    <cellStyle name="Currency 2 5 4 3 2 2 2" xfId="47923"/>
    <cellStyle name="Currency 2 5 4 3 2 3" xfId="10602"/>
    <cellStyle name="Currency 2 5 4 3 3" xfId="10603"/>
    <cellStyle name="Currency 2 5 4 3 3 2" xfId="47924"/>
    <cellStyle name="Currency 2 5 4 3 4" xfId="10604"/>
    <cellStyle name="Currency 2 5 4 4" xfId="10605"/>
    <cellStyle name="Currency 2 5 4 4 2" xfId="10606"/>
    <cellStyle name="Currency 2 5 4 4 2 2" xfId="47925"/>
    <cellStyle name="Currency 2 5 4 4 3" xfId="10607"/>
    <cellStyle name="Currency 2 5 4 5" xfId="10608"/>
    <cellStyle name="Currency 2 5 4 5 2" xfId="47926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2 2" xfId="47927"/>
    <cellStyle name="Currency 2 5 5 2 2 3" xfId="10614"/>
    <cellStyle name="Currency 2 5 5 2 3" xfId="10615"/>
    <cellStyle name="Currency 2 5 5 2 3 2" xfId="47928"/>
    <cellStyle name="Currency 2 5 5 2 4" xfId="10616"/>
    <cellStyle name="Currency 2 5 5 3" xfId="10617"/>
    <cellStyle name="Currency 2 5 5 3 2" xfId="10618"/>
    <cellStyle name="Currency 2 5 5 3 2 2" xfId="47929"/>
    <cellStyle name="Currency 2 5 5 3 3" xfId="10619"/>
    <cellStyle name="Currency 2 5 5 4" xfId="10620"/>
    <cellStyle name="Currency 2 5 5 4 2" xfId="47930"/>
    <cellStyle name="Currency 2 5 5 5" xfId="10621"/>
    <cellStyle name="Currency 2 5 6" xfId="10622"/>
    <cellStyle name="Currency 2 5 6 2" xfId="10623"/>
    <cellStyle name="Currency 2 5 6 2 2" xfId="10624"/>
    <cellStyle name="Currency 2 5 6 2 2 2" xfId="47931"/>
    <cellStyle name="Currency 2 5 6 2 3" xfId="10625"/>
    <cellStyle name="Currency 2 5 6 3" xfId="10626"/>
    <cellStyle name="Currency 2 5 6 3 2" xfId="47932"/>
    <cellStyle name="Currency 2 5 6 4" xfId="10627"/>
    <cellStyle name="Currency 2 5 7" xfId="10628"/>
    <cellStyle name="Currency 2 5 7 2" xfId="10629"/>
    <cellStyle name="Currency 2 5 7 2 2" xfId="47933"/>
    <cellStyle name="Currency 2 5 7 3" xfId="10630"/>
    <cellStyle name="Currency 2 5 8" xfId="10631"/>
    <cellStyle name="Currency 2 5 8 2" xfId="47934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2 2" xfId="47935"/>
    <cellStyle name="Currency 2 6 2 2 2 2 3" xfId="10639"/>
    <cellStyle name="Currency 2 6 2 2 2 3" xfId="10640"/>
    <cellStyle name="Currency 2 6 2 2 2 3 2" xfId="47936"/>
    <cellStyle name="Currency 2 6 2 2 2 4" xfId="10641"/>
    <cellStyle name="Currency 2 6 2 2 3" xfId="10642"/>
    <cellStyle name="Currency 2 6 2 2 3 2" xfId="10643"/>
    <cellStyle name="Currency 2 6 2 2 3 2 2" xfId="47937"/>
    <cellStyle name="Currency 2 6 2 2 3 3" xfId="10644"/>
    <cellStyle name="Currency 2 6 2 2 4" xfId="10645"/>
    <cellStyle name="Currency 2 6 2 2 4 2" xfId="47938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2 2" xfId="47939"/>
    <cellStyle name="Currency 2 6 2 3 2 2 3" xfId="10651"/>
    <cellStyle name="Currency 2 6 2 3 2 3" xfId="10652"/>
    <cellStyle name="Currency 2 6 2 3 2 3 2" xfId="47940"/>
    <cellStyle name="Currency 2 6 2 3 2 4" xfId="10653"/>
    <cellStyle name="Currency 2 6 2 3 3" xfId="10654"/>
    <cellStyle name="Currency 2 6 2 3 3 2" xfId="10655"/>
    <cellStyle name="Currency 2 6 2 3 3 2 2" xfId="47941"/>
    <cellStyle name="Currency 2 6 2 3 3 3" xfId="10656"/>
    <cellStyle name="Currency 2 6 2 3 4" xfId="10657"/>
    <cellStyle name="Currency 2 6 2 3 4 2" xfId="47942"/>
    <cellStyle name="Currency 2 6 2 3 5" xfId="10658"/>
    <cellStyle name="Currency 2 6 2 4" xfId="10659"/>
    <cellStyle name="Currency 2 6 2 4 2" xfId="10660"/>
    <cellStyle name="Currency 2 6 2 4 2 2" xfId="10661"/>
    <cellStyle name="Currency 2 6 2 4 2 2 2" xfId="47943"/>
    <cellStyle name="Currency 2 6 2 4 2 3" xfId="10662"/>
    <cellStyle name="Currency 2 6 2 4 3" xfId="10663"/>
    <cellStyle name="Currency 2 6 2 4 3 2" xfId="47944"/>
    <cellStyle name="Currency 2 6 2 4 4" xfId="10664"/>
    <cellStyle name="Currency 2 6 2 5" xfId="10665"/>
    <cellStyle name="Currency 2 6 2 5 2" xfId="10666"/>
    <cellStyle name="Currency 2 6 2 5 2 2" xfId="47945"/>
    <cellStyle name="Currency 2 6 2 5 3" xfId="10667"/>
    <cellStyle name="Currency 2 6 2 6" xfId="10668"/>
    <cellStyle name="Currency 2 6 2 6 2" xfId="47946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2 2" xfId="47947"/>
    <cellStyle name="Currency 2 6 3 2 2 2 3" xfId="10675"/>
    <cellStyle name="Currency 2 6 3 2 2 3" xfId="10676"/>
    <cellStyle name="Currency 2 6 3 2 2 3 2" xfId="47948"/>
    <cellStyle name="Currency 2 6 3 2 2 4" xfId="10677"/>
    <cellStyle name="Currency 2 6 3 2 3" xfId="10678"/>
    <cellStyle name="Currency 2 6 3 2 3 2" xfId="10679"/>
    <cellStyle name="Currency 2 6 3 2 3 2 2" xfId="47949"/>
    <cellStyle name="Currency 2 6 3 2 3 3" xfId="10680"/>
    <cellStyle name="Currency 2 6 3 2 4" xfId="10681"/>
    <cellStyle name="Currency 2 6 3 2 4 2" xfId="47950"/>
    <cellStyle name="Currency 2 6 3 2 5" xfId="10682"/>
    <cellStyle name="Currency 2 6 3 3" xfId="10683"/>
    <cellStyle name="Currency 2 6 3 3 2" xfId="10684"/>
    <cellStyle name="Currency 2 6 3 3 2 2" xfId="10685"/>
    <cellStyle name="Currency 2 6 3 3 2 2 2" xfId="47951"/>
    <cellStyle name="Currency 2 6 3 3 2 3" xfId="10686"/>
    <cellStyle name="Currency 2 6 3 3 3" xfId="10687"/>
    <cellStyle name="Currency 2 6 3 3 3 2" xfId="47952"/>
    <cellStyle name="Currency 2 6 3 3 4" xfId="10688"/>
    <cellStyle name="Currency 2 6 3 4" xfId="10689"/>
    <cellStyle name="Currency 2 6 3 4 2" xfId="10690"/>
    <cellStyle name="Currency 2 6 3 4 2 2" xfId="47953"/>
    <cellStyle name="Currency 2 6 3 4 3" xfId="10691"/>
    <cellStyle name="Currency 2 6 3 5" xfId="10692"/>
    <cellStyle name="Currency 2 6 3 5 2" xfId="47954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2 2" xfId="47955"/>
    <cellStyle name="Currency 2 6 4 2 2 2 3" xfId="10699"/>
    <cellStyle name="Currency 2 6 4 2 2 3" xfId="10700"/>
    <cellStyle name="Currency 2 6 4 2 2 3 2" xfId="47956"/>
    <cellStyle name="Currency 2 6 4 2 2 4" xfId="10701"/>
    <cellStyle name="Currency 2 6 4 2 3" xfId="10702"/>
    <cellStyle name="Currency 2 6 4 2 3 2" xfId="10703"/>
    <cellStyle name="Currency 2 6 4 2 3 2 2" xfId="47957"/>
    <cellStyle name="Currency 2 6 4 2 3 3" xfId="10704"/>
    <cellStyle name="Currency 2 6 4 2 4" xfId="10705"/>
    <cellStyle name="Currency 2 6 4 2 4 2" xfId="47958"/>
    <cellStyle name="Currency 2 6 4 2 5" xfId="10706"/>
    <cellStyle name="Currency 2 6 4 3" xfId="10707"/>
    <cellStyle name="Currency 2 6 4 3 2" xfId="10708"/>
    <cellStyle name="Currency 2 6 4 3 2 2" xfId="10709"/>
    <cellStyle name="Currency 2 6 4 3 2 2 2" xfId="47959"/>
    <cellStyle name="Currency 2 6 4 3 2 3" xfId="10710"/>
    <cellStyle name="Currency 2 6 4 3 3" xfId="10711"/>
    <cellStyle name="Currency 2 6 4 3 3 2" xfId="47960"/>
    <cellStyle name="Currency 2 6 4 3 4" xfId="10712"/>
    <cellStyle name="Currency 2 6 4 4" xfId="10713"/>
    <cellStyle name="Currency 2 6 4 4 2" xfId="10714"/>
    <cellStyle name="Currency 2 6 4 4 2 2" xfId="47961"/>
    <cellStyle name="Currency 2 6 4 4 3" xfId="10715"/>
    <cellStyle name="Currency 2 6 4 5" xfId="10716"/>
    <cellStyle name="Currency 2 6 4 5 2" xfId="47962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2 2" xfId="47963"/>
    <cellStyle name="Currency 2 6 5 2 2 3" xfId="10722"/>
    <cellStyle name="Currency 2 6 5 2 3" xfId="10723"/>
    <cellStyle name="Currency 2 6 5 2 3 2" xfId="47964"/>
    <cellStyle name="Currency 2 6 5 2 4" xfId="10724"/>
    <cellStyle name="Currency 2 6 5 3" xfId="10725"/>
    <cellStyle name="Currency 2 6 5 3 2" xfId="10726"/>
    <cellStyle name="Currency 2 6 5 3 2 2" xfId="47965"/>
    <cellStyle name="Currency 2 6 5 3 3" xfId="10727"/>
    <cellStyle name="Currency 2 6 5 4" xfId="10728"/>
    <cellStyle name="Currency 2 6 5 4 2" xfId="47966"/>
    <cellStyle name="Currency 2 6 5 5" xfId="10729"/>
    <cellStyle name="Currency 2 6 6" xfId="10730"/>
    <cellStyle name="Currency 2 6 6 2" xfId="10731"/>
    <cellStyle name="Currency 2 6 6 2 2" xfId="10732"/>
    <cellStyle name="Currency 2 6 6 2 2 2" xfId="47967"/>
    <cellStyle name="Currency 2 6 6 2 3" xfId="10733"/>
    <cellStyle name="Currency 2 6 6 3" xfId="10734"/>
    <cellStyle name="Currency 2 6 6 3 2" xfId="47968"/>
    <cellStyle name="Currency 2 6 6 4" xfId="10735"/>
    <cellStyle name="Currency 2 6 7" xfId="10736"/>
    <cellStyle name="Currency 2 6 7 2" xfId="10737"/>
    <cellStyle name="Currency 2 6 7 2 2" xfId="47969"/>
    <cellStyle name="Currency 2 6 7 3" xfId="10738"/>
    <cellStyle name="Currency 2 6 8" xfId="10739"/>
    <cellStyle name="Currency 2 6 8 2" xfId="47970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2 2" xfId="47971"/>
    <cellStyle name="Currency 2 7 2 2 2 3" xfId="10746"/>
    <cellStyle name="Currency 2 7 2 2 3" xfId="10747"/>
    <cellStyle name="Currency 2 7 2 2 3 2" xfId="47972"/>
    <cellStyle name="Currency 2 7 2 2 4" xfId="10748"/>
    <cellStyle name="Currency 2 7 2 3" xfId="10749"/>
    <cellStyle name="Currency 2 7 2 3 2" xfId="10750"/>
    <cellStyle name="Currency 2 7 2 3 2 2" xfId="47973"/>
    <cellStyle name="Currency 2 7 2 3 3" xfId="10751"/>
    <cellStyle name="Currency 2 7 2 4" xfId="10752"/>
    <cellStyle name="Currency 2 7 2 4 2" xfId="47974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2 2" xfId="47975"/>
    <cellStyle name="Currency 2 7 3 2 2 3" xfId="10758"/>
    <cellStyle name="Currency 2 7 3 2 3" xfId="10759"/>
    <cellStyle name="Currency 2 7 3 2 3 2" xfId="47976"/>
    <cellStyle name="Currency 2 7 3 2 4" xfId="10760"/>
    <cellStyle name="Currency 2 7 3 3" xfId="10761"/>
    <cellStyle name="Currency 2 7 3 3 2" xfId="10762"/>
    <cellStyle name="Currency 2 7 3 3 2 2" xfId="47977"/>
    <cellStyle name="Currency 2 7 3 3 3" xfId="10763"/>
    <cellStyle name="Currency 2 7 3 4" xfId="10764"/>
    <cellStyle name="Currency 2 7 3 4 2" xfId="47978"/>
    <cellStyle name="Currency 2 7 3 5" xfId="10765"/>
    <cellStyle name="Currency 2 7 4" xfId="10766"/>
    <cellStyle name="Currency 2 7 4 2" xfId="10767"/>
    <cellStyle name="Currency 2 7 4 2 2" xfId="10768"/>
    <cellStyle name="Currency 2 7 4 2 2 2" xfId="47979"/>
    <cellStyle name="Currency 2 7 4 2 3" xfId="10769"/>
    <cellStyle name="Currency 2 7 4 3" xfId="10770"/>
    <cellStyle name="Currency 2 7 4 3 2" xfId="47980"/>
    <cellStyle name="Currency 2 7 4 4" xfId="10771"/>
    <cellStyle name="Currency 2 7 5" xfId="10772"/>
    <cellStyle name="Currency 2 7 5 2" xfId="10773"/>
    <cellStyle name="Currency 2 7 5 2 2" xfId="47981"/>
    <cellStyle name="Currency 2 7 5 3" xfId="10774"/>
    <cellStyle name="Currency 2 7 6" xfId="10775"/>
    <cellStyle name="Currency 2 7 6 2" xfId="47982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2 2" xfId="47983"/>
    <cellStyle name="Currency 2 8 2 2 2 3" xfId="10782"/>
    <cellStyle name="Currency 2 8 2 2 3" xfId="10783"/>
    <cellStyle name="Currency 2 8 2 2 3 2" xfId="47984"/>
    <cellStyle name="Currency 2 8 2 2 4" xfId="10784"/>
    <cellStyle name="Currency 2 8 2 3" xfId="10785"/>
    <cellStyle name="Currency 2 8 2 3 2" xfId="10786"/>
    <cellStyle name="Currency 2 8 2 3 2 2" xfId="47985"/>
    <cellStyle name="Currency 2 8 2 3 3" xfId="10787"/>
    <cellStyle name="Currency 2 8 2 4" xfId="10788"/>
    <cellStyle name="Currency 2 8 2 4 2" xfId="47986"/>
    <cellStyle name="Currency 2 8 2 5" xfId="10789"/>
    <cellStyle name="Currency 2 8 3" xfId="10790"/>
    <cellStyle name="Currency 2 8 3 2" xfId="10791"/>
    <cellStyle name="Currency 2 8 3 2 2" xfId="10792"/>
    <cellStyle name="Currency 2 8 3 2 2 2" xfId="47987"/>
    <cellStyle name="Currency 2 8 3 2 3" xfId="10793"/>
    <cellStyle name="Currency 2 8 3 3" xfId="10794"/>
    <cellStyle name="Currency 2 8 3 3 2" xfId="47988"/>
    <cellStyle name="Currency 2 8 3 4" xfId="10795"/>
    <cellStyle name="Currency 2 8 4" xfId="10796"/>
    <cellStyle name="Currency 2 8 4 2" xfId="10797"/>
    <cellStyle name="Currency 2 8 4 2 2" xfId="47989"/>
    <cellStyle name="Currency 2 8 4 3" xfId="10798"/>
    <cellStyle name="Currency 2 8 5" xfId="10799"/>
    <cellStyle name="Currency 2 8 5 2" xfId="47990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2 2" xfId="47991"/>
    <cellStyle name="Currency 2 9 2 2 2 3" xfId="10806"/>
    <cellStyle name="Currency 2 9 2 2 3" xfId="10807"/>
    <cellStyle name="Currency 2 9 2 2 3 2" xfId="47992"/>
    <cellStyle name="Currency 2 9 2 2 4" xfId="10808"/>
    <cellStyle name="Currency 2 9 2 3" xfId="10809"/>
    <cellStyle name="Currency 2 9 2 3 2" xfId="10810"/>
    <cellStyle name="Currency 2 9 2 3 2 2" xfId="47993"/>
    <cellStyle name="Currency 2 9 2 3 3" xfId="10811"/>
    <cellStyle name="Currency 2 9 2 4" xfId="10812"/>
    <cellStyle name="Currency 2 9 2 4 2" xfId="47994"/>
    <cellStyle name="Currency 2 9 2 5" xfId="10813"/>
    <cellStyle name="Currency 2 9 3" xfId="10814"/>
    <cellStyle name="Currency 2 9 3 2" xfId="10815"/>
    <cellStyle name="Currency 2 9 3 2 2" xfId="10816"/>
    <cellStyle name="Currency 2 9 3 2 2 2" xfId="47995"/>
    <cellStyle name="Currency 2 9 3 2 3" xfId="10817"/>
    <cellStyle name="Currency 2 9 3 3" xfId="10818"/>
    <cellStyle name="Currency 2 9 3 3 2" xfId="47996"/>
    <cellStyle name="Currency 2 9 3 4" xfId="10819"/>
    <cellStyle name="Currency 2 9 4" xfId="10820"/>
    <cellStyle name="Currency 2 9 4 2" xfId="10821"/>
    <cellStyle name="Currency 2 9 4 2 2" xfId="47997"/>
    <cellStyle name="Currency 2 9 4 3" xfId="10822"/>
    <cellStyle name="Currency 2 9 5" xfId="10823"/>
    <cellStyle name="Currency 2 9 5 2" xfId="47998"/>
    <cellStyle name="Currency 2 9 6" xfId="10824"/>
    <cellStyle name="Currency 3" xfId="10825"/>
    <cellStyle name="Currency 3 2" xfId="10826"/>
    <cellStyle name="Currency 4" xfId="10827"/>
    <cellStyle name="Currency 4 2" xfId="10828"/>
    <cellStyle name="Currency 4 2 2" xfId="47999"/>
    <cellStyle name="Currency 4 3" xfId="10829"/>
    <cellStyle name="Currency 5" xfId="10830"/>
    <cellStyle name="Currency 5 2" xfId="48000"/>
    <cellStyle name="Currency 6" xfId="10831"/>
    <cellStyle name="Currency 7" xfId="57593"/>
    <cellStyle name="Currency0" xfId="39"/>
    <cellStyle name="Currency0 2" xfId="156"/>
    <cellStyle name="Currency0 3" xfId="123"/>
    <cellStyle name="Date" xfId="40"/>
    <cellStyle name="Date 2" xfId="157"/>
    <cellStyle name="Date 2 2" xfId="44842"/>
    <cellStyle name="Date 2 3" xfId="44843"/>
    <cellStyle name="Date 3" xfId="124"/>
    <cellStyle name="Date 4" xfId="44844"/>
    <cellStyle name="Euro" xfId="41"/>
    <cellStyle name="Euro 2" xfId="158"/>
    <cellStyle name="Euro 2 2" xfId="44845"/>
    <cellStyle name="Euro 2 3" xfId="44846"/>
    <cellStyle name="Euro 3" xfId="125"/>
    <cellStyle name="Euro 4" xfId="44847"/>
    <cellStyle name="Explanatory Text" xfId="42" builtinId="53" customBuiltin="1"/>
    <cellStyle name="Explanatory Text 2" xfId="10832"/>
    <cellStyle name="Explanatory Text 2 2" xfId="10833"/>
    <cellStyle name="Explanatory Text 2 2 2" xfId="48001"/>
    <cellStyle name="Explanatory Text 2 3" xfId="10834"/>
    <cellStyle name="Explanatory Text 2 4" xfId="48002"/>
    <cellStyle name="Explanatory Text 3" xfId="10835"/>
    <cellStyle name="Explanatory Text 3 2" xfId="48003"/>
    <cellStyle name="Explanatory Text 3 3" xfId="48004"/>
    <cellStyle name="Explanatory Text 4" xfId="10836"/>
    <cellStyle name="Explanatory Text 4 2" xfId="10837"/>
    <cellStyle name="Explanatory Text 4 2 2" xfId="10838"/>
    <cellStyle name="Explanatory Text 4 2 3" xfId="10839"/>
    <cellStyle name="Explanatory Text 4 3" xfId="48005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848"/>
    <cellStyle name="F2 3" xfId="44849"/>
    <cellStyle name="F3" xfId="44"/>
    <cellStyle name="F3 2" xfId="44850"/>
    <cellStyle name="F3 3" xfId="44851"/>
    <cellStyle name="F4" xfId="45"/>
    <cellStyle name="F4 2" xfId="44852"/>
    <cellStyle name="F4 3" xfId="44853"/>
    <cellStyle name="F5" xfId="46"/>
    <cellStyle name="F5 2" xfId="159"/>
    <cellStyle name="F5 2 2" xfId="44854"/>
    <cellStyle name="F5 2 3" xfId="44855"/>
    <cellStyle name="F5 3" xfId="126"/>
    <cellStyle name="F5 4" xfId="44856"/>
    <cellStyle name="F6" xfId="47"/>
    <cellStyle name="F6 2" xfId="160"/>
    <cellStyle name="F6 2 2" xfId="44857"/>
    <cellStyle name="F6 2 3" xfId="44858"/>
    <cellStyle name="F6 3" xfId="127"/>
    <cellStyle name="F6 4" xfId="44859"/>
    <cellStyle name="F7" xfId="48"/>
    <cellStyle name="F7 2" xfId="44860"/>
    <cellStyle name="F7 3" xfId="44861"/>
    <cellStyle name="F8" xfId="49"/>
    <cellStyle name="F8 2" xfId="44862"/>
    <cellStyle name="F8 3" xfId="44863"/>
    <cellStyle name="Fixed" xfId="50"/>
    <cellStyle name="Fixed 2" xfId="161"/>
    <cellStyle name="Fixed 3" xfId="128"/>
    <cellStyle name="Good" xfId="51" builtinId="26" customBuiltin="1"/>
    <cellStyle name="Good 10" xfId="57588"/>
    <cellStyle name="Good 2" xfId="10846"/>
    <cellStyle name="Good 2 2" xfId="10847"/>
    <cellStyle name="Good 2 2 2" xfId="48006"/>
    <cellStyle name="Good 2 3" xfId="10848"/>
    <cellStyle name="Good 2 4" xfId="48007"/>
    <cellStyle name="Good 3" xfId="10849"/>
    <cellStyle name="Good 3 2" xfId="48008"/>
    <cellStyle name="Good 3 3" xfId="48009"/>
    <cellStyle name="Good 4" xfId="10850"/>
    <cellStyle name="Good 4 2" xfId="10851"/>
    <cellStyle name="Good 4 2 2" xfId="10852"/>
    <cellStyle name="Good 4 2 3" xfId="10853"/>
    <cellStyle name="Good 4 3" xfId="48010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2 2" xfId="48011"/>
    <cellStyle name="Heading 1 2 3" xfId="10862"/>
    <cellStyle name="Heading 1 2 4" xfId="48012"/>
    <cellStyle name="Heading 1 3" xfId="10863"/>
    <cellStyle name="Heading 1 3 2" xfId="48013"/>
    <cellStyle name="Heading 1 3 3" xfId="48014"/>
    <cellStyle name="Heading 1 4" xfId="10864"/>
    <cellStyle name="Heading 1 4 2" xfId="10865"/>
    <cellStyle name="Heading 1 4 2 2" xfId="10866"/>
    <cellStyle name="Heading 1 4 2 3" xfId="10867"/>
    <cellStyle name="Heading 1 4 3" xfId="48015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2 2" xfId="48016"/>
    <cellStyle name="Heading 2 2 3" xfId="10876"/>
    <cellStyle name="Heading 2 2 4" xfId="48017"/>
    <cellStyle name="Heading 2 3" xfId="10877"/>
    <cellStyle name="Heading 2 3 2" xfId="48018"/>
    <cellStyle name="Heading 2 3 3" xfId="48019"/>
    <cellStyle name="Heading 2 4" xfId="10878"/>
    <cellStyle name="Heading 2 4 2" xfId="10879"/>
    <cellStyle name="Heading 2 4 2 2" xfId="10880"/>
    <cellStyle name="Heading 2 4 2 3" xfId="10881"/>
    <cellStyle name="Heading 2 4 3" xfId="48020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2 5" xfId="48021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3 4" xfId="48022"/>
    <cellStyle name="Heading 3 2 4" xfId="10937"/>
    <cellStyle name="Heading 3 2 4 2" xfId="10938"/>
    <cellStyle name="Heading 3 2 4 2 2" xfId="10939"/>
    <cellStyle name="Heading 3 2 4 3" xfId="10940"/>
    <cellStyle name="Heading 3 2 4 4" xfId="48023"/>
    <cellStyle name="Heading 3 2 5" xfId="10941"/>
    <cellStyle name="Heading 3 2 5 2" xfId="10942"/>
    <cellStyle name="Heading 3 2 6" xfId="10943"/>
    <cellStyle name="Heading 3 2 6 2" xfId="10944"/>
    <cellStyle name="Heading 3 2 7" xfId="4802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3 6" xfId="48025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4 5" xfId="4802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5 5" xfId="48027"/>
    <cellStyle name="Heading 3 5 6" xfId="48028"/>
    <cellStyle name="Heading 3 6" xfId="11005"/>
    <cellStyle name="Heading 3 6 2" xfId="11006"/>
    <cellStyle name="Heading 3 6 2 2" xfId="11007"/>
    <cellStyle name="Heading 3 6 3" xfId="48029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2 2" xfId="48030"/>
    <cellStyle name="Heading 4 2 3" xfId="11028"/>
    <cellStyle name="Heading 4 2 4" xfId="48031"/>
    <cellStyle name="Heading 4 3" xfId="11029"/>
    <cellStyle name="Heading 4 3 2" xfId="48032"/>
    <cellStyle name="Heading 4 3 3" xfId="48033"/>
    <cellStyle name="Heading 4 4" xfId="11030"/>
    <cellStyle name="Heading 4 4 2" xfId="11031"/>
    <cellStyle name="Heading 4 4 2 2" xfId="11032"/>
    <cellStyle name="Heading 4 4 2 3" xfId="11033"/>
    <cellStyle name="Heading 4 4 3" xfId="48034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3 2" xfId="48035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3 2" xfId="48036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3 2" xfId="48037"/>
    <cellStyle name="Input 10 2 4 4" xfId="11057"/>
    <cellStyle name="Input 10 2 5" xfId="11058"/>
    <cellStyle name="Input 10 2 5 2" xfId="11059"/>
    <cellStyle name="Input 10 2 6" xfId="11060"/>
    <cellStyle name="Input 10 2 6 2" xfId="48038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3 2" xfId="48039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3 2" xfId="48040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3 2" xfId="48041"/>
    <cellStyle name="Input 10 3 4 4" xfId="11077"/>
    <cellStyle name="Input 10 3 5" xfId="11078"/>
    <cellStyle name="Input 10 3 5 2" xfId="11079"/>
    <cellStyle name="Input 10 3 6" xfId="11080"/>
    <cellStyle name="Input 10 3 6 2" xfId="48042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3 2" xfId="48043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3 2" xfId="48044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3 2" xfId="48045"/>
    <cellStyle name="Input 10 4 4 4" xfId="11097"/>
    <cellStyle name="Input 10 4 5" xfId="11098"/>
    <cellStyle name="Input 10 4 5 2" xfId="11099"/>
    <cellStyle name="Input 10 4 6" xfId="11100"/>
    <cellStyle name="Input 10 4 6 2" xfId="48046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3 2" xfId="48047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3 2" xfId="48048"/>
    <cellStyle name="Input 10 5 3 4" xfId="11112"/>
    <cellStyle name="Input 10 5 4" xfId="11113"/>
    <cellStyle name="Input 10 5 4 2" xfId="11114"/>
    <cellStyle name="Input 10 5 5" xfId="11115"/>
    <cellStyle name="Input 10 5 5 2" xfId="48049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3 2" xfId="48050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3 2" xfId="48051"/>
    <cellStyle name="Input 10 6 3 4" xfId="11127"/>
    <cellStyle name="Input 10 6 4" xfId="11128"/>
    <cellStyle name="Input 10 6 4 2" xfId="11129"/>
    <cellStyle name="Input 10 6 5" xfId="11130"/>
    <cellStyle name="Input 10 6 5 2" xfId="48052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3 2" xfId="48053"/>
    <cellStyle name="Input 10 7 4" xfId="11136"/>
    <cellStyle name="Input 10 8" xfId="11137"/>
    <cellStyle name="Input 10 8 2" xfId="11138"/>
    <cellStyle name="Input 10 9" xfId="11139"/>
    <cellStyle name="Input 10 9 2" xfId="48054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3 2" xfId="48055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3 2" xfId="48056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3 2" xfId="48057"/>
    <cellStyle name="Input 11 2 4 4" xfId="11157"/>
    <cellStyle name="Input 11 2 5" xfId="11158"/>
    <cellStyle name="Input 11 2 5 2" xfId="11159"/>
    <cellStyle name="Input 11 2 6" xfId="11160"/>
    <cellStyle name="Input 11 2 6 2" xfId="48058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3 2" xfId="48059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3 2" xfId="48060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3 2" xfId="48061"/>
    <cellStyle name="Input 11 3 4 4" xfId="11177"/>
    <cellStyle name="Input 11 3 5" xfId="11178"/>
    <cellStyle name="Input 11 3 5 2" xfId="11179"/>
    <cellStyle name="Input 11 3 6" xfId="11180"/>
    <cellStyle name="Input 11 3 6 2" xfId="48062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3 2" xfId="48063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3 2" xfId="48064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3 2" xfId="48065"/>
    <cellStyle name="Input 11 4 4 4" xfId="11197"/>
    <cellStyle name="Input 11 4 5" xfId="11198"/>
    <cellStyle name="Input 11 4 5 2" xfId="11199"/>
    <cellStyle name="Input 11 4 6" xfId="11200"/>
    <cellStyle name="Input 11 4 6 2" xfId="48066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3 2" xfId="48067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3 2" xfId="48068"/>
    <cellStyle name="Input 11 5 3 4" xfId="11212"/>
    <cellStyle name="Input 11 5 4" xfId="11213"/>
    <cellStyle name="Input 11 5 4 2" xfId="11214"/>
    <cellStyle name="Input 11 5 5" xfId="11215"/>
    <cellStyle name="Input 11 5 5 2" xfId="48069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3 2" xfId="48070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3 2" xfId="48071"/>
    <cellStyle name="Input 11 6 3 4" xfId="11227"/>
    <cellStyle name="Input 11 6 4" xfId="11228"/>
    <cellStyle name="Input 11 6 4 2" xfId="11229"/>
    <cellStyle name="Input 11 6 5" xfId="11230"/>
    <cellStyle name="Input 11 6 5 2" xfId="48072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3 2" xfId="48073"/>
    <cellStyle name="Input 11 7 4" xfId="11236"/>
    <cellStyle name="Input 11 8" xfId="11237"/>
    <cellStyle name="Input 11 8 2" xfId="11238"/>
    <cellStyle name="Input 11 9" xfId="11239"/>
    <cellStyle name="Input 11 9 2" xfId="48074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3 2" xfId="4807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3 2" xfId="48076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3 2" xfId="48077"/>
    <cellStyle name="Input 12 2 4 4" xfId="11256"/>
    <cellStyle name="Input 12 2 5" xfId="11257"/>
    <cellStyle name="Input 12 2 5 2" xfId="11258"/>
    <cellStyle name="Input 12 2 6" xfId="11259"/>
    <cellStyle name="Input 12 2 6 2" xfId="48078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3 2" xfId="48079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3 2" xfId="4808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3 2" xfId="48081"/>
    <cellStyle name="Input 12 3 4 4" xfId="11276"/>
    <cellStyle name="Input 12 3 5" xfId="11277"/>
    <cellStyle name="Input 12 3 5 2" xfId="11278"/>
    <cellStyle name="Input 12 3 6" xfId="11279"/>
    <cellStyle name="Input 12 3 6 2" xfId="48082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3 2" xfId="48083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3 2" xfId="48084"/>
    <cellStyle name="Input 12 4 3 4" xfId="11291"/>
    <cellStyle name="Input 12 4 4" xfId="11292"/>
    <cellStyle name="Input 12 4 4 2" xfId="11293"/>
    <cellStyle name="Input 12 4 5" xfId="11294"/>
    <cellStyle name="Input 12 4 5 2" xfId="48085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3 2" xfId="48086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3 2" xfId="48087"/>
    <cellStyle name="Input 12 5 3 4" xfId="11306"/>
    <cellStyle name="Input 12 5 4" xfId="11307"/>
    <cellStyle name="Input 12 5 4 2" xfId="11308"/>
    <cellStyle name="Input 12 5 5" xfId="11309"/>
    <cellStyle name="Input 12 5 5 2" xfId="48088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3 2" xfId="48089"/>
    <cellStyle name="Input 12 6 4" xfId="11315"/>
    <cellStyle name="Input 12 7" xfId="11316"/>
    <cellStyle name="Input 12 7 2" xfId="11317"/>
    <cellStyle name="Input 12 8" xfId="11318"/>
    <cellStyle name="Input 12 8 2" xfId="48090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3 2" xfId="48091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3 2" xfId="48092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3 2" xfId="48093"/>
    <cellStyle name="Input 13 2 4 4" xfId="11337"/>
    <cellStyle name="Input 13 2 5" xfId="11338"/>
    <cellStyle name="Input 13 2 5 2" xfId="11339"/>
    <cellStyle name="Input 13 2 6" xfId="11340"/>
    <cellStyle name="Input 13 2 6 2" xfId="48094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3 2" xfId="48095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3 2" xfId="48096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3 2" xfId="48097"/>
    <cellStyle name="Input 13 3 4 4" xfId="11357"/>
    <cellStyle name="Input 13 3 5" xfId="11358"/>
    <cellStyle name="Input 13 3 5 2" xfId="11359"/>
    <cellStyle name="Input 13 3 6" xfId="11360"/>
    <cellStyle name="Input 13 3 6 2" xfId="48098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3 2" xfId="48099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3 2" xfId="48100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3 2" xfId="48101"/>
    <cellStyle name="Input 13 4 4 4" xfId="11377"/>
    <cellStyle name="Input 13 4 5" xfId="11378"/>
    <cellStyle name="Input 13 4 5 2" xfId="11379"/>
    <cellStyle name="Input 13 4 6" xfId="11380"/>
    <cellStyle name="Input 13 4 6 2" xfId="48102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3 2" xfId="48103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3 2" xfId="48104"/>
    <cellStyle name="Input 13 5 3 4" xfId="11392"/>
    <cellStyle name="Input 13 5 4" xfId="11393"/>
    <cellStyle name="Input 13 5 4 2" xfId="11394"/>
    <cellStyle name="Input 13 5 5" xfId="11395"/>
    <cellStyle name="Input 13 5 5 2" xfId="4810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3 2" xfId="48106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3 2" xfId="48107"/>
    <cellStyle name="Input 13 6 3 4" xfId="11407"/>
    <cellStyle name="Input 13 6 4" xfId="11408"/>
    <cellStyle name="Input 13 6 4 2" xfId="11409"/>
    <cellStyle name="Input 13 6 5" xfId="11410"/>
    <cellStyle name="Input 13 6 5 2" xfId="48108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3 2" xfId="48109"/>
    <cellStyle name="Input 13 7 4" xfId="11416"/>
    <cellStyle name="Input 13 8" xfId="11417"/>
    <cellStyle name="Input 13 8 2" xfId="11418"/>
    <cellStyle name="Input 13 9" xfId="11419"/>
    <cellStyle name="Input 13 9 2" xfId="48110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3 2" xfId="48111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3 2" xfId="48112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3 2" xfId="48113"/>
    <cellStyle name="Input 14 2 4 4" xfId="11437"/>
    <cellStyle name="Input 14 2 5" xfId="11438"/>
    <cellStyle name="Input 14 2 5 2" xfId="11439"/>
    <cellStyle name="Input 14 2 6" xfId="11440"/>
    <cellStyle name="Input 14 2 6 2" xfId="48114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3 2" xfId="48115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3 2" xfId="48116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3 2" xfId="48117"/>
    <cellStyle name="Input 14 3 4 4" xfId="11457"/>
    <cellStyle name="Input 14 3 5" xfId="11458"/>
    <cellStyle name="Input 14 3 5 2" xfId="11459"/>
    <cellStyle name="Input 14 3 6" xfId="11460"/>
    <cellStyle name="Input 14 3 6 2" xfId="48118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3 2" xfId="48119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3 2" xfId="48120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3 2" xfId="48121"/>
    <cellStyle name="Input 14 4 4 4" xfId="11477"/>
    <cellStyle name="Input 14 4 5" xfId="11478"/>
    <cellStyle name="Input 14 4 5 2" xfId="11479"/>
    <cellStyle name="Input 14 4 6" xfId="11480"/>
    <cellStyle name="Input 14 4 6 2" xfId="48122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3 2" xfId="48123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3 2" xfId="48124"/>
    <cellStyle name="Input 14 5 3 4" xfId="11492"/>
    <cellStyle name="Input 14 5 4" xfId="11493"/>
    <cellStyle name="Input 14 5 4 2" xfId="11494"/>
    <cellStyle name="Input 14 5 5" xfId="11495"/>
    <cellStyle name="Input 14 5 5 2" xfId="4812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3 2" xfId="48126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3 2" xfId="48127"/>
    <cellStyle name="Input 14 6 3 4" xfId="11507"/>
    <cellStyle name="Input 14 6 4" xfId="11508"/>
    <cellStyle name="Input 14 6 4 2" xfId="11509"/>
    <cellStyle name="Input 14 6 5" xfId="11510"/>
    <cellStyle name="Input 14 6 5 2" xfId="48128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3 2" xfId="48129"/>
    <cellStyle name="Input 14 7 4" xfId="11516"/>
    <cellStyle name="Input 14 8" xfId="11517"/>
    <cellStyle name="Input 14 8 2" xfId="11518"/>
    <cellStyle name="Input 14 9" xfId="11519"/>
    <cellStyle name="Input 14 9 2" xfId="48130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3 2" xfId="48131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3 2" xfId="48132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3 2" xfId="48133"/>
    <cellStyle name="Input 15 2 4 4" xfId="11537"/>
    <cellStyle name="Input 15 2 5" xfId="11538"/>
    <cellStyle name="Input 15 2 5 2" xfId="11539"/>
    <cellStyle name="Input 15 2 6" xfId="11540"/>
    <cellStyle name="Input 15 2 6 2" xfId="48134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3 2" xfId="48135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3 2" xfId="48136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3 2" xfId="48137"/>
    <cellStyle name="Input 15 3 4 4" xfId="11557"/>
    <cellStyle name="Input 15 3 5" xfId="11558"/>
    <cellStyle name="Input 15 3 5 2" xfId="11559"/>
    <cellStyle name="Input 15 3 6" xfId="11560"/>
    <cellStyle name="Input 15 3 6 2" xfId="48138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3 2" xfId="48139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3 2" xfId="48140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3 2" xfId="48141"/>
    <cellStyle name="Input 15 4 4 4" xfId="11577"/>
    <cellStyle name="Input 15 4 5" xfId="11578"/>
    <cellStyle name="Input 15 4 5 2" xfId="11579"/>
    <cellStyle name="Input 15 4 6" xfId="11580"/>
    <cellStyle name="Input 15 4 6 2" xfId="48142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3 2" xfId="48143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3 2" xfId="48144"/>
    <cellStyle name="Input 15 5 3 4" xfId="11592"/>
    <cellStyle name="Input 15 5 4" xfId="11593"/>
    <cellStyle name="Input 15 5 4 2" xfId="11594"/>
    <cellStyle name="Input 15 5 5" xfId="11595"/>
    <cellStyle name="Input 15 5 5 2" xfId="4814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3 2" xfId="48146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3 2" xfId="48147"/>
    <cellStyle name="Input 15 6 3 4" xfId="11607"/>
    <cellStyle name="Input 15 6 4" xfId="11608"/>
    <cellStyle name="Input 15 6 4 2" xfId="11609"/>
    <cellStyle name="Input 15 6 5" xfId="11610"/>
    <cellStyle name="Input 15 6 5 2" xfId="48148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3 2" xfId="48149"/>
    <cellStyle name="Input 15 7 4" xfId="11616"/>
    <cellStyle name="Input 15 8" xfId="11617"/>
    <cellStyle name="Input 15 8 2" xfId="11618"/>
    <cellStyle name="Input 15 9" xfId="11619"/>
    <cellStyle name="Input 15 9 2" xfId="48150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3 2" xfId="48151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3 2" xfId="48152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3 2" xfId="48153"/>
    <cellStyle name="Input 16 2 4 4" xfId="11637"/>
    <cellStyle name="Input 16 2 5" xfId="11638"/>
    <cellStyle name="Input 16 2 5 2" xfId="11639"/>
    <cellStyle name="Input 16 2 6" xfId="11640"/>
    <cellStyle name="Input 16 2 6 2" xfId="48154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3 2" xfId="48155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3 2" xfId="48156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3 2" xfId="48157"/>
    <cellStyle name="Input 16 3 4 4" xfId="11657"/>
    <cellStyle name="Input 16 3 5" xfId="11658"/>
    <cellStyle name="Input 16 3 5 2" xfId="11659"/>
    <cellStyle name="Input 16 3 6" xfId="11660"/>
    <cellStyle name="Input 16 3 6 2" xfId="48158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3 2" xfId="48159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3 2" xfId="48160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3 2" xfId="48161"/>
    <cellStyle name="Input 16 4 4 4" xfId="11677"/>
    <cellStyle name="Input 16 4 5" xfId="11678"/>
    <cellStyle name="Input 16 4 5 2" xfId="11679"/>
    <cellStyle name="Input 16 4 6" xfId="11680"/>
    <cellStyle name="Input 16 4 6 2" xfId="48162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3 2" xfId="48163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3 2" xfId="48164"/>
    <cellStyle name="Input 16 5 3 4" xfId="11692"/>
    <cellStyle name="Input 16 5 4" xfId="11693"/>
    <cellStyle name="Input 16 5 4 2" xfId="11694"/>
    <cellStyle name="Input 16 5 5" xfId="11695"/>
    <cellStyle name="Input 16 5 5 2" xfId="4816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3 2" xfId="48166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3 2" xfId="48167"/>
    <cellStyle name="Input 16 6 3 4" xfId="11707"/>
    <cellStyle name="Input 16 6 4" xfId="11708"/>
    <cellStyle name="Input 16 6 4 2" xfId="11709"/>
    <cellStyle name="Input 16 6 5" xfId="11710"/>
    <cellStyle name="Input 16 6 5 2" xfId="48168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3 2" xfId="48169"/>
    <cellStyle name="Input 16 7 4" xfId="11716"/>
    <cellStyle name="Input 16 8" xfId="11717"/>
    <cellStyle name="Input 16 8 2" xfId="11718"/>
    <cellStyle name="Input 16 9" xfId="11719"/>
    <cellStyle name="Input 16 9 2" xfId="48170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3 2" xfId="48171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3 2" xfId="48172"/>
    <cellStyle name="Input 17 3 4" xfId="11730"/>
    <cellStyle name="Input 17 4" xfId="11731"/>
    <cellStyle name="Input 17 4 2" xfId="11732"/>
    <cellStyle name="Input 17 4 2 2" xfId="11733"/>
    <cellStyle name="Input 17 4 2 2 2" xfId="48173"/>
    <cellStyle name="Input 17 4 2 3" xfId="11734"/>
    <cellStyle name="Input 17 4 3" xfId="11735"/>
    <cellStyle name="Input 17 4 3 2" xfId="48174"/>
    <cellStyle name="Input 17 4 4" xfId="11736"/>
    <cellStyle name="Input 17 5" xfId="11737"/>
    <cellStyle name="Input 17 5 2" xfId="11738"/>
    <cellStyle name="Input 17 6" xfId="11739"/>
    <cellStyle name="Input 17 6 2" xfId="48175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3 2" xfId="48176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3 2" xfId="48177"/>
    <cellStyle name="Input 18 3 4" xfId="11751"/>
    <cellStyle name="Input 18 4" xfId="11752"/>
    <cellStyle name="Input 18 4 2" xfId="11753"/>
    <cellStyle name="Input 18 4 2 2" xfId="11754"/>
    <cellStyle name="Input 18 4 2 2 2" xfId="48178"/>
    <cellStyle name="Input 18 4 2 3" xfId="11755"/>
    <cellStyle name="Input 18 4 3" xfId="11756"/>
    <cellStyle name="Input 18 4 3 2" xfId="48179"/>
    <cellStyle name="Input 18 4 4" xfId="11757"/>
    <cellStyle name="Input 18 5" xfId="11758"/>
    <cellStyle name="Input 18 5 2" xfId="11759"/>
    <cellStyle name="Input 18 6" xfId="11760"/>
    <cellStyle name="Input 18 6 2" xfId="4818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3 2" xfId="48181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3 2" xfId="48182"/>
    <cellStyle name="Input 19 3 4" xfId="11772"/>
    <cellStyle name="Input 19 4" xfId="11773"/>
    <cellStyle name="Input 19 4 2" xfId="11774"/>
    <cellStyle name="Input 19 5" xfId="11775"/>
    <cellStyle name="Input 19 5 2" xfId="48183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3 2" xfId="48184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3 2" xfId="48185"/>
    <cellStyle name="Input 2 10 3 4" xfId="11788"/>
    <cellStyle name="Input 2 10 4" xfId="11789"/>
    <cellStyle name="Input 2 10 4 2" xfId="11790"/>
    <cellStyle name="Input 2 10 5" xfId="11791"/>
    <cellStyle name="Input 2 10 5 2" xfId="48186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3 2" xfId="48187"/>
    <cellStyle name="Input 2 11 4" xfId="11797"/>
    <cellStyle name="Input 2 12" xfId="11798"/>
    <cellStyle name="Input 2 12 2" xfId="11799"/>
    <cellStyle name="Input 2 12 2 2" xfId="11800"/>
    <cellStyle name="Input 2 12 2 2 2" xfId="48188"/>
    <cellStyle name="Input 2 12 2 3" xfId="11801"/>
    <cellStyle name="Input 2 12 3" xfId="11802"/>
    <cellStyle name="Input 2 12 3 2" xfId="48189"/>
    <cellStyle name="Input 2 12 4" xfId="11803"/>
    <cellStyle name="Input 2 13" xfId="11804"/>
    <cellStyle name="Input 2 13 2" xfId="11805"/>
    <cellStyle name="Input 2 14" xfId="11806"/>
    <cellStyle name="Input 2 14 2" xfId="48190"/>
    <cellStyle name="Input 2 15" xfId="11807"/>
    <cellStyle name="Input 2 16" xfId="48191"/>
    <cellStyle name="Input 2 2" xfId="11808"/>
    <cellStyle name="Input 2 2 10" xfId="11809"/>
    <cellStyle name="Input 2 2 10 2" xfId="11810"/>
    <cellStyle name="Input 2 2 11" xfId="11811"/>
    <cellStyle name="Input 2 2 11 2" xfId="48192"/>
    <cellStyle name="Input 2 2 12" xfId="11812"/>
    <cellStyle name="Input 2 2 13" xfId="48193"/>
    <cellStyle name="Input 2 2 2" xfId="11813"/>
    <cellStyle name="Input 2 2 2 10" xfId="11814"/>
    <cellStyle name="Input 2 2 2 10 2" xfId="4819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3 2" xfId="48195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3 2" xfId="48196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3 2" xfId="48197"/>
    <cellStyle name="Input 2 2 2 2 2 2 4 4" xfId="11834"/>
    <cellStyle name="Input 2 2 2 2 2 2 5" xfId="11835"/>
    <cellStyle name="Input 2 2 2 2 2 2 5 2" xfId="11836"/>
    <cellStyle name="Input 2 2 2 2 2 2 6" xfId="11837"/>
    <cellStyle name="Input 2 2 2 2 2 2 6 2" xfId="48198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3 2" xfId="48199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3 2" xfId="48200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3 2" xfId="48201"/>
    <cellStyle name="Input 2 2 2 2 2 3 4 4" xfId="11854"/>
    <cellStyle name="Input 2 2 2 2 2 3 5" xfId="11855"/>
    <cellStyle name="Input 2 2 2 2 2 3 5 2" xfId="11856"/>
    <cellStyle name="Input 2 2 2 2 2 3 6" xfId="11857"/>
    <cellStyle name="Input 2 2 2 2 2 3 6 2" xfId="48202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3 2" xfId="4820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3 2" xfId="48204"/>
    <cellStyle name="Input 2 2 2 2 2 4 3 4" xfId="11869"/>
    <cellStyle name="Input 2 2 2 2 2 4 4" xfId="11870"/>
    <cellStyle name="Input 2 2 2 2 2 4 4 2" xfId="11871"/>
    <cellStyle name="Input 2 2 2 2 2 4 5" xfId="11872"/>
    <cellStyle name="Input 2 2 2 2 2 4 5 2" xfId="48205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3 2" xfId="48206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3 2" xfId="48207"/>
    <cellStyle name="Input 2 2 2 2 2 5 3 4" xfId="11884"/>
    <cellStyle name="Input 2 2 2 2 2 5 4" xfId="11885"/>
    <cellStyle name="Input 2 2 2 2 2 5 4 2" xfId="11886"/>
    <cellStyle name="Input 2 2 2 2 2 5 5" xfId="11887"/>
    <cellStyle name="Input 2 2 2 2 2 5 5 2" xfId="48208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3 2" xfId="48209"/>
    <cellStyle name="Input 2 2 2 2 2 6 4" xfId="11893"/>
    <cellStyle name="Input 2 2 2 2 2 7" xfId="11894"/>
    <cellStyle name="Input 2 2 2 2 2 7 2" xfId="11895"/>
    <cellStyle name="Input 2 2 2 2 2 8" xfId="11896"/>
    <cellStyle name="Input 2 2 2 2 2 8 2" xfId="48210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3 2" xfId="48211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3 2" xfId="48212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3 2" xfId="48213"/>
    <cellStyle name="Input 2 2 2 2 3 2 4 4" xfId="11914"/>
    <cellStyle name="Input 2 2 2 2 3 2 5" xfId="11915"/>
    <cellStyle name="Input 2 2 2 2 3 2 5 2" xfId="11916"/>
    <cellStyle name="Input 2 2 2 2 3 2 6" xfId="11917"/>
    <cellStyle name="Input 2 2 2 2 3 2 6 2" xfId="48214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3 2" xfId="48215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3 2" xfId="48216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3 2" xfId="48217"/>
    <cellStyle name="Input 2 2 2 2 3 3 4 4" xfId="11934"/>
    <cellStyle name="Input 2 2 2 2 3 3 5" xfId="11935"/>
    <cellStyle name="Input 2 2 2 2 3 3 5 2" xfId="11936"/>
    <cellStyle name="Input 2 2 2 2 3 3 6" xfId="11937"/>
    <cellStyle name="Input 2 2 2 2 3 3 6 2" xfId="48218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3 2" xfId="48219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3 2" xfId="48220"/>
    <cellStyle name="Input 2 2 2 2 3 4 3 4" xfId="11949"/>
    <cellStyle name="Input 2 2 2 2 3 4 4" xfId="11950"/>
    <cellStyle name="Input 2 2 2 2 3 4 4 2" xfId="11951"/>
    <cellStyle name="Input 2 2 2 2 3 4 5" xfId="11952"/>
    <cellStyle name="Input 2 2 2 2 3 4 5 2" xfId="48221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3 2" xfId="48222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3 2" xfId="48223"/>
    <cellStyle name="Input 2 2 2 2 3 5 3 4" xfId="11964"/>
    <cellStyle name="Input 2 2 2 2 3 5 4" xfId="11965"/>
    <cellStyle name="Input 2 2 2 2 3 5 4 2" xfId="11966"/>
    <cellStyle name="Input 2 2 2 2 3 5 5" xfId="11967"/>
    <cellStyle name="Input 2 2 2 2 3 5 5 2" xfId="48224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3 2" xfId="48225"/>
    <cellStyle name="Input 2 2 2 2 3 6 4" xfId="11973"/>
    <cellStyle name="Input 2 2 2 2 3 7" xfId="11974"/>
    <cellStyle name="Input 2 2 2 2 3 7 2" xfId="11975"/>
    <cellStyle name="Input 2 2 2 2 3 8" xfId="11976"/>
    <cellStyle name="Input 2 2 2 2 3 8 2" xfId="4822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3 2" xfId="48227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3 2" xfId="48228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3 2" xfId="48229"/>
    <cellStyle name="Input 2 2 2 2 4 4 4" xfId="11993"/>
    <cellStyle name="Input 2 2 2 2 4 5" xfId="11994"/>
    <cellStyle name="Input 2 2 2 2 4 5 2" xfId="11995"/>
    <cellStyle name="Input 2 2 2 2 4 6" xfId="11996"/>
    <cellStyle name="Input 2 2 2 2 4 6 2" xfId="48230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3 2" xfId="48231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3 2" xfId="48232"/>
    <cellStyle name="Input 2 2 2 2 5 3 4" xfId="12008"/>
    <cellStyle name="Input 2 2 2 2 5 4" xfId="12009"/>
    <cellStyle name="Input 2 2 2 2 5 4 2" xfId="12010"/>
    <cellStyle name="Input 2 2 2 2 5 5" xfId="12011"/>
    <cellStyle name="Input 2 2 2 2 5 5 2" xfId="48233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3 2" xfId="48234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3 2" xfId="48235"/>
    <cellStyle name="Input 2 2 2 2 6 3 4" xfId="12023"/>
    <cellStyle name="Input 2 2 2 2 6 4" xfId="12024"/>
    <cellStyle name="Input 2 2 2 2 6 4 2" xfId="12025"/>
    <cellStyle name="Input 2 2 2 2 6 5" xfId="12026"/>
    <cellStyle name="Input 2 2 2 2 6 5 2" xfId="4823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3 2" xfId="48237"/>
    <cellStyle name="Input 2 2 2 2 7 4" xfId="12032"/>
    <cellStyle name="Input 2 2 2 2 8" xfId="12033"/>
    <cellStyle name="Input 2 2 2 2 8 2" xfId="12034"/>
    <cellStyle name="Input 2 2 2 2 9" xfId="12035"/>
    <cellStyle name="Input 2 2 2 2 9 2" xfId="48238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3 2" xfId="48239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3 2" xfId="48240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3 2" xfId="48241"/>
    <cellStyle name="Input 2 2 2 3 2 4 4" xfId="12052"/>
    <cellStyle name="Input 2 2 2 3 2 5" xfId="12053"/>
    <cellStyle name="Input 2 2 2 3 2 5 2" xfId="12054"/>
    <cellStyle name="Input 2 2 2 3 2 6" xfId="12055"/>
    <cellStyle name="Input 2 2 2 3 2 6 2" xfId="48242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3 2" xfId="48243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3 2" xfId="48244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3 2" xfId="48245"/>
    <cellStyle name="Input 2 2 2 3 3 4 4" xfId="12072"/>
    <cellStyle name="Input 2 2 2 3 3 5" xfId="12073"/>
    <cellStyle name="Input 2 2 2 3 3 5 2" xfId="12074"/>
    <cellStyle name="Input 2 2 2 3 3 6" xfId="12075"/>
    <cellStyle name="Input 2 2 2 3 3 6 2" xfId="48246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3 2" xfId="48247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3 2" xfId="48248"/>
    <cellStyle name="Input 2 2 2 3 4 3 4" xfId="12087"/>
    <cellStyle name="Input 2 2 2 3 4 4" xfId="12088"/>
    <cellStyle name="Input 2 2 2 3 4 4 2" xfId="12089"/>
    <cellStyle name="Input 2 2 2 3 4 5" xfId="12090"/>
    <cellStyle name="Input 2 2 2 3 4 5 2" xfId="48249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3 2" xfId="48250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3 2" xfId="48251"/>
    <cellStyle name="Input 2 2 2 3 5 3 4" xfId="12102"/>
    <cellStyle name="Input 2 2 2 3 5 4" xfId="12103"/>
    <cellStyle name="Input 2 2 2 3 5 4 2" xfId="12104"/>
    <cellStyle name="Input 2 2 2 3 5 5" xfId="12105"/>
    <cellStyle name="Input 2 2 2 3 5 5 2" xfId="48252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3 2" xfId="48253"/>
    <cellStyle name="Input 2 2 2 3 6 4" xfId="12111"/>
    <cellStyle name="Input 2 2 2 3 7" xfId="12112"/>
    <cellStyle name="Input 2 2 2 3 7 2" xfId="12113"/>
    <cellStyle name="Input 2 2 2 3 8" xfId="12114"/>
    <cellStyle name="Input 2 2 2 3 8 2" xfId="4825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3 2" xfId="48255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3 2" xfId="4825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3 2" xfId="48257"/>
    <cellStyle name="Input 2 2 2 4 2 4 4" xfId="12132"/>
    <cellStyle name="Input 2 2 2 4 2 5" xfId="12133"/>
    <cellStyle name="Input 2 2 2 4 2 5 2" xfId="12134"/>
    <cellStyle name="Input 2 2 2 4 2 6" xfId="12135"/>
    <cellStyle name="Input 2 2 2 4 2 6 2" xfId="48258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3 2" xfId="48259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3 2" xfId="48260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3 2" xfId="48261"/>
    <cellStyle name="Input 2 2 2 4 3 4 4" xfId="12152"/>
    <cellStyle name="Input 2 2 2 4 3 5" xfId="12153"/>
    <cellStyle name="Input 2 2 2 4 3 5 2" xfId="12154"/>
    <cellStyle name="Input 2 2 2 4 3 6" xfId="12155"/>
    <cellStyle name="Input 2 2 2 4 3 6 2" xfId="48262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3 2" xfId="48263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3 2" xfId="48264"/>
    <cellStyle name="Input 2 2 2 4 4 3 4" xfId="12167"/>
    <cellStyle name="Input 2 2 2 4 4 4" xfId="12168"/>
    <cellStyle name="Input 2 2 2 4 4 4 2" xfId="12169"/>
    <cellStyle name="Input 2 2 2 4 4 5" xfId="12170"/>
    <cellStyle name="Input 2 2 2 4 4 5 2" xfId="48265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3 2" xfId="4826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3 2" xfId="48267"/>
    <cellStyle name="Input 2 2 2 4 5 3 4" xfId="12182"/>
    <cellStyle name="Input 2 2 2 4 5 4" xfId="12183"/>
    <cellStyle name="Input 2 2 2 4 5 4 2" xfId="12184"/>
    <cellStyle name="Input 2 2 2 4 5 5" xfId="12185"/>
    <cellStyle name="Input 2 2 2 4 5 5 2" xfId="48268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3 2" xfId="48269"/>
    <cellStyle name="Input 2 2 2 4 6 4" xfId="12191"/>
    <cellStyle name="Input 2 2 2 4 7" xfId="12192"/>
    <cellStyle name="Input 2 2 2 4 7 2" xfId="12193"/>
    <cellStyle name="Input 2 2 2 4 8" xfId="12194"/>
    <cellStyle name="Input 2 2 2 4 8 2" xfId="48270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3 2" xfId="48271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3 2" xfId="48272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3 2" xfId="48273"/>
    <cellStyle name="Input 2 2 2 5 4 4" xfId="12211"/>
    <cellStyle name="Input 2 2 2 5 5" xfId="12212"/>
    <cellStyle name="Input 2 2 2 5 5 2" xfId="12213"/>
    <cellStyle name="Input 2 2 2 5 6" xfId="12214"/>
    <cellStyle name="Input 2 2 2 5 6 2" xfId="4827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3 2" xfId="48275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3 2" xfId="48276"/>
    <cellStyle name="Input 2 2 2 6 3 4" xfId="12226"/>
    <cellStyle name="Input 2 2 2 6 4" xfId="12227"/>
    <cellStyle name="Input 2 2 2 6 4 2" xfId="12228"/>
    <cellStyle name="Input 2 2 2 6 5" xfId="12229"/>
    <cellStyle name="Input 2 2 2 6 5 2" xfId="48277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3 2" xfId="48278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3 2" xfId="48279"/>
    <cellStyle name="Input 2 2 2 7 3 4" xfId="12241"/>
    <cellStyle name="Input 2 2 2 7 4" xfId="12242"/>
    <cellStyle name="Input 2 2 2 7 4 2" xfId="12243"/>
    <cellStyle name="Input 2 2 2 7 5" xfId="12244"/>
    <cellStyle name="Input 2 2 2 7 5 2" xfId="48280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3 2" xfId="48281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3 2" xfId="48282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3 2" xfId="48283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3 2" xfId="48284"/>
    <cellStyle name="Input 2 2 3 2 2 4 4" xfId="12271"/>
    <cellStyle name="Input 2 2 3 2 2 5" xfId="12272"/>
    <cellStyle name="Input 2 2 3 2 2 5 2" xfId="12273"/>
    <cellStyle name="Input 2 2 3 2 2 6" xfId="12274"/>
    <cellStyle name="Input 2 2 3 2 2 6 2" xfId="48285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3 2" xfId="48286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3 2" xfId="48287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3 2" xfId="48288"/>
    <cellStyle name="Input 2 2 3 2 3 4 4" xfId="12291"/>
    <cellStyle name="Input 2 2 3 2 3 5" xfId="12292"/>
    <cellStyle name="Input 2 2 3 2 3 5 2" xfId="12293"/>
    <cellStyle name="Input 2 2 3 2 3 6" xfId="12294"/>
    <cellStyle name="Input 2 2 3 2 3 6 2" xfId="48289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3 2" xfId="4829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3 2" xfId="48291"/>
    <cellStyle name="Input 2 2 3 2 4 3 4" xfId="12306"/>
    <cellStyle name="Input 2 2 3 2 4 4" xfId="12307"/>
    <cellStyle name="Input 2 2 3 2 4 4 2" xfId="12308"/>
    <cellStyle name="Input 2 2 3 2 4 5" xfId="12309"/>
    <cellStyle name="Input 2 2 3 2 4 5 2" xfId="48292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3 2" xfId="48293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3 2" xfId="48294"/>
    <cellStyle name="Input 2 2 3 2 5 3 4" xfId="12321"/>
    <cellStyle name="Input 2 2 3 2 5 4" xfId="12322"/>
    <cellStyle name="Input 2 2 3 2 5 4 2" xfId="12323"/>
    <cellStyle name="Input 2 2 3 2 5 5" xfId="12324"/>
    <cellStyle name="Input 2 2 3 2 5 5 2" xfId="48295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3 2" xfId="48296"/>
    <cellStyle name="Input 2 2 3 2 6 4" xfId="12330"/>
    <cellStyle name="Input 2 2 3 2 7" xfId="12331"/>
    <cellStyle name="Input 2 2 3 2 7 2" xfId="12332"/>
    <cellStyle name="Input 2 2 3 2 8" xfId="12333"/>
    <cellStyle name="Input 2 2 3 2 8 2" xfId="48297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3 2" xfId="48298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3 2" xfId="48299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3 2" xfId="48300"/>
    <cellStyle name="Input 2 2 3 3 2 4 4" xfId="12351"/>
    <cellStyle name="Input 2 2 3 3 2 5" xfId="12352"/>
    <cellStyle name="Input 2 2 3 3 2 5 2" xfId="12353"/>
    <cellStyle name="Input 2 2 3 3 2 6" xfId="12354"/>
    <cellStyle name="Input 2 2 3 3 2 6 2" xfId="48301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3 2" xfId="48302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3 2" xfId="48303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3 2" xfId="48304"/>
    <cellStyle name="Input 2 2 3 3 3 4 4" xfId="12371"/>
    <cellStyle name="Input 2 2 3 3 3 5" xfId="12372"/>
    <cellStyle name="Input 2 2 3 3 3 5 2" xfId="12373"/>
    <cellStyle name="Input 2 2 3 3 3 6" xfId="12374"/>
    <cellStyle name="Input 2 2 3 3 3 6 2" xfId="48305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3 2" xfId="48306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3 2" xfId="48307"/>
    <cellStyle name="Input 2 2 3 3 4 3 4" xfId="12386"/>
    <cellStyle name="Input 2 2 3 3 4 4" xfId="12387"/>
    <cellStyle name="Input 2 2 3 3 4 4 2" xfId="12388"/>
    <cellStyle name="Input 2 2 3 3 4 5" xfId="12389"/>
    <cellStyle name="Input 2 2 3 3 4 5 2" xfId="48308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3 2" xfId="48309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3 2" xfId="48310"/>
    <cellStyle name="Input 2 2 3 3 5 3 4" xfId="12401"/>
    <cellStyle name="Input 2 2 3 3 5 4" xfId="12402"/>
    <cellStyle name="Input 2 2 3 3 5 4 2" xfId="12403"/>
    <cellStyle name="Input 2 2 3 3 5 5" xfId="12404"/>
    <cellStyle name="Input 2 2 3 3 5 5 2" xfId="48311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3 2" xfId="48312"/>
    <cellStyle name="Input 2 2 3 3 6 4" xfId="12410"/>
    <cellStyle name="Input 2 2 3 3 7" xfId="12411"/>
    <cellStyle name="Input 2 2 3 3 7 2" xfId="12412"/>
    <cellStyle name="Input 2 2 3 3 8" xfId="12413"/>
    <cellStyle name="Input 2 2 3 3 8 2" xfId="483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3 2" xfId="48314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3 2" xfId="48315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3 2" xfId="48316"/>
    <cellStyle name="Input 2 2 3 4 4 4" xfId="12430"/>
    <cellStyle name="Input 2 2 3 4 5" xfId="12431"/>
    <cellStyle name="Input 2 2 3 4 5 2" xfId="12432"/>
    <cellStyle name="Input 2 2 3 4 6" xfId="12433"/>
    <cellStyle name="Input 2 2 3 4 6 2" xfId="48317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3 2" xfId="48318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3 2" xfId="48319"/>
    <cellStyle name="Input 2 2 3 5 3 4" xfId="12445"/>
    <cellStyle name="Input 2 2 3 5 4" xfId="12446"/>
    <cellStyle name="Input 2 2 3 5 4 2" xfId="12447"/>
    <cellStyle name="Input 2 2 3 5 5" xfId="12448"/>
    <cellStyle name="Input 2 2 3 5 5 2" xfId="48320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3 2" xfId="48321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3 2" xfId="48322"/>
    <cellStyle name="Input 2 2 3 6 3 4" xfId="12460"/>
    <cellStyle name="Input 2 2 3 6 4" xfId="12461"/>
    <cellStyle name="Input 2 2 3 6 4 2" xfId="12462"/>
    <cellStyle name="Input 2 2 3 6 5" xfId="12463"/>
    <cellStyle name="Input 2 2 3 6 5 2" xfId="4832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3 2" xfId="48324"/>
    <cellStyle name="Input 2 2 3 7 4" xfId="12469"/>
    <cellStyle name="Input 2 2 3 8" xfId="12470"/>
    <cellStyle name="Input 2 2 3 8 2" xfId="12471"/>
    <cellStyle name="Input 2 2 3 9" xfId="12472"/>
    <cellStyle name="Input 2 2 3 9 2" xfId="48325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3 2" xfId="48326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3 2" xfId="48327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3 2" xfId="48328"/>
    <cellStyle name="Input 2 2 4 2 4 4" xfId="12489"/>
    <cellStyle name="Input 2 2 4 2 5" xfId="12490"/>
    <cellStyle name="Input 2 2 4 2 5 2" xfId="12491"/>
    <cellStyle name="Input 2 2 4 2 6" xfId="12492"/>
    <cellStyle name="Input 2 2 4 2 6 2" xfId="48329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3 2" xfId="48330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3 2" xfId="48331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3 2" xfId="48332"/>
    <cellStyle name="Input 2 2 4 3 4 4" xfId="12509"/>
    <cellStyle name="Input 2 2 4 3 5" xfId="12510"/>
    <cellStyle name="Input 2 2 4 3 5 2" xfId="12511"/>
    <cellStyle name="Input 2 2 4 3 6" xfId="12512"/>
    <cellStyle name="Input 2 2 4 3 6 2" xfId="48333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3 2" xfId="48334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3 2" xfId="48335"/>
    <cellStyle name="Input 2 2 4 4 3 4" xfId="12524"/>
    <cellStyle name="Input 2 2 4 4 4" xfId="12525"/>
    <cellStyle name="Input 2 2 4 4 4 2" xfId="12526"/>
    <cellStyle name="Input 2 2 4 4 5" xfId="12527"/>
    <cellStyle name="Input 2 2 4 4 5 2" xfId="48336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3 2" xfId="48337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3 2" xfId="48338"/>
    <cellStyle name="Input 2 2 4 5 3 4" xfId="12539"/>
    <cellStyle name="Input 2 2 4 5 4" xfId="12540"/>
    <cellStyle name="Input 2 2 4 5 4 2" xfId="12541"/>
    <cellStyle name="Input 2 2 4 5 5" xfId="12542"/>
    <cellStyle name="Input 2 2 4 5 5 2" xfId="48339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3 2" xfId="48340"/>
    <cellStyle name="Input 2 2 4 6 4" xfId="12548"/>
    <cellStyle name="Input 2 2 4 7" xfId="12549"/>
    <cellStyle name="Input 2 2 4 7 2" xfId="12550"/>
    <cellStyle name="Input 2 2 4 8" xfId="12551"/>
    <cellStyle name="Input 2 2 4 8 2" xfId="4834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3 2" xfId="48342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3 2" xfId="4834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3 2" xfId="48344"/>
    <cellStyle name="Input 2 2 5 2 4 4" xfId="12569"/>
    <cellStyle name="Input 2 2 5 2 5" xfId="12570"/>
    <cellStyle name="Input 2 2 5 2 5 2" xfId="12571"/>
    <cellStyle name="Input 2 2 5 2 6" xfId="12572"/>
    <cellStyle name="Input 2 2 5 2 6 2" xfId="48345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3 2" xfId="48346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3 2" xfId="48347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3 2" xfId="48348"/>
    <cellStyle name="Input 2 2 5 3 4 4" xfId="12589"/>
    <cellStyle name="Input 2 2 5 3 5" xfId="12590"/>
    <cellStyle name="Input 2 2 5 3 5 2" xfId="12591"/>
    <cellStyle name="Input 2 2 5 3 6" xfId="12592"/>
    <cellStyle name="Input 2 2 5 3 6 2" xfId="48349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3 2" xfId="48350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3 2" xfId="48351"/>
    <cellStyle name="Input 2 2 5 4 3 4" xfId="12604"/>
    <cellStyle name="Input 2 2 5 4 4" xfId="12605"/>
    <cellStyle name="Input 2 2 5 4 4 2" xfId="12606"/>
    <cellStyle name="Input 2 2 5 4 5" xfId="12607"/>
    <cellStyle name="Input 2 2 5 4 5 2" xfId="48352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3 2" xfId="4835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3 2" xfId="48354"/>
    <cellStyle name="Input 2 2 5 5 3 4" xfId="12619"/>
    <cellStyle name="Input 2 2 5 5 4" xfId="12620"/>
    <cellStyle name="Input 2 2 5 5 4 2" xfId="12621"/>
    <cellStyle name="Input 2 2 5 5 5" xfId="12622"/>
    <cellStyle name="Input 2 2 5 5 5 2" xfId="48355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3 2" xfId="48356"/>
    <cellStyle name="Input 2 2 5 6 4" xfId="12628"/>
    <cellStyle name="Input 2 2 5 7" xfId="12629"/>
    <cellStyle name="Input 2 2 5 7 2" xfId="12630"/>
    <cellStyle name="Input 2 2 5 8" xfId="12631"/>
    <cellStyle name="Input 2 2 5 8 2" xfId="48357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3 2" xfId="48358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3 2" xfId="48359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3 2" xfId="48360"/>
    <cellStyle name="Input 2 2 6 4 4" xfId="12648"/>
    <cellStyle name="Input 2 2 6 5" xfId="12649"/>
    <cellStyle name="Input 2 2 6 5 2" xfId="12650"/>
    <cellStyle name="Input 2 2 6 6" xfId="12651"/>
    <cellStyle name="Input 2 2 6 6 2" xfId="4836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3 2" xfId="48362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3 2" xfId="48363"/>
    <cellStyle name="Input 2 2 7 3 4" xfId="12663"/>
    <cellStyle name="Input 2 2 7 4" xfId="12664"/>
    <cellStyle name="Input 2 2 7 4 2" xfId="12665"/>
    <cellStyle name="Input 2 2 7 5" xfId="12666"/>
    <cellStyle name="Input 2 2 7 5 2" xfId="48364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3 2" xfId="48365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3 2" xfId="48366"/>
    <cellStyle name="Input 2 2 8 3 4" xfId="12678"/>
    <cellStyle name="Input 2 2 8 4" xfId="12679"/>
    <cellStyle name="Input 2 2 8 4 2" xfId="12680"/>
    <cellStyle name="Input 2 2 8 5" xfId="12681"/>
    <cellStyle name="Input 2 2 8 5 2" xfId="48367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3 2" xfId="48368"/>
    <cellStyle name="Input 2 2 9 4" xfId="12687"/>
    <cellStyle name="Input 2 3" xfId="12688"/>
    <cellStyle name="Input 2 3 10" xfId="12689"/>
    <cellStyle name="Input 2 3 10 2" xfId="4836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3 2" xfId="48370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3 2" xfId="48371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3 2" xfId="48372"/>
    <cellStyle name="Input 2 3 2 2 2 4 4" xfId="12709"/>
    <cellStyle name="Input 2 3 2 2 2 5" xfId="12710"/>
    <cellStyle name="Input 2 3 2 2 2 5 2" xfId="12711"/>
    <cellStyle name="Input 2 3 2 2 2 6" xfId="12712"/>
    <cellStyle name="Input 2 3 2 2 2 6 2" xfId="48373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3 2" xfId="48374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3 2" xfId="48375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3 2" xfId="48376"/>
    <cellStyle name="Input 2 3 2 2 3 4 4" xfId="12729"/>
    <cellStyle name="Input 2 3 2 2 3 5" xfId="12730"/>
    <cellStyle name="Input 2 3 2 2 3 5 2" xfId="12731"/>
    <cellStyle name="Input 2 3 2 2 3 6" xfId="12732"/>
    <cellStyle name="Input 2 3 2 2 3 6 2" xfId="48377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3 2" xfId="4837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3 2" xfId="48379"/>
    <cellStyle name="Input 2 3 2 2 4 3 4" xfId="12744"/>
    <cellStyle name="Input 2 3 2 2 4 4" xfId="12745"/>
    <cellStyle name="Input 2 3 2 2 4 4 2" xfId="12746"/>
    <cellStyle name="Input 2 3 2 2 4 5" xfId="12747"/>
    <cellStyle name="Input 2 3 2 2 4 5 2" xfId="48380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3 2" xfId="48381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3 2" xfId="48382"/>
    <cellStyle name="Input 2 3 2 2 5 3 4" xfId="12759"/>
    <cellStyle name="Input 2 3 2 2 5 4" xfId="12760"/>
    <cellStyle name="Input 2 3 2 2 5 4 2" xfId="12761"/>
    <cellStyle name="Input 2 3 2 2 5 5" xfId="12762"/>
    <cellStyle name="Input 2 3 2 2 5 5 2" xfId="48383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3 2" xfId="48384"/>
    <cellStyle name="Input 2 3 2 2 6 4" xfId="12768"/>
    <cellStyle name="Input 2 3 2 2 7" xfId="12769"/>
    <cellStyle name="Input 2 3 2 2 7 2" xfId="12770"/>
    <cellStyle name="Input 2 3 2 2 8" xfId="12771"/>
    <cellStyle name="Input 2 3 2 2 8 2" xfId="48385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3 2" xfId="48386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3 2" xfId="48387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3 2" xfId="48388"/>
    <cellStyle name="Input 2 3 2 3 2 4 4" xfId="12789"/>
    <cellStyle name="Input 2 3 2 3 2 5" xfId="12790"/>
    <cellStyle name="Input 2 3 2 3 2 5 2" xfId="12791"/>
    <cellStyle name="Input 2 3 2 3 2 6" xfId="12792"/>
    <cellStyle name="Input 2 3 2 3 2 6 2" xfId="48389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3 2" xfId="48390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3 2" xfId="48391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3 2" xfId="48392"/>
    <cellStyle name="Input 2 3 2 3 3 4 4" xfId="12809"/>
    <cellStyle name="Input 2 3 2 3 3 5" xfId="12810"/>
    <cellStyle name="Input 2 3 2 3 3 5 2" xfId="12811"/>
    <cellStyle name="Input 2 3 2 3 3 6" xfId="12812"/>
    <cellStyle name="Input 2 3 2 3 3 6 2" xfId="48393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3 2" xfId="48394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3 2" xfId="48395"/>
    <cellStyle name="Input 2 3 2 3 4 3 4" xfId="12824"/>
    <cellStyle name="Input 2 3 2 3 4 4" xfId="12825"/>
    <cellStyle name="Input 2 3 2 3 4 4 2" xfId="12826"/>
    <cellStyle name="Input 2 3 2 3 4 5" xfId="12827"/>
    <cellStyle name="Input 2 3 2 3 4 5 2" xfId="48396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3 2" xfId="48397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3 2" xfId="48398"/>
    <cellStyle name="Input 2 3 2 3 5 3 4" xfId="12839"/>
    <cellStyle name="Input 2 3 2 3 5 4" xfId="12840"/>
    <cellStyle name="Input 2 3 2 3 5 4 2" xfId="12841"/>
    <cellStyle name="Input 2 3 2 3 5 5" xfId="12842"/>
    <cellStyle name="Input 2 3 2 3 5 5 2" xfId="48399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3 2" xfId="48400"/>
    <cellStyle name="Input 2 3 2 3 6 4" xfId="12848"/>
    <cellStyle name="Input 2 3 2 3 7" xfId="12849"/>
    <cellStyle name="Input 2 3 2 3 7 2" xfId="12850"/>
    <cellStyle name="Input 2 3 2 3 8" xfId="12851"/>
    <cellStyle name="Input 2 3 2 3 8 2" xfId="4840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3 2" xfId="48402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3 2" xfId="48403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3 2" xfId="48404"/>
    <cellStyle name="Input 2 3 2 4 4 4" xfId="12868"/>
    <cellStyle name="Input 2 3 2 4 5" xfId="12869"/>
    <cellStyle name="Input 2 3 2 4 5 2" xfId="12870"/>
    <cellStyle name="Input 2 3 2 4 6" xfId="12871"/>
    <cellStyle name="Input 2 3 2 4 6 2" xfId="48405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3 2" xfId="48406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3 2" xfId="48407"/>
    <cellStyle name="Input 2 3 2 5 3 4" xfId="12883"/>
    <cellStyle name="Input 2 3 2 5 4" xfId="12884"/>
    <cellStyle name="Input 2 3 2 5 4 2" xfId="12885"/>
    <cellStyle name="Input 2 3 2 5 5" xfId="12886"/>
    <cellStyle name="Input 2 3 2 5 5 2" xfId="48408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3 2" xfId="48409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3 2" xfId="48410"/>
    <cellStyle name="Input 2 3 2 6 3 4" xfId="12898"/>
    <cellStyle name="Input 2 3 2 6 4" xfId="12899"/>
    <cellStyle name="Input 2 3 2 6 4 2" xfId="12900"/>
    <cellStyle name="Input 2 3 2 6 5" xfId="12901"/>
    <cellStyle name="Input 2 3 2 6 5 2" xfId="4841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3 2" xfId="48412"/>
    <cellStyle name="Input 2 3 2 7 4" xfId="12907"/>
    <cellStyle name="Input 2 3 2 8" xfId="12908"/>
    <cellStyle name="Input 2 3 2 8 2" xfId="12909"/>
    <cellStyle name="Input 2 3 2 9" xfId="12910"/>
    <cellStyle name="Input 2 3 2 9 2" xfId="48413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3 2" xfId="48414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3 2" xfId="48415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3 2" xfId="48416"/>
    <cellStyle name="Input 2 3 3 2 4 4" xfId="12927"/>
    <cellStyle name="Input 2 3 3 2 5" xfId="12928"/>
    <cellStyle name="Input 2 3 3 2 5 2" xfId="12929"/>
    <cellStyle name="Input 2 3 3 2 6" xfId="12930"/>
    <cellStyle name="Input 2 3 3 2 6 2" xfId="48417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3 2" xfId="48418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3 2" xfId="48419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3 2" xfId="48420"/>
    <cellStyle name="Input 2 3 3 3 4 4" xfId="12947"/>
    <cellStyle name="Input 2 3 3 3 5" xfId="12948"/>
    <cellStyle name="Input 2 3 3 3 5 2" xfId="12949"/>
    <cellStyle name="Input 2 3 3 3 6" xfId="12950"/>
    <cellStyle name="Input 2 3 3 3 6 2" xfId="48421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3 2" xfId="48422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3 2" xfId="48423"/>
    <cellStyle name="Input 2 3 3 4 3 4" xfId="12962"/>
    <cellStyle name="Input 2 3 3 4 4" xfId="12963"/>
    <cellStyle name="Input 2 3 3 4 4 2" xfId="12964"/>
    <cellStyle name="Input 2 3 3 4 5" xfId="12965"/>
    <cellStyle name="Input 2 3 3 4 5 2" xfId="48424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3 2" xfId="48425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3 2" xfId="48426"/>
    <cellStyle name="Input 2 3 3 5 3 4" xfId="12977"/>
    <cellStyle name="Input 2 3 3 5 4" xfId="12978"/>
    <cellStyle name="Input 2 3 3 5 4 2" xfId="12979"/>
    <cellStyle name="Input 2 3 3 5 5" xfId="12980"/>
    <cellStyle name="Input 2 3 3 5 5 2" xfId="48427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3 2" xfId="48428"/>
    <cellStyle name="Input 2 3 3 6 4" xfId="12986"/>
    <cellStyle name="Input 2 3 3 7" xfId="12987"/>
    <cellStyle name="Input 2 3 3 7 2" xfId="12988"/>
    <cellStyle name="Input 2 3 3 8" xfId="12989"/>
    <cellStyle name="Input 2 3 3 8 2" xfId="4842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3 2" xfId="48430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3 2" xfId="4843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3 2" xfId="48432"/>
    <cellStyle name="Input 2 3 4 2 4 4" xfId="13007"/>
    <cellStyle name="Input 2 3 4 2 5" xfId="13008"/>
    <cellStyle name="Input 2 3 4 2 5 2" xfId="13009"/>
    <cellStyle name="Input 2 3 4 2 6" xfId="13010"/>
    <cellStyle name="Input 2 3 4 2 6 2" xfId="48433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3 2" xfId="48434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3 2" xfId="48435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3 2" xfId="48436"/>
    <cellStyle name="Input 2 3 4 3 4 4" xfId="13027"/>
    <cellStyle name="Input 2 3 4 3 5" xfId="13028"/>
    <cellStyle name="Input 2 3 4 3 5 2" xfId="13029"/>
    <cellStyle name="Input 2 3 4 3 6" xfId="13030"/>
    <cellStyle name="Input 2 3 4 3 6 2" xfId="48437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3 2" xfId="48438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3 2" xfId="48439"/>
    <cellStyle name="Input 2 3 4 4 3 4" xfId="13042"/>
    <cellStyle name="Input 2 3 4 4 4" xfId="13043"/>
    <cellStyle name="Input 2 3 4 4 4 2" xfId="13044"/>
    <cellStyle name="Input 2 3 4 4 5" xfId="13045"/>
    <cellStyle name="Input 2 3 4 4 5 2" xfId="48440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3 2" xfId="4844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3 2" xfId="48442"/>
    <cellStyle name="Input 2 3 4 5 3 4" xfId="13057"/>
    <cellStyle name="Input 2 3 4 5 4" xfId="13058"/>
    <cellStyle name="Input 2 3 4 5 4 2" xfId="13059"/>
    <cellStyle name="Input 2 3 4 5 5" xfId="13060"/>
    <cellStyle name="Input 2 3 4 5 5 2" xfId="48443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3 2" xfId="48444"/>
    <cellStyle name="Input 2 3 4 6 4" xfId="13066"/>
    <cellStyle name="Input 2 3 4 7" xfId="13067"/>
    <cellStyle name="Input 2 3 4 7 2" xfId="13068"/>
    <cellStyle name="Input 2 3 4 8" xfId="13069"/>
    <cellStyle name="Input 2 3 4 8 2" xfId="48445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3 2" xfId="48446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3 2" xfId="48447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3 2" xfId="48448"/>
    <cellStyle name="Input 2 3 5 4 4" xfId="13086"/>
    <cellStyle name="Input 2 3 5 5" xfId="13087"/>
    <cellStyle name="Input 2 3 5 5 2" xfId="13088"/>
    <cellStyle name="Input 2 3 5 6" xfId="13089"/>
    <cellStyle name="Input 2 3 5 6 2" xfId="4844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3 2" xfId="48450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3 2" xfId="48451"/>
    <cellStyle name="Input 2 3 6 3 4" xfId="13101"/>
    <cellStyle name="Input 2 3 6 4" xfId="13102"/>
    <cellStyle name="Input 2 3 6 4 2" xfId="13103"/>
    <cellStyle name="Input 2 3 6 5" xfId="13104"/>
    <cellStyle name="Input 2 3 6 5 2" xfId="48452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3 2" xfId="48453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3 2" xfId="48454"/>
    <cellStyle name="Input 2 3 7 3 4" xfId="13116"/>
    <cellStyle name="Input 2 3 7 4" xfId="13117"/>
    <cellStyle name="Input 2 3 7 4 2" xfId="13118"/>
    <cellStyle name="Input 2 3 7 5" xfId="13119"/>
    <cellStyle name="Input 2 3 7 5 2" xfId="48455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3 2" xfId="48456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3 2" xfId="48457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3 2" xfId="48458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3 2" xfId="48459"/>
    <cellStyle name="Input 2 4 2 2 4 4" xfId="13146"/>
    <cellStyle name="Input 2 4 2 2 5" xfId="13147"/>
    <cellStyle name="Input 2 4 2 2 5 2" xfId="13148"/>
    <cellStyle name="Input 2 4 2 2 6" xfId="13149"/>
    <cellStyle name="Input 2 4 2 2 6 2" xfId="48460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3 2" xfId="48461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3 2" xfId="48462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3 2" xfId="48463"/>
    <cellStyle name="Input 2 4 2 3 4 4" xfId="13166"/>
    <cellStyle name="Input 2 4 2 3 5" xfId="13167"/>
    <cellStyle name="Input 2 4 2 3 5 2" xfId="13168"/>
    <cellStyle name="Input 2 4 2 3 6" xfId="13169"/>
    <cellStyle name="Input 2 4 2 3 6 2" xfId="48464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3 2" xfId="4846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3 2" xfId="48466"/>
    <cellStyle name="Input 2 4 2 4 3 4" xfId="13181"/>
    <cellStyle name="Input 2 4 2 4 4" xfId="13182"/>
    <cellStyle name="Input 2 4 2 4 4 2" xfId="13183"/>
    <cellStyle name="Input 2 4 2 4 5" xfId="13184"/>
    <cellStyle name="Input 2 4 2 4 5 2" xfId="48467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3 2" xfId="48468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3 2" xfId="48469"/>
    <cellStyle name="Input 2 4 2 5 3 4" xfId="13196"/>
    <cellStyle name="Input 2 4 2 5 4" xfId="13197"/>
    <cellStyle name="Input 2 4 2 5 4 2" xfId="13198"/>
    <cellStyle name="Input 2 4 2 5 5" xfId="13199"/>
    <cellStyle name="Input 2 4 2 5 5 2" xfId="48470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3 2" xfId="48471"/>
    <cellStyle name="Input 2 4 2 6 4" xfId="13205"/>
    <cellStyle name="Input 2 4 2 7" xfId="13206"/>
    <cellStyle name="Input 2 4 2 7 2" xfId="13207"/>
    <cellStyle name="Input 2 4 2 8" xfId="13208"/>
    <cellStyle name="Input 2 4 2 8 2" xfId="48472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3 2" xfId="48473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3 2" xfId="48474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3 2" xfId="48475"/>
    <cellStyle name="Input 2 4 3 2 4 4" xfId="13226"/>
    <cellStyle name="Input 2 4 3 2 5" xfId="13227"/>
    <cellStyle name="Input 2 4 3 2 5 2" xfId="13228"/>
    <cellStyle name="Input 2 4 3 2 6" xfId="13229"/>
    <cellStyle name="Input 2 4 3 2 6 2" xfId="48476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3 2" xfId="48477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3 2" xfId="48478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3 2" xfId="48479"/>
    <cellStyle name="Input 2 4 3 3 4 4" xfId="13246"/>
    <cellStyle name="Input 2 4 3 3 5" xfId="13247"/>
    <cellStyle name="Input 2 4 3 3 5 2" xfId="13248"/>
    <cellStyle name="Input 2 4 3 3 6" xfId="13249"/>
    <cellStyle name="Input 2 4 3 3 6 2" xfId="48480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3 2" xfId="48481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3 2" xfId="48482"/>
    <cellStyle name="Input 2 4 3 4 3 4" xfId="13261"/>
    <cellStyle name="Input 2 4 3 4 4" xfId="13262"/>
    <cellStyle name="Input 2 4 3 4 4 2" xfId="13263"/>
    <cellStyle name="Input 2 4 3 4 5" xfId="13264"/>
    <cellStyle name="Input 2 4 3 4 5 2" xfId="48483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3 2" xfId="48484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3 2" xfId="48485"/>
    <cellStyle name="Input 2 4 3 5 3 4" xfId="13276"/>
    <cellStyle name="Input 2 4 3 5 4" xfId="13277"/>
    <cellStyle name="Input 2 4 3 5 4 2" xfId="13278"/>
    <cellStyle name="Input 2 4 3 5 5" xfId="13279"/>
    <cellStyle name="Input 2 4 3 5 5 2" xfId="48486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3 2" xfId="48487"/>
    <cellStyle name="Input 2 4 3 6 4" xfId="13285"/>
    <cellStyle name="Input 2 4 3 7" xfId="13286"/>
    <cellStyle name="Input 2 4 3 7 2" xfId="13287"/>
    <cellStyle name="Input 2 4 3 8" xfId="13288"/>
    <cellStyle name="Input 2 4 3 8 2" xfId="484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3 2" xfId="48489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3 2" xfId="48490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3 2" xfId="48491"/>
    <cellStyle name="Input 2 4 4 4 4" xfId="13305"/>
    <cellStyle name="Input 2 4 4 5" xfId="13306"/>
    <cellStyle name="Input 2 4 4 5 2" xfId="13307"/>
    <cellStyle name="Input 2 4 4 6" xfId="13308"/>
    <cellStyle name="Input 2 4 4 6 2" xfId="48492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3 2" xfId="48493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3 2" xfId="48494"/>
    <cellStyle name="Input 2 4 5 3 4" xfId="13320"/>
    <cellStyle name="Input 2 4 5 4" xfId="13321"/>
    <cellStyle name="Input 2 4 5 4 2" xfId="13322"/>
    <cellStyle name="Input 2 4 5 5" xfId="13323"/>
    <cellStyle name="Input 2 4 5 5 2" xfId="48495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3 2" xfId="48496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3 2" xfId="48497"/>
    <cellStyle name="Input 2 4 6 3 4" xfId="13335"/>
    <cellStyle name="Input 2 4 6 4" xfId="13336"/>
    <cellStyle name="Input 2 4 6 4 2" xfId="13337"/>
    <cellStyle name="Input 2 4 6 5" xfId="13338"/>
    <cellStyle name="Input 2 4 6 5 2" xfId="4849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3 2" xfId="48499"/>
    <cellStyle name="Input 2 4 7 4" xfId="13344"/>
    <cellStyle name="Input 2 4 8" xfId="13345"/>
    <cellStyle name="Input 2 4 8 2" xfId="13346"/>
    <cellStyle name="Input 2 4 9" xfId="13347"/>
    <cellStyle name="Input 2 4 9 2" xfId="48500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3 2" xfId="48501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3 2" xfId="48502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3 2" xfId="48503"/>
    <cellStyle name="Input 2 5 2 4 4" xfId="13364"/>
    <cellStyle name="Input 2 5 2 5" xfId="13365"/>
    <cellStyle name="Input 2 5 2 5 2" xfId="13366"/>
    <cellStyle name="Input 2 5 2 6" xfId="13367"/>
    <cellStyle name="Input 2 5 2 6 2" xfId="48504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3 2" xfId="48505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3 2" xfId="48506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3 2" xfId="48507"/>
    <cellStyle name="Input 2 5 3 4 4" xfId="13384"/>
    <cellStyle name="Input 2 5 3 5" xfId="13385"/>
    <cellStyle name="Input 2 5 3 5 2" xfId="13386"/>
    <cellStyle name="Input 2 5 3 6" xfId="13387"/>
    <cellStyle name="Input 2 5 3 6 2" xfId="48508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3 2" xfId="48509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3 2" xfId="48510"/>
    <cellStyle name="Input 2 5 4 3 4" xfId="13399"/>
    <cellStyle name="Input 2 5 4 4" xfId="13400"/>
    <cellStyle name="Input 2 5 4 4 2" xfId="13401"/>
    <cellStyle name="Input 2 5 4 5" xfId="13402"/>
    <cellStyle name="Input 2 5 4 5 2" xfId="48511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3 2" xfId="48512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3 2" xfId="48513"/>
    <cellStyle name="Input 2 5 5 3 4" xfId="13414"/>
    <cellStyle name="Input 2 5 5 4" xfId="13415"/>
    <cellStyle name="Input 2 5 5 4 2" xfId="13416"/>
    <cellStyle name="Input 2 5 5 5" xfId="13417"/>
    <cellStyle name="Input 2 5 5 5 2" xfId="48514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3 2" xfId="48515"/>
    <cellStyle name="Input 2 5 6 4" xfId="13423"/>
    <cellStyle name="Input 2 5 7" xfId="13424"/>
    <cellStyle name="Input 2 5 7 2" xfId="13425"/>
    <cellStyle name="Input 2 5 8" xfId="13426"/>
    <cellStyle name="Input 2 5 8 2" xfId="4851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3 2" xfId="48517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3 2" xfId="4851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3 2" xfId="48519"/>
    <cellStyle name="Input 2 6 2 4 4" xfId="13444"/>
    <cellStyle name="Input 2 6 2 5" xfId="13445"/>
    <cellStyle name="Input 2 6 2 5 2" xfId="13446"/>
    <cellStyle name="Input 2 6 2 6" xfId="13447"/>
    <cellStyle name="Input 2 6 2 6 2" xfId="48520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3 2" xfId="48521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3 2" xfId="48522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3 2" xfId="48523"/>
    <cellStyle name="Input 2 6 3 4 4" xfId="13464"/>
    <cellStyle name="Input 2 6 3 5" xfId="13465"/>
    <cellStyle name="Input 2 6 3 5 2" xfId="13466"/>
    <cellStyle name="Input 2 6 3 6" xfId="13467"/>
    <cellStyle name="Input 2 6 3 6 2" xfId="48524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3 2" xfId="48525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3 2" xfId="48526"/>
    <cellStyle name="Input 2 6 4 3 4" xfId="13479"/>
    <cellStyle name="Input 2 6 4 4" xfId="13480"/>
    <cellStyle name="Input 2 6 4 4 2" xfId="13481"/>
    <cellStyle name="Input 2 6 4 5" xfId="13482"/>
    <cellStyle name="Input 2 6 4 5 2" xfId="48527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3 2" xfId="4852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3 2" xfId="48529"/>
    <cellStyle name="Input 2 6 5 3 4" xfId="13494"/>
    <cellStyle name="Input 2 6 5 4" xfId="13495"/>
    <cellStyle name="Input 2 6 5 4 2" xfId="13496"/>
    <cellStyle name="Input 2 6 5 5" xfId="13497"/>
    <cellStyle name="Input 2 6 5 5 2" xfId="48530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3 2" xfId="48531"/>
    <cellStyle name="Input 2 6 6 4" xfId="13503"/>
    <cellStyle name="Input 2 6 7" xfId="13504"/>
    <cellStyle name="Input 2 6 7 2" xfId="13505"/>
    <cellStyle name="Input 2 6 8" xfId="13506"/>
    <cellStyle name="Input 2 6 8 2" xfId="48532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3 2" xfId="48533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3 2" xfId="48534"/>
    <cellStyle name="Input 2 7 3 4" xfId="13518"/>
    <cellStyle name="Input 2 7 4" xfId="13519"/>
    <cellStyle name="Input 2 7 4 2" xfId="13520"/>
    <cellStyle name="Input 2 7 4 2 2" xfId="13521"/>
    <cellStyle name="Input 2 7 4 2 2 2" xfId="48535"/>
    <cellStyle name="Input 2 7 4 2 3" xfId="13522"/>
    <cellStyle name="Input 2 7 4 3" xfId="13523"/>
    <cellStyle name="Input 2 7 4 3 2" xfId="48536"/>
    <cellStyle name="Input 2 7 4 4" xfId="13524"/>
    <cellStyle name="Input 2 7 5" xfId="13525"/>
    <cellStyle name="Input 2 7 5 2" xfId="13526"/>
    <cellStyle name="Input 2 7 6" xfId="13527"/>
    <cellStyle name="Input 2 7 6 2" xfId="4853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3 2" xfId="48538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3 2" xfId="48539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3 2" xfId="48540"/>
    <cellStyle name="Input 2 8 4 4" xfId="13544"/>
    <cellStyle name="Input 2 8 5" xfId="13545"/>
    <cellStyle name="Input 2 8 5 2" xfId="13546"/>
    <cellStyle name="Input 2 8 6" xfId="13547"/>
    <cellStyle name="Input 2 8 6 2" xfId="48541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3 2" xfId="48542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3 2" xfId="48543"/>
    <cellStyle name="Input 2 9 3 4" xfId="13559"/>
    <cellStyle name="Input 2 9 4" xfId="13560"/>
    <cellStyle name="Input 2 9 4 2" xfId="13561"/>
    <cellStyle name="Input 2 9 5" xfId="13562"/>
    <cellStyle name="Input 2 9 5 2" xfId="48544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3 2" xfId="48545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3 2" xfId="48546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3 2" xfId="48547"/>
    <cellStyle name="Input 20 4 4" xfId="13579"/>
    <cellStyle name="Input 20 5" xfId="13580"/>
    <cellStyle name="Input 20 5 2" xfId="13581"/>
    <cellStyle name="Input 20 6" xfId="13582"/>
    <cellStyle name="Input 20 6 2" xfId="48548"/>
    <cellStyle name="Input 20 7" xfId="13583"/>
    <cellStyle name="Input 21" xfId="13584"/>
    <cellStyle name="Input 21 2" xfId="13585"/>
    <cellStyle name="Input 21 2 2" xfId="13586"/>
    <cellStyle name="Input 21 3" xfId="13587"/>
    <cellStyle name="Input 21 3 2" xfId="48549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3 2" xfId="48550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3 2" xfId="48551"/>
    <cellStyle name="Input 3 10 3 4" xfId="13609"/>
    <cellStyle name="Input 3 10 4" xfId="13610"/>
    <cellStyle name="Input 3 10 4 2" xfId="13611"/>
    <cellStyle name="Input 3 10 5" xfId="13612"/>
    <cellStyle name="Input 3 10 5 2" xfId="4855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3 2" xfId="48553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3 2" xfId="48554"/>
    <cellStyle name="Input 3 12 4" xfId="13623"/>
    <cellStyle name="Input 3 13" xfId="13624"/>
    <cellStyle name="Input 3 13 2" xfId="13625"/>
    <cellStyle name="Input 3 14" xfId="13626"/>
    <cellStyle name="Input 3 14 2" xfId="48555"/>
    <cellStyle name="Input 3 15" xfId="13627"/>
    <cellStyle name="Input 3 16" xfId="48556"/>
    <cellStyle name="Input 3 17" xfId="48557"/>
    <cellStyle name="Input 3 2" xfId="13628"/>
    <cellStyle name="Input 3 2 10" xfId="13629"/>
    <cellStyle name="Input 3 2 10 2" xfId="13630"/>
    <cellStyle name="Input 3 2 11" xfId="13631"/>
    <cellStyle name="Input 3 2 11 2" xfId="48558"/>
    <cellStyle name="Input 3 2 12" xfId="13632"/>
    <cellStyle name="Input 3 2 2" xfId="13633"/>
    <cellStyle name="Input 3 2 2 10" xfId="13634"/>
    <cellStyle name="Input 3 2 2 10 2" xfId="48559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3 2" xfId="48560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3 2" xfId="48561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3 2" xfId="48562"/>
    <cellStyle name="Input 3 2 2 2 2 2 4 4" xfId="13654"/>
    <cellStyle name="Input 3 2 2 2 2 2 5" xfId="13655"/>
    <cellStyle name="Input 3 2 2 2 2 2 5 2" xfId="13656"/>
    <cellStyle name="Input 3 2 2 2 2 2 6" xfId="13657"/>
    <cellStyle name="Input 3 2 2 2 2 2 6 2" xfId="48563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3 2" xfId="48564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3 2" xfId="48565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3 2" xfId="48566"/>
    <cellStyle name="Input 3 2 2 2 2 3 4 4" xfId="13674"/>
    <cellStyle name="Input 3 2 2 2 2 3 5" xfId="13675"/>
    <cellStyle name="Input 3 2 2 2 2 3 5 2" xfId="13676"/>
    <cellStyle name="Input 3 2 2 2 2 3 6" xfId="13677"/>
    <cellStyle name="Input 3 2 2 2 2 3 6 2" xfId="4856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3 2" xfId="48568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3 2" xfId="48569"/>
    <cellStyle name="Input 3 2 2 2 2 4 3 4" xfId="13689"/>
    <cellStyle name="Input 3 2 2 2 2 4 4" xfId="13690"/>
    <cellStyle name="Input 3 2 2 2 2 4 4 2" xfId="13691"/>
    <cellStyle name="Input 3 2 2 2 2 4 5" xfId="13692"/>
    <cellStyle name="Input 3 2 2 2 2 4 5 2" xfId="48570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3 2" xfId="48571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3 2" xfId="48572"/>
    <cellStyle name="Input 3 2 2 2 2 5 3 4" xfId="13704"/>
    <cellStyle name="Input 3 2 2 2 2 5 4" xfId="13705"/>
    <cellStyle name="Input 3 2 2 2 2 5 4 2" xfId="13706"/>
    <cellStyle name="Input 3 2 2 2 2 5 5" xfId="13707"/>
    <cellStyle name="Input 3 2 2 2 2 5 5 2" xfId="48573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3 2" xfId="48574"/>
    <cellStyle name="Input 3 2 2 2 2 6 4" xfId="13713"/>
    <cellStyle name="Input 3 2 2 2 2 7" xfId="13714"/>
    <cellStyle name="Input 3 2 2 2 2 7 2" xfId="13715"/>
    <cellStyle name="Input 3 2 2 2 2 8" xfId="13716"/>
    <cellStyle name="Input 3 2 2 2 2 8 2" xfId="48575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3 2" xfId="48576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3 2" xfId="48577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3 2" xfId="48578"/>
    <cellStyle name="Input 3 2 2 2 3 2 4 4" xfId="13734"/>
    <cellStyle name="Input 3 2 2 2 3 2 5" xfId="13735"/>
    <cellStyle name="Input 3 2 2 2 3 2 5 2" xfId="13736"/>
    <cellStyle name="Input 3 2 2 2 3 2 6" xfId="13737"/>
    <cellStyle name="Input 3 2 2 2 3 2 6 2" xfId="48579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3 2" xfId="48580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3 2" xfId="48581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3 2" xfId="48582"/>
    <cellStyle name="Input 3 2 2 2 3 3 4 4" xfId="13754"/>
    <cellStyle name="Input 3 2 2 2 3 3 5" xfId="13755"/>
    <cellStyle name="Input 3 2 2 2 3 3 5 2" xfId="13756"/>
    <cellStyle name="Input 3 2 2 2 3 3 6" xfId="13757"/>
    <cellStyle name="Input 3 2 2 2 3 3 6 2" xfId="48583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3 2" xfId="48584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3 2" xfId="48585"/>
    <cellStyle name="Input 3 2 2 2 3 4 3 4" xfId="13769"/>
    <cellStyle name="Input 3 2 2 2 3 4 4" xfId="13770"/>
    <cellStyle name="Input 3 2 2 2 3 4 4 2" xfId="13771"/>
    <cellStyle name="Input 3 2 2 2 3 4 5" xfId="13772"/>
    <cellStyle name="Input 3 2 2 2 3 4 5 2" xfId="48586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3 2" xfId="48587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3 2" xfId="48588"/>
    <cellStyle name="Input 3 2 2 2 3 5 3 4" xfId="13784"/>
    <cellStyle name="Input 3 2 2 2 3 5 4" xfId="13785"/>
    <cellStyle name="Input 3 2 2 2 3 5 4 2" xfId="13786"/>
    <cellStyle name="Input 3 2 2 2 3 5 5" xfId="13787"/>
    <cellStyle name="Input 3 2 2 2 3 5 5 2" xfId="48589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3 2" xfId="48590"/>
    <cellStyle name="Input 3 2 2 2 3 6 4" xfId="13793"/>
    <cellStyle name="Input 3 2 2 2 3 7" xfId="13794"/>
    <cellStyle name="Input 3 2 2 2 3 7 2" xfId="13795"/>
    <cellStyle name="Input 3 2 2 2 3 8" xfId="13796"/>
    <cellStyle name="Input 3 2 2 2 3 8 2" xfId="48591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3 2" xfId="4859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3 2" xfId="48593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3 2" xfId="48594"/>
    <cellStyle name="Input 3 2 2 2 4 4 4" xfId="13813"/>
    <cellStyle name="Input 3 2 2 2 4 5" xfId="13814"/>
    <cellStyle name="Input 3 2 2 2 4 5 2" xfId="13815"/>
    <cellStyle name="Input 3 2 2 2 4 6" xfId="13816"/>
    <cellStyle name="Input 3 2 2 2 4 6 2" xfId="48595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3 2" xfId="48596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3 2" xfId="48597"/>
    <cellStyle name="Input 3 2 2 2 5 3 4" xfId="13828"/>
    <cellStyle name="Input 3 2 2 2 5 4" xfId="13829"/>
    <cellStyle name="Input 3 2 2 2 5 4 2" xfId="13830"/>
    <cellStyle name="Input 3 2 2 2 5 5" xfId="13831"/>
    <cellStyle name="Input 3 2 2 2 5 5 2" xfId="48598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3 2" xfId="48599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3 2" xfId="48600"/>
    <cellStyle name="Input 3 2 2 2 6 3 4" xfId="13843"/>
    <cellStyle name="Input 3 2 2 2 6 4" xfId="13844"/>
    <cellStyle name="Input 3 2 2 2 6 4 2" xfId="13845"/>
    <cellStyle name="Input 3 2 2 2 6 5" xfId="13846"/>
    <cellStyle name="Input 3 2 2 2 6 5 2" xfId="48601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3 2" xfId="48602"/>
    <cellStyle name="Input 3 2 2 2 7 4" xfId="13852"/>
    <cellStyle name="Input 3 2 2 2 8" xfId="13853"/>
    <cellStyle name="Input 3 2 2 2 8 2" xfId="13854"/>
    <cellStyle name="Input 3 2 2 2 9" xfId="13855"/>
    <cellStyle name="Input 3 2 2 2 9 2" xfId="48603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3 2" xfId="48604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3 2" xfId="48605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3 2" xfId="48606"/>
    <cellStyle name="Input 3 2 2 3 2 4 4" xfId="13872"/>
    <cellStyle name="Input 3 2 2 3 2 5" xfId="13873"/>
    <cellStyle name="Input 3 2 2 3 2 5 2" xfId="13874"/>
    <cellStyle name="Input 3 2 2 3 2 6" xfId="13875"/>
    <cellStyle name="Input 3 2 2 3 2 6 2" xfId="48607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3 2" xfId="48608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3 2" xfId="48609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3 2" xfId="48610"/>
    <cellStyle name="Input 3 2 2 3 3 4 4" xfId="13892"/>
    <cellStyle name="Input 3 2 2 3 3 5" xfId="13893"/>
    <cellStyle name="Input 3 2 2 3 3 5 2" xfId="13894"/>
    <cellStyle name="Input 3 2 2 3 3 6" xfId="13895"/>
    <cellStyle name="Input 3 2 2 3 3 6 2" xfId="48611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3 2" xfId="48612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3 2" xfId="48613"/>
    <cellStyle name="Input 3 2 2 3 4 3 4" xfId="13907"/>
    <cellStyle name="Input 3 2 2 3 4 4" xfId="13908"/>
    <cellStyle name="Input 3 2 2 3 4 4 2" xfId="13909"/>
    <cellStyle name="Input 3 2 2 3 4 5" xfId="13910"/>
    <cellStyle name="Input 3 2 2 3 4 5 2" xfId="48614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3 2" xfId="48615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3 2" xfId="48616"/>
    <cellStyle name="Input 3 2 2 3 5 3 4" xfId="13922"/>
    <cellStyle name="Input 3 2 2 3 5 4" xfId="13923"/>
    <cellStyle name="Input 3 2 2 3 5 4 2" xfId="13924"/>
    <cellStyle name="Input 3 2 2 3 5 5" xfId="13925"/>
    <cellStyle name="Input 3 2 2 3 5 5 2" xfId="48617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3 2" xfId="48618"/>
    <cellStyle name="Input 3 2 2 3 6 4" xfId="13931"/>
    <cellStyle name="Input 3 2 2 3 7" xfId="13932"/>
    <cellStyle name="Input 3 2 2 3 7 2" xfId="13933"/>
    <cellStyle name="Input 3 2 2 3 8" xfId="13934"/>
    <cellStyle name="Input 3 2 2 3 8 2" xfId="48619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3 2" xfId="48620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3 2" xfId="48621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3 2" xfId="48622"/>
    <cellStyle name="Input 3 2 2 4 2 4 4" xfId="13952"/>
    <cellStyle name="Input 3 2 2 4 2 5" xfId="13953"/>
    <cellStyle name="Input 3 2 2 4 2 5 2" xfId="13954"/>
    <cellStyle name="Input 3 2 2 4 2 6" xfId="13955"/>
    <cellStyle name="Input 3 2 2 4 2 6 2" xfId="48623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3 2" xfId="48624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3 2" xfId="48625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3 2" xfId="48626"/>
    <cellStyle name="Input 3 2 2 4 3 4 4" xfId="13972"/>
    <cellStyle name="Input 3 2 2 4 3 5" xfId="13973"/>
    <cellStyle name="Input 3 2 2 4 3 5 2" xfId="13974"/>
    <cellStyle name="Input 3 2 2 4 3 6" xfId="13975"/>
    <cellStyle name="Input 3 2 2 4 3 6 2" xfId="48627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3 2" xfId="48628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3 2" xfId="48629"/>
    <cellStyle name="Input 3 2 2 4 4 3 4" xfId="13987"/>
    <cellStyle name="Input 3 2 2 4 4 4" xfId="13988"/>
    <cellStyle name="Input 3 2 2 4 4 4 2" xfId="13989"/>
    <cellStyle name="Input 3 2 2 4 4 5" xfId="13990"/>
    <cellStyle name="Input 3 2 2 4 4 5 2" xfId="4863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3 2" xfId="48631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3 2" xfId="48632"/>
    <cellStyle name="Input 3 2 2 4 5 3 4" xfId="14002"/>
    <cellStyle name="Input 3 2 2 4 5 4" xfId="14003"/>
    <cellStyle name="Input 3 2 2 4 5 4 2" xfId="14004"/>
    <cellStyle name="Input 3 2 2 4 5 5" xfId="14005"/>
    <cellStyle name="Input 3 2 2 4 5 5 2" xfId="48633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3 2" xfId="48634"/>
    <cellStyle name="Input 3 2 2 4 6 4" xfId="14011"/>
    <cellStyle name="Input 3 2 2 4 7" xfId="14012"/>
    <cellStyle name="Input 3 2 2 4 7 2" xfId="14013"/>
    <cellStyle name="Input 3 2 2 4 8" xfId="14014"/>
    <cellStyle name="Input 3 2 2 4 8 2" xfId="48635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3 2" xfId="48636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3 2" xfId="48637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3 2" xfId="48638"/>
    <cellStyle name="Input 3 2 2 5 4 4" xfId="14031"/>
    <cellStyle name="Input 3 2 2 5 5" xfId="14032"/>
    <cellStyle name="Input 3 2 2 5 5 2" xfId="14033"/>
    <cellStyle name="Input 3 2 2 5 6" xfId="14034"/>
    <cellStyle name="Input 3 2 2 5 6 2" xfId="48639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3 2" xfId="486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3 2" xfId="48641"/>
    <cellStyle name="Input 3 2 2 6 3 4" xfId="14046"/>
    <cellStyle name="Input 3 2 2 6 4" xfId="14047"/>
    <cellStyle name="Input 3 2 2 6 4 2" xfId="14048"/>
    <cellStyle name="Input 3 2 2 6 5" xfId="14049"/>
    <cellStyle name="Input 3 2 2 6 5 2" xfId="48642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3 2" xfId="48643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3 2" xfId="48644"/>
    <cellStyle name="Input 3 2 2 7 3 4" xfId="14061"/>
    <cellStyle name="Input 3 2 2 7 4" xfId="14062"/>
    <cellStyle name="Input 3 2 2 7 4 2" xfId="14063"/>
    <cellStyle name="Input 3 2 2 7 5" xfId="14064"/>
    <cellStyle name="Input 3 2 2 7 5 2" xfId="48645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3 2" xfId="48646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3 2" xfId="48647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3 2" xfId="48648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3 2" xfId="48649"/>
    <cellStyle name="Input 3 2 3 2 2 4 4" xfId="14091"/>
    <cellStyle name="Input 3 2 3 2 2 5" xfId="14092"/>
    <cellStyle name="Input 3 2 3 2 2 5 2" xfId="14093"/>
    <cellStyle name="Input 3 2 3 2 2 6" xfId="14094"/>
    <cellStyle name="Input 3 2 3 2 2 6 2" xfId="48650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3 2" xfId="48651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3 2" xfId="48652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3 2" xfId="48653"/>
    <cellStyle name="Input 3 2 3 2 3 4 4" xfId="14111"/>
    <cellStyle name="Input 3 2 3 2 3 5" xfId="14112"/>
    <cellStyle name="Input 3 2 3 2 3 5 2" xfId="14113"/>
    <cellStyle name="Input 3 2 3 2 3 6" xfId="14114"/>
    <cellStyle name="Input 3 2 3 2 3 6 2" xfId="4865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3 2" xfId="48655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3 2" xfId="48656"/>
    <cellStyle name="Input 3 2 3 2 4 3 4" xfId="14126"/>
    <cellStyle name="Input 3 2 3 2 4 4" xfId="14127"/>
    <cellStyle name="Input 3 2 3 2 4 4 2" xfId="14128"/>
    <cellStyle name="Input 3 2 3 2 4 5" xfId="14129"/>
    <cellStyle name="Input 3 2 3 2 4 5 2" xfId="48657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3 2" xfId="48658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3 2" xfId="48659"/>
    <cellStyle name="Input 3 2 3 2 5 3 4" xfId="14141"/>
    <cellStyle name="Input 3 2 3 2 5 4" xfId="14142"/>
    <cellStyle name="Input 3 2 3 2 5 4 2" xfId="14143"/>
    <cellStyle name="Input 3 2 3 2 5 5" xfId="14144"/>
    <cellStyle name="Input 3 2 3 2 5 5 2" xfId="48660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3 2" xfId="48661"/>
    <cellStyle name="Input 3 2 3 2 6 4" xfId="14150"/>
    <cellStyle name="Input 3 2 3 2 7" xfId="14151"/>
    <cellStyle name="Input 3 2 3 2 7 2" xfId="14152"/>
    <cellStyle name="Input 3 2 3 2 8" xfId="14153"/>
    <cellStyle name="Input 3 2 3 2 8 2" xfId="48662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3 2" xfId="48663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3 2" xfId="48664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3 2" xfId="48665"/>
    <cellStyle name="Input 3 2 3 3 2 4 4" xfId="14171"/>
    <cellStyle name="Input 3 2 3 3 2 5" xfId="14172"/>
    <cellStyle name="Input 3 2 3 3 2 5 2" xfId="14173"/>
    <cellStyle name="Input 3 2 3 3 2 6" xfId="14174"/>
    <cellStyle name="Input 3 2 3 3 2 6 2" xfId="48666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3 2" xfId="48667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3 2" xfId="48668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3 2" xfId="48669"/>
    <cellStyle name="Input 3 2 3 3 3 4 4" xfId="14191"/>
    <cellStyle name="Input 3 2 3 3 3 5" xfId="14192"/>
    <cellStyle name="Input 3 2 3 3 3 5 2" xfId="14193"/>
    <cellStyle name="Input 3 2 3 3 3 6" xfId="14194"/>
    <cellStyle name="Input 3 2 3 3 3 6 2" xfId="48670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3 2" xfId="48671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3 2" xfId="48672"/>
    <cellStyle name="Input 3 2 3 3 4 3 4" xfId="14206"/>
    <cellStyle name="Input 3 2 3 3 4 4" xfId="14207"/>
    <cellStyle name="Input 3 2 3 3 4 4 2" xfId="14208"/>
    <cellStyle name="Input 3 2 3 3 4 5" xfId="14209"/>
    <cellStyle name="Input 3 2 3 3 4 5 2" xfId="48673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3 2" xfId="48674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3 2" xfId="48675"/>
    <cellStyle name="Input 3 2 3 3 5 3 4" xfId="14221"/>
    <cellStyle name="Input 3 2 3 3 5 4" xfId="14222"/>
    <cellStyle name="Input 3 2 3 3 5 4 2" xfId="14223"/>
    <cellStyle name="Input 3 2 3 3 5 5" xfId="14224"/>
    <cellStyle name="Input 3 2 3 3 5 5 2" xfId="48676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3 2" xfId="48677"/>
    <cellStyle name="Input 3 2 3 3 6 4" xfId="14230"/>
    <cellStyle name="Input 3 2 3 3 7" xfId="14231"/>
    <cellStyle name="Input 3 2 3 3 7 2" xfId="14232"/>
    <cellStyle name="Input 3 2 3 3 8" xfId="14233"/>
    <cellStyle name="Input 3 2 3 3 8 2" xfId="48678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3 2" xfId="4867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3 2" xfId="48680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3 2" xfId="48681"/>
    <cellStyle name="Input 3 2 3 4 4 4" xfId="14250"/>
    <cellStyle name="Input 3 2 3 4 5" xfId="14251"/>
    <cellStyle name="Input 3 2 3 4 5 2" xfId="14252"/>
    <cellStyle name="Input 3 2 3 4 6" xfId="14253"/>
    <cellStyle name="Input 3 2 3 4 6 2" xfId="48682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3 2" xfId="48683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3 2" xfId="48684"/>
    <cellStyle name="Input 3 2 3 5 3 4" xfId="14265"/>
    <cellStyle name="Input 3 2 3 5 4" xfId="14266"/>
    <cellStyle name="Input 3 2 3 5 4 2" xfId="14267"/>
    <cellStyle name="Input 3 2 3 5 5" xfId="14268"/>
    <cellStyle name="Input 3 2 3 5 5 2" xfId="48685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3 2" xfId="48686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3 2" xfId="48687"/>
    <cellStyle name="Input 3 2 3 6 3 4" xfId="14280"/>
    <cellStyle name="Input 3 2 3 6 4" xfId="14281"/>
    <cellStyle name="Input 3 2 3 6 4 2" xfId="14282"/>
    <cellStyle name="Input 3 2 3 6 5" xfId="14283"/>
    <cellStyle name="Input 3 2 3 6 5 2" xfId="48688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3 2" xfId="48689"/>
    <cellStyle name="Input 3 2 3 7 4" xfId="14289"/>
    <cellStyle name="Input 3 2 3 8" xfId="14290"/>
    <cellStyle name="Input 3 2 3 8 2" xfId="14291"/>
    <cellStyle name="Input 3 2 3 9" xfId="14292"/>
    <cellStyle name="Input 3 2 3 9 2" xfId="48690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3 2" xfId="48691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3 2" xfId="48692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3 2" xfId="48693"/>
    <cellStyle name="Input 3 2 4 2 4 4" xfId="14309"/>
    <cellStyle name="Input 3 2 4 2 5" xfId="14310"/>
    <cellStyle name="Input 3 2 4 2 5 2" xfId="14311"/>
    <cellStyle name="Input 3 2 4 2 6" xfId="14312"/>
    <cellStyle name="Input 3 2 4 2 6 2" xfId="48694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3 2" xfId="48695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3 2" xfId="48696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3 2" xfId="48697"/>
    <cellStyle name="Input 3 2 4 3 4 4" xfId="14329"/>
    <cellStyle name="Input 3 2 4 3 5" xfId="14330"/>
    <cellStyle name="Input 3 2 4 3 5 2" xfId="14331"/>
    <cellStyle name="Input 3 2 4 3 6" xfId="14332"/>
    <cellStyle name="Input 3 2 4 3 6 2" xfId="48698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3 2" xfId="48699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3 2" xfId="48700"/>
    <cellStyle name="Input 3 2 4 4 3 4" xfId="14344"/>
    <cellStyle name="Input 3 2 4 4 4" xfId="14345"/>
    <cellStyle name="Input 3 2 4 4 4 2" xfId="14346"/>
    <cellStyle name="Input 3 2 4 4 5" xfId="14347"/>
    <cellStyle name="Input 3 2 4 4 5 2" xfId="48701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3 2" xfId="48702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3 2" xfId="48703"/>
    <cellStyle name="Input 3 2 4 5 3 4" xfId="14359"/>
    <cellStyle name="Input 3 2 4 5 4" xfId="14360"/>
    <cellStyle name="Input 3 2 4 5 4 2" xfId="14361"/>
    <cellStyle name="Input 3 2 4 5 5" xfId="14362"/>
    <cellStyle name="Input 3 2 4 5 5 2" xfId="48704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3 2" xfId="48705"/>
    <cellStyle name="Input 3 2 4 6 4" xfId="14368"/>
    <cellStyle name="Input 3 2 4 7" xfId="14369"/>
    <cellStyle name="Input 3 2 4 7 2" xfId="14370"/>
    <cellStyle name="Input 3 2 4 8" xfId="14371"/>
    <cellStyle name="Input 3 2 4 8 2" xfId="48706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3 2" xfId="48707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3 2" xfId="48708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3 2" xfId="48709"/>
    <cellStyle name="Input 3 2 5 2 4 4" xfId="14389"/>
    <cellStyle name="Input 3 2 5 2 5" xfId="14390"/>
    <cellStyle name="Input 3 2 5 2 5 2" xfId="14391"/>
    <cellStyle name="Input 3 2 5 2 6" xfId="14392"/>
    <cellStyle name="Input 3 2 5 2 6 2" xfId="48710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3 2" xfId="48711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3 2" xfId="48712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3 2" xfId="48713"/>
    <cellStyle name="Input 3 2 5 3 4 4" xfId="14409"/>
    <cellStyle name="Input 3 2 5 3 5" xfId="14410"/>
    <cellStyle name="Input 3 2 5 3 5 2" xfId="14411"/>
    <cellStyle name="Input 3 2 5 3 6" xfId="14412"/>
    <cellStyle name="Input 3 2 5 3 6 2" xfId="48714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3 2" xfId="48715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3 2" xfId="48716"/>
    <cellStyle name="Input 3 2 5 4 3 4" xfId="14424"/>
    <cellStyle name="Input 3 2 5 4 4" xfId="14425"/>
    <cellStyle name="Input 3 2 5 4 4 2" xfId="14426"/>
    <cellStyle name="Input 3 2 5 4 5" xfId="14427"/>
    <cellStyle name="Input 3 2 5 4 5 2" xfId="4871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3 2" xfId="48718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3 2" xfId="48719"/>
    <cellStyle name="Input 3 2 5 5 3 4" xfId="14439"/>
    <cellStyle name="Input 3 2 5 5 4" xfId="14440"/>
    <cellStyle name="Input 3 2 5 5 4 2" xfId="14441"/>
    <cellStyle name="Input 3 2 5 5 5" xfId="14442"/>
    <cellStyle name="Input 3 2 5 5 5 2" xfId="48720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3 2" xfId="48721"/>
    <cellStyle name="Input 3 2 5 6 4" xfId="14448"/>
    <cellStyle name="Input 3 2 5 7" xfId="14449"/>
    <cellStyle name="Input 3 2 5 7 2" xfId="14450"/>
    <cellStyle name="Input 3 2 5 8" xfId="14451"/>
    <cellStyle name="Input 3 2 5 8 2" xfId="48722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3 2" xfId="48723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3 2" xfId="48724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3 2" xfId="48725"/>
    <cellStyle name="Input 3 2 6 4 4" xfId="14468"/>
    <cellStyle name="Input 3 2 6 5" xfId="14469"/>
    <cellStyle name="Input 3 2 6 5 2" xfId="14470"/>
    <cellStyle name="Input 3 2 6 6" xfId="14471"/>
    <cellStyle name="Input 3 2 6 6 2" xfId="48726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3 2" xfId="4872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3 2" xfId="48728"/>
    <cellStyle name="Input 3 2 7 3 4" xfId="14483"/>
    <cellStyle name="Input 3 2 7 4" xfId="14484"/>
    <cellStyle name="Input 3 2 7 4 2" xfId="14485"/>
    <cellStyle name="Input 3 2 7 5" xfId="14486"/>
    <cellStyle name="Input 3 2 7 5 2" xfId="48729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3 2" xfId="48730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3 2" xfId="48731"/>
    <cellStyle name="Input 3 2 8 3 4" xfId="14498"/>
    <cellStyle name="Input 3 2 8 4" xfId="14499"/>
    <cellStyle name="Input 3 2 8 4 2" xfId="14500"/>
    <cellStyle name="Input 3 2 8 5" xfId="14501"/>
    <cellStyle name="Input 3 2 8 5 2" xfId="48732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3 2" xfId="48733"/>
    <cellStyle name="Input 3 2 9 4" xfId="14507"/>
    <cellStyle name="Input 3 3" xfId="14508"/>
    <cellStyle name="Input 3 3 10" xfId="14509"/>
    <cellStyle name="Input 3 3 10 2" xfId="48734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3 2" xfId="48735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3 2" xfId="48736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3 2" xfId="48737"/>
    <cellStyle name="Input 3 3 2 2 2 4 4" xfId="14529"/>
    <cellStyle name="Input 3 3 2 2 2 5" xfId="14530"/>
    <cellStyle name="Input 3 3 2 2 2 5 2" xfId="14531"/>
    <cellStyle name="Input 3 3 2 2 2 6" xfId="14532"/>
    <cellStyle name="Input 3 3 2 2 2 6 2" xfId="48738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3 2" xfId="48739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3 2" xfId="48740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3 2" xfId="48741"/>
    <cellStyle name="Input 3 3 2 2 3 4 4" xfId="14549"/>
    <cellStyle name="Input 3 3 2 2 3 5" xfId="14550"/>
    <cellStyle name="Input 3 3 2 2 3 5 2" xfId="14551"/>
    <cellStyle name="Input 3 3 2 2 3 6" xfId="14552"/>
    <cellStyle name="Input 3 3 2 2 3 6 2" xfId="4874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3 2" xfId="48743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3 2" xfId="48744"/>
    <cellStyle name="Input 3 3 2 2 4 3 4" xfId="14564"/>
    <cellStyle name="Input 3 3 2 2 4 4" xfId="14565"/>
    <cellStyle name="Input 3 3 2 2 4 4 2" xfId="14566"/>
    <cellStyle name="Input 3 3 2 2 4 5" xfId="14567"/>
    <cellStyle name="Input 3 3 2 2 4 5 2" xfId="48745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3 2" xfId="48746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3 2" xfId="48747"/>
    <cellStyle name="Input 3 3 2 2 5 3 4" xfId="14579"/>
    <cellStyle name="Input 3 3 2 2 5 4" xfId="14580"/>
    <cellStyle name="Input 3 3 2 2 5 4 2" xfId="14581"/>
    <cellStyle name="Input 3 3 2 2 5 5" xfId="14582"/>
    <cellStyle name="Input 3 3 2 2 5 5 2" xfId="48748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3 2" xfId="48749"/>
    <cellStyle name="Input 3 3 2 2 6 4" xfId="14588"/>
    <cellStyle name="Input 3 3 2 2 7" xfId="14589"/>
    <cellStyle name="Input 3 3 2 2 7 2" xfId="14590"/>
    <cellStyle name="Input 3 3 2 2 8" xfId="14591"/>
    <cellStyle name="Input 3 3 2 2 8 2" xfId="48750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3 2" xfId="48751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3 2" xfId="48752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3 2" xfId="48753"/>
    <cellStyle name="Input 3 3 2 3 2 4 4" xfId="14609"/>
    <cellStyle name="Input 3 3 2 3 2 5" xfId="14610"/>
    <cellStyle name="Input 3 3 2 3 2 5 2" xfId="14611"/>
    <cellStyle name="Input 3 3 2 3 2 6" xfId="14612"/>
    <cellStyle name="Input 3 3 2 3 2 6 2" xfId="48754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3 2" xfId="48755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3 2" xfId="48756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3 2" xfId="48757"/>
    <cellStyle name="Input 3 3 2 3 3 4 4" xfId="14629"/>
    <cellStyle name="Input 3 3 2 3 3 5" xfId="14630"/>
    <cellStyle name="Input 3 3 2 3 3 5 2" xfId="14631"/>
    <cellStyle name="Input 3 3 2 3 3 6" xfId="14632"/>
    <cellStyle name="Input 3 3 2 3 3 6 2" xfId="48758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3 2" xfId="48759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3 2" xfId="48760"/>
    <cellStyle name="Input 3 3 2 3 4 3 4" xfId="14644"/>
    <cellStyle name="Input 3 3 2 3 4 4" xfId="14645"/>
    <cellStyle name="Input 3 3 2 3 4 4 2" xfId="14646"/>
    <cellStyle name="Input 3 3 2 3 4 5" xfId="14647"/>
    <cellStyle name="Input 3 3 2 3 4 5 2" xfId="48761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3 2" xfId="48762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3 2" xfId="48763"/>
    <cellStyle name="Input 3 3 2 3 5 3 4" xfId="14659"/>
    <cellStyle name="Input 3 3 2 3 5 4" xfId="14660"/>
    <cellStyle name="Input 3 3 2 3 5 4 2" xfId="14661"/>
    <cellStyle name="Input 3 3 2 3 5 5" xfId="14662"/>
    <cellStyle name="Input 3 3 2 3 5 5 2" xfId="48764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3 2" xfId="48765"/>
    <cellStyle name="Input 3 3 2 3 6 4" xfId="14668"/>
    <cellStyle name="Input 3 3 2 3 7" xfId="14669"/>
    <cellStyle name="Input 3 3 2 3 7 2" xfId="14670"/>
    <cellStyle name="Input 3 3 2 3 8" xfId="14671"/>
    <cellStyle name="Input 3 3 2 3 8 2" xfId="48766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3 2" xfId="4876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3 2" xfId="48768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3 2" xfId="48769"/>
    <cellStyle name="Input 3 3 2 4 4 4" xfId="14688"/>
    <cellStyle name="Input 3 3 2 4 5" xfId="14689"/>
    <cellStyle name="Input 3 3 2 4 5 2" xfId="14690"/>
    <cellStyle name="Input 3 3 2 4 6" xfId="14691"/>
    <cellStyle name="Input 3 3 2 4 6 2" xfId="48770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3 2" xfId="48771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3 2" xfId="48772"/>
    <cellStyle name="Input 3 3 2 5 3 4" xfId="14703"/>
    <cellStyle name="Input 3 3 2 5 4" xfId="14704"/>
    <cellStyle name="Input 3 3 2 5 4 2" xfId="14705"/>
    <cellStyle name="Input 3 3 2 5 5" xfId="14706"/>
    <cellStyle name="Input 3 3 2 5 5 2" xfId="48773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3 2" xfId="48774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3 2" xfId="48775"/>
    <cellStyle name="Input 3 3 2 6 3 4" xfId="14718"/>
    <cellStyle name="Input 3 3 2 6 4" xfId="14719"/>
    <cellStyle name="Input 3 3 2 6 4 2" xfId="14720"/>
    <cellStyle name="Input 3 3 2 6 5" xfId="14721"/>
    <cellStyle name="Input 3 3 2 6 5 2" xfId="48776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3 2" xfId="48777"/>
    <cellStyle name="Input 3 3 2 7 4" xfId="14727"/>
    <cellStyle name="Input 3 3 2 8" xfId="14728"/>
    <cellStyle name="Input 3 3 2 8 2" xfId="14729"/>
    <cellStyle name="Input 3 3 2 9" xfId="14730"/>
    <cellStyle name="Input 3 3 2 9 2" xfId="48778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3 2" xfId="48779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3 2" xfId="48780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3 2" xfId="48781"/>
    <cellStyle name="Input 3 3 3 2 4 4" xfId="14747"/>
    <cellStyle name="Input 3 3 3 2 5" xfId="14748"/>
    <cellStyle name="Input 3 3 3 2 5 2" xfId="14749"/>
    <cellStyle name="Input 3 3 3 2 6" xfId="14750"/>
    <cellStyle name="Input 3 3 3 2 6 2" xfId="48782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3 2" xfId="48783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3 2" xfId="48784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3 2" xfId="48785"/>
    <cellStyle name="Input 3 3 3 3 4 4" xfId="14767"/>
    <cellStyle name="Input 3 3 3 3 5" xfId="14768"/>
    <cellStyle name="Input 3 3 3 3 5 2" xfId="14769"/>
    <cellStyle name="Input 3 3 3 3 6" xfId="14770"/>
    <cellStyle name="Input 3 3 3 3 6 2" xfId="48786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3 2" xfId="48787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3 2" xfId="48788"/>
    <cellStyle name="Input 3 3 3 4 3 4" xfId="14782"/>
    <cellStyle name="Input 3 3 3 4 4" xfId="14783"/>
    <cellStyle name="Input 3 3 3 4 4 2" xfId="14784"/>
    <cellStyle name="Input 3 3 3 4 5" xfId="14785"/>
    <cellStyle name="Input 3 3 3 4 5 2" xfId="48789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3 2" xfId="48790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3 2" xfId="48791"/>
    <cellStyle name="Input 3 3 3 5 3 4" xfId="14797"/>
    <cellStyle name="Input 3 3 3 5 4" xfId="14798"/>
    <cellStyle name="Input 3 3 3 5 4 2" xfId="14799"/>
    <cellStyle name="Input 3 3 3 5 5" xfId="14800"/>
    <cellStyle name="Input 3 3 3 5 5 2" xfId="48792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3 2" xfId="48793"/>
    <cellStyle name="Input 3 3 3 6 4" xfId="14806"/>
    <cellStyle name="Input 3 3 3 7" xfId="14807"/>
    <cellStyle name="Input 3 3 3 7 2" xfId="14808"/>
    <cellStyle name="Input 3 3 3 8" xfId="14809"/>
    <cellStyle name="Input 3 3 3 8 2" xfId="48794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3 2" xfId="48795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3 2" xfId="48796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3 2" xfId="48797"/>
    <cellStyle name="Input 3 3 4 2 4 4" xfId="14827"/>
    <cellStyle name="Input 3 3 4 2 5" xfId="14828"/>
    <cellStyle name="Input 3 3 4 2 5 2" xfId="14829"/>
    <cellStyle name="Input 3 3 4 2 6" xfId="14830"/>
    <cellStyle name="Input 3 3 4 2 6 2" xfId="48798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3 2" xfId="48799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3 2" xfId="48800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3 2" xfId="48801"/>
    <cellStyle name="Input 3 3 4 3 4 4" xfId="14847"/>
    <cellStyle name="Input 3 3 4 3 5" xfId="14848"/>
    <cellStyle name="Input 3 3 4 3 5 2" xfId="14849"/>
    <cellStyle name="Input 3 3 4 3 6" xfId="14850"/>
    <cellStyle name="Input 3 3 4 3 6 2" xfId="48802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3 2" xfId="48803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3 2" xfId="48804"/>
    <cellStyle name="Input 3 3 4 4 3 4" xfId="14862"/>
    <cellStyle name="Input 3 3 4 4 4" xfId="14863"/>
    <cellStyle name="Input 3 3 4 4 4 2" xfId="14864"/>
    <cellStyle name="Input 3 3 4 4 5" xfId="14865"/>
    <cellStyle name="Input 3 3 4 4 5 2" xfId="4880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3 2" xfId="48806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3 2" xfId="48807"/>
    <cellStyle name="Input 3 3 4 5 3 4" xfId="14877"/>
    <cellStyle name="Input 3 3 4 5 4" xfId="14878"/>
    <cellStyle name="Input 3 3 4 5 4 2" xfId="14879"/>
    <cellStyle name="Input 3 3 4 5 5" xfId="14880"/>
    <cellStyle name="Input 3 3 4 5 5 2" xfId="48808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3 2" xfId="48809"/>
    <cellStyle name="Input 3 3 4 6 4" xfId="14886"/>
    <cellStyle name="Input 3 3 4 7" xfId="14887"/>
    <cellStyle name="Input 3 3 4 7 2" xfId="14888"/>
    <cellStyle name="Input 3 3 4 8" xfId="14889"/>
    <cellStyle name="Input 3 3 4 8 2" xfId="48810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3 2" xfId="48811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3 2" xfId="48812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3 2" xfId="48813"/>
    <cellStyle name="Input 3 3 5 4 4" xfId="14906"/>
    <cellStyle name="Input 3 3 5 5" xfId="14907"/>
    <cellStyle name="Input 3 3 5 5 2" xfId="14908"/>
    <cellStyle name="Input 3 3 5 6" xfId="14909"/>
    <cellStyle name="Input 3 3 5 6 2" xfId="48814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3 2" xfId="488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3 2" xfId="48816"/>
    <cellStyle name="Input 3 3 6 3 4" xfId="14921"/>
    <cellStyle name="Input 3 3 6 4" xfId="14922"/>
    <cellStyle name="Input 3 3 6 4 2" xfId="14923"/>
    <cellStyle name="Input 3 3 6 5" xfId="14924"/>
    <cellStyle name="Input 3 3 6 5 2" xfId="48817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3 2" xfId="48818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3 2" xfId="48819"/>
    <cellStyle name="Input 3 3 7 3 4" xfId="14936"/>
    <cellStyle name="Input 3 3 7 4" xfId="14937"/>
    <cellStyle name="Input 3 3 7 4 2" xfId="14938"/>
    <cellStyle name="Input 3 3 7 5" xfId="14939"/>
    <cellStyle name="Input 3 3 7 5 2" xfId="48820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3 2" xfId="48821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3 2" xfId="48822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3 2" xfId="48823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3 2" xfId="48824"/>
    <cellStyle name="Input 3 4 2 2 4 4" xfId="14966"/>
    <cellStyle name="Input 3 4 2 2 5" xfId="14967"/>
    <cellStyle name="Input 3 4 2 2 5 2" xfId="14968"/>
    <cellStyle name="Input 3 4 2 2 6" xfId="14969"/>
    <cellStyle name="Input 3 4 2 2 6 2" xfId="48825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3 2" xfId="48826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3 2" xfId="48827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3 2" xfId="48828"/>
    <cellStyle name="Input 3 4 2 3 4 4" xfId="14986"/>
    <cellStyle name="Input 3 4 2 3 5" xfId="14987"/>
    <cellStyle name="Input 3 4 2 3 5 2" xfId="14988"/>
    <cellStyle name="Input 3 4 2 3 6" xfId="14989"/>
    <cellStyle name="Input 3 4 2 3 6 2" xfId="4882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3 2" xfId="48830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3 2" xfId="48831"/>
    <cellStyle name="Input 3 4 2 4 3 4" xfId="15001"/>
    <cellStyle name="Input 3 4 2 4 4" xfId="15002"/>
    <cellStyle name="Input 3 4 2 4 4 2" xfId="15003"/>
    <cellStyle name="Input 3 4 2 4 5" xfId="15004"/>
    <cellStyle name="Input 3 4 2 4 5 2" xfId="48832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3 2" xfId="48833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3 2" xfId="48834"/>
    <cellStyle name="Input 3 4 2 5 3 4" xfId="15016"/>
    <cellStyle name="Input 3 4 2 5 4" xfId="15017"/>
    <cellStyle name="Input 3 4 2 5 4 2" xfId="15018"/>
    <cellStyle name="Input 3 4 2 5 5" xfId="15019"/>
    <cellStyle name="Input 3 4 2 5 5 2" xfId="48835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3 2" xfId="48836"/>
    <cellStyle name="Input 3 4 2 6 4" xfId="15025"/>
    <cellStyle name="Input 3 4 2 7" xfId="15026"/>
    <cellStyle name="Input 3 4 2 7 2" xfId="15027"/>
    <cellStyle name="Input 3 4 2 8" xfId="15028"/>
    <cellStyle name="Input 3 4 2 8 2" xfId="48837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3 2" xfId="48838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3 2" xfId="48839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3 2" xfId="48840"/>
    <cellStyle name="Input 3 4 3 2 4 4" xfId="15046"/>
    <cellStyle name="Input 3 4 3 2 5" xfId="15047"/>
    <cellStyle name="Input 3 4 3 2 5 2" xfId="15048"/>
    <cellStyle name="Input 3 4 3 2 6" xfId="15049"/>
    <cellStyle name="Input 3 4 3 2 6 2" xfId="48841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3 2" xfId="48842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3 2" xfId="48843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3 2" xfId="48844"/>
    <cellStyle name="Input 3 4 3 3 4 4" xfId="15066"/>
    <cellStyle name="Input 3 4 3 3 5" xfId="15067"/>
    <cellStyle name="Input 3 4 3 3 5 2" xfId="15068"/>
    <cellStyle name="Input 3 4 3 3 6" xfId="15069"/>
    <cellStyle name="Input 3 4 3 3 6 2" xfId="48845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3 2" xfId="48846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3 2" xfId="48847"/>
    <cellStyle name="Input 3 4 3 4 3 4" xfId="15081"/>
    <cellStyle name="Input 3 4 3 4 4" xfId="15082"/>
    <cellStyle name="Input 3 4 3 4 4 2" xfId="15083"/>
    <cellStyle name="Input 3 4 3 4 5" xfId="15084"/>
    <cellStyle name="Input 3 4 3 4 5 2" xfId="48848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3 2" xfId="48849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3 2" xfId="48850"/>
    <cellStyle name="Input 3 4 3 5 3 4" xfId="15096"/>
    <cellStyle name="Input 3 4 3 5 4" xfId="15097"/>
    <cellStyle name="Input 3 4 3 5 4 2" xfId="15098"/>
    <cellStyle name="Input 3 4 3 5 5" xfId="15099"/>
    <cellStyle name="Input 3 4 3 5 5 2" xfId="48851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3 2" xfId="48852"/>
    <cellStyle name="Input 3 4 3 6 4" xfId="15105"/>
    <cellStyle name="Input 3 4 3 7" xfId="15106"/>
    <cellStyle name="Input 3 4 3 7 2" xfId="15107"/>
    <cellStyle name="Input 3 4 3 8" xfId="15108"/>
    <cellStyle name="Input 3 4 3 8 2" xfId="48853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3 2" xfId="4885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3 2" xfId="48855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3 2" xfId="48856"/>
    <cellStyle name="Input 3 4 4 4 4" xfId="15125"/>
    <cellStyle name="Input 3 4 4 5" xfId="15126"/>
    <cellStyle name="Input 3 4 4 5 2" xfId="15127"/>
    <cellStyle name="Input 3 4 4 6" xfId="15128"/>
    <cellStyle name="Input 3 4 4 6 2" xfId="48857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3 2" xfId="48858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3 2" xfId="48859"/>
    <cellStyle name="Input 3 4 5 3 4" xfId="15140"/>
    <cellStyle name="Input 3 4 5 4" xfId="15141"/>
    <cellStyle name="Input 3 4 5 4 2" xfId="15142"/>
    <cellStyle name="Input 3 4 5 5" xfId="15143"/>
    <cellStyle name="Input 3 4 5 5 2" xfId="48860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3 2" xfId="48861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3 2" xfId="48862"/>
    <cellStyle name="Input 3 4 6 3 4" xfId="15155"/>
    <cellStyle name="Input 3 4 6 4" xfId="15156"/>
    <cellStyle name="Input 3 4 6 4 2" xfId="15157"/>
    <cellStyle name="Input 3 4 6 5" xfId="15158"/>
    <cellStyle name="Input 3 4 6 5 2" xfId="48863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3 2" xfId="48864"/>
    <cellStyle name="Input 3 4 7 4" xfId="15164"/>
    <cellStyle name="Input 3 4 8" xfId="15165"/>
    <cellStyle name="Input 3 4 8 2" xfId="15166"/>
    <cellStyle name="Input 3 4 9" xfId="15167"/>
    <cellStyle name="Input 3 4 9 2" xfId="48865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3 2" xfId="48866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3 2" xfId="48867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3 2" xfId="48868"/>
    <cellStyle name="Input 3 5 2 4 4" xfId="15184"/>
    <cellStyle name="Input 3 5 2 5" xfId="15185"/>
    <cellStyle name="Input 3 5 2 5 2" xfId="15186"/>
    <cellStyle name="Input 3 5 2 6" xfId="15187"/>
    <cellStyle name="Input 3 5 2 6 2" xfId="48869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3 2" xfId="48870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3 2" xfId="48871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3 2" xfId="48872"/>
    <cellStyle name="Input 3 5 3 4 4" xfId="15204"/>
    <cellStyle name="Input 3 5 3 5" xfId="15205"/>
    <cellStyle name="Input 3 5 3 5 2" xfId="15206"/>
    <cellStyle name="Input 3 5 3 6" xfId="15207"/>
    <cellStyle name="Input 3 5 3 6 2" xfId="48873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3 2" xfId="48874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3 2" xfId="48875"/>
    <cellStyle name="Input 3 5 4 3 4" xfId="15219"/>
    <cellStyle name="Input 3 5 4 4" xfId="15220"/>
    <cellStyle name="Input 3 5 4 4 2" xfId="15221"/>
    <cellStyle name="Input 3 5 4 5" xfId="15222"/>
    <cellStyle name="Input 3 5 4 5 2" xfId="48876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3 2" xfId="48877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3 2" xfId="48878"/>
    <cellStyle name="Input 3 5 5 3 4" xfId="15234"/>
    <cellStyle name="Input 3 5 5 4" xfId="15235"/>
    <cellStyle name="Input 3 5 5 4 2" xfId="15236"/>
    <cellStyle name="Input 3 5 5 5" xfId="15237"/>
    <cellStyle name="Input 3 5 5 5 2" xfId="48879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3 2" xfId="48880"/>
    <cellStyle name="Input 3 5 6 4" xfId="15243"/>
    <cellStyle name="Input 3 5 7" xfId="15244"/>
    <cellStyle name="Input 3 5 7 2" xfId="15245"/>
    <cellStyle name="Input 3 5 8" xfId="15246"/>
    <cellStyle name="Input 3 5 8 2" xfId="48881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3 2" xfId="48882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3 2" xfId="48883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3 2" xfId="48884"/>
    <cellStyle name="Input 3 6 2 4 4" xfId="15264"/>
    <cellStyle name="Input 3 6 2 5" xfId="15265"/>
    <cellStyle name="Input 3 6 2 5 2" xfId="15266"/>
    <cellStyle name="Input 3 6 2 6" xfId="15267"/>
    <cellStyle name="Input 3 6 2 6 2" xfId="48885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3 2" xfId="48886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3 2" xfId="48887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3 2" xfId="48888"/>
    <cellStyle name="Input 3 6 3 4 4" xfId="15284"/>
    <cellStyle name="Input 3 6 3 5" xfId="15285"/>
    <cellStyle name="Input 3 6 3 5 2" xfId="15286"/>
    <cellStyle name="Input 3 6 3 6" xfId="15287"/>
    <cellStyle name="Input 3 6 3 6 2" xfId="48889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3 2" xfId="48890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3 2" xfId="48891"/>
    <cellStyle name="Input 3 6 4 3 4" xfId="15299"/>
    <cellStyle name="Input 3 6 4 4" xfId="15300"/>
    <cellStyle name="Input 3 6 4 4 2" xfId="15301"/>
    <cellStyle name="Input 3 6 4 5" xfId="15302"/>
    <cellStyle name="Input 3 6 4 5 2" xfId="4889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3 2" xfId="48893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3 2" xfId="48894"/>
    <cellStyle name="Input 3 6 5 3 4" xfId="15314"/>
    <cellStyle name="Input 3 6 5 4" xfId="15315"/>
    <cellStyle name="Input 3 6 5 4 2" xfId="15316"/>
    <cellStyle name="Input 3 6 5 5" xfId="15317"/>
    <cellStyle name="Input 3 6 5 5 2" xfId="48895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3 2" xfId="48896"/>
    <cellStyle name="Input 3 6 6 4" xfId="15323"/>
    <cellStyle name="Input 3 6 7" xfId="15324"/>
    <cellStyle name="Input 3 6 7 2" xfId="15325"/>
    <cellStyle name="Input 3 6 8" xfId="15326"/>
    <cellStyle name="Input 3 6 8 2" xfId="48897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3 2" xfId="48898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3 2" xfId="48899"/>
    <cellStyle name="Input 3 7 3 4" xfId="15338"/>
    <cellStyle name="Input 3 7 4" xfId="15339"/>
    <cellStyle name="Input 3 7 4 2" xfId="15340"/>
    <cellStyle name="Input 3 7 4 2 2" xfId="15341"/>
    <cellStyle name="Input 3 7 4 2 2 2" xfId="48900"/>
    <cellStyle name="Input 3 7 4 2 3" xfId="15342"/>
    <cellStyle name="Input 3 7 4 3" xfId="15343"/>
    <cellStyle name="Input 3 7 4 3 2" xfId="48901"/>
    <cellStyle name="Input 3 7 4 4" xfId="15344"/>
    <cellStyle name="Input 3 7 5" xfId="15345"/>
    <cellStyle name="Input 3 7 5 2" xfId="15346"/>
    <cellStyle name="Input 3 7 6" xfId="15347"/>
    <cellStyle name="Input 3 7 6 2" xfId="48902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3 2" xfId="4890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3 2" xfId="48904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3 2" xfId="48905"/>
    <cellStyle name="Input 3 8 4 4" xfId="15364"/>
    <cellStyle name="Input 3 8 5" xfId="15365"/>
    <cellStyle name="Input 3 8 5 2" xfId="15366"/>
    <cellStyle name="Input 3 8 6" xfId="15367"/>
    <cellStyle name="Input 3 8 6 2" xfId="48906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3 2" xfId="48907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3 2" xfId="48908"/>
    <cellStyle name="Input 3 9 3 4" xfId="15379"/>
    <cellStyle name="Input 3 9 4" xfId="15380"/>
    <cellStyle name="Input 3 9 4 2" xfId="15381"/>
    <cellStyle name="Input 3 9 5" xfId="15382"/>
    <cellStyle name="Input 3 9 5 2" xfId="48909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3 2" xfId="48910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3 2" xfId="48911"/>
    <cellStyle name="Input 4 10 3 4" xfId="15395"/>
    <cellStyle name="Input 4 10 4" xfId="15396"/>
    <cellStyle name="Input 4 10 4 2" xfId="15397"/>
    <cellStyle name="Input 4 10 5" xfId="15398"/>
    <cellStyle name="Input 4 10 5 2" xfId="48912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3 2" xfId="48913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3 2" xfId="48914"/>
    <cellStyle name="Input 4 11 3 4" xfId="15410"/>
    <cellStyle name="Input 4 11 4" xfId="15411"/>
    <cellStyle name="Input 4 11 4 2" xfId="15412"/>
    <cellStyle name="Input 4 11 5" xfId="15413"/>
    <cellStyle name="Input 4 11 5 2" xfId="48915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3 2" xfId="48916"/>
    <cellStyle name="Input 4 12 4" xfId="15419"/>
    <cellStyle name="Input 4 13" xfId="15420"/>
    <cellStyle name="Input 4 13 2" xfId="15421"/>
    <cellStyle name="Input 4 13 2 2" xfId="15422"/>
    <cellStyle name="Input 4 13 2 2 2" xfId="48917"/>
    <cellStyle name="Input 4 13 2 3" xfId="15423"/>
    <cellStyle name="Input 4 13 3" xfId="15424"/>
    <cellStyle name="Input 4 13 3 2" xfId="48918"/>
    <cellStyle name="Input 4 13 4" xfId="15425"/>
    <cellStyle name="Input 4 14" xfId="15426"/>
    <cellStyle name="Input 4 14 2" xfId="15427"/>
    <cellStyle name="Input 4 15" xfId="15428"/>
    <cellStyle name="Input 4 15 2" xfId="48919"/>
    <cellStyle name="Input 4 16" xfId="15429"/>
    <cellStyle name="Input 4 17" xfId="48920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3 2" xfId="48921"/>
    <cellStyle name="Input 4 2 10 4" xfId="15435"/>
    <cellStyle name="Input 4 2 11" xfId="15436"/>
    <cellStyle name="Input 4 2 11 2" xfId="15437"/>
    <cellStyle name="Input 4 2 12" xfId="15438"/>
    <cellStyle name="Input 4 2 12 2" xfId="48922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1 2" xfId="48923"/>
    <cellStyle name="Input 4 2 2 12" xfId="15444"/>
    <cellStyle name="Input 4 2 2 2" xfId="15445"/>
    <cellStyle name="Input 4 2 2 2 10" xfId="15446"/>
    <cellStyle name="Input 4 2 2 2 10 2" xfId="48924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3 2" xfId="4892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3 2" xfId="48926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3 2" xfId="48927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6 2" xfId="48928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3 2" xfId="48929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3 2" xfId="4893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3 2" xfId="48931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6 2" xfId="48932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3 2" xfId="48933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3 2" xfId="48934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5 2" xfId="48935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3 2" xfId="48936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3 2" xfId="48937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5 2" xfId="48938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3 2" xfId="48939"/>
    <cellStyle name="Input 4 2 2 2 2 2 6 4" xfId="15525"/>
    <cellStyle name="Input 4 2 2 2 2 2 7" xfId="15526"/>
    <cellStyle name="Input 4 2 2 2 2 2 7 2" xfId="15527"/>
    <cellStyle name="Input 4 2 2 2 2 2 8" xfId="15528"/>
    <cellStyle name="Input 4 2 2 2 2 2 8 2" xfId="48940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3 2" xfId="48941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3 2" xfId="48942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3 2" xfId="48943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6 2" xfId="48944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3 2" xfId="4894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3 2" xfId="48946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3 2" xfId="48947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6 2" xfId="48948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3 2" xfId="48949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3 2" xfId="4895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5 2" xfId="48951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3 2" xfId="48952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3 2" xfId="48953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5 2" xfId="48954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3 2" xfId="48955"/>
    <cellStyle name="Input 4 2 2 2 2 3 6 4" xfId="15605"/>
    <cellStyle name="Input 4 2 2 2 2 3 7" xfId="15606"/>
    <cellStyle name="Input 4 2 2 2 2 3 7 2" xfId="15607"/>
    <cellStyle name="Input 4 2 2 2 2 3 8" xfId="15608"/>
    <cellStyle name="Input 4 2 2 2 2 3 8 2" xfId="48956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3 2" xfId="48957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3 2" xfId="48958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3 2" xfId="48959"/>
    <cellStyle name="Input 4 2 2 2 2 4 4 4" xfId="15625"/>
    <cellStyle name="Input 4 2 2 2 2 4 5" xfId="15626"/>
    <cellStyle name="Input 4 2 2 2 2 4 5 2" xfId="15627"/>
    <cellStyle name="Input 4 2 2 2 2 4 6" xfId="15628"/>
    <cellStyle name="Input 4 2 2 2 2 4 6 2" xfId="48960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3 2" xfId="48961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3 2" xfId="48962"/>
    <cellStyle name="Input 4 2 2 2 2 5 3 4" xfId="15640"/>
    <cellStyle name="Input 4 2 2 2 2 5 4" xfId="15641"/>
    <cellStyle name="Input 4 2 2 2 2 5 4 2" xfId="15642"/>
    <cellStyle name="Input 4 2 2 2 2 5 5" xfId="15643"/>
    <cellStyle name="Input 4 2 2 2 2 5 5 2" xfId="4896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3 2" xfId="48964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3 2" xfId="48965"/>
    <cellStyle name="Input 4 2 2 2 2 6 3 4" xfId="15655"/>
    <cellStyle name="Input 4 2 2 2 2 6 4" xfId="15656"/>
    <cellStyle name="Input 4 2 2 2 2 6 4 2" xfId="15657"/>
    <cellStyle name="Input 4 2 2 2 2 6 5" xfId="15658"/>
    <cellStyle name="Input 4 2 2 2 2 6 5 2" xfId="48966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3 2" xfId="48967"/>
    <cellStyle name="Input 4 2 2 2 2 7 4" xfId="15664"/>
    <cellStyle name="Input 4 2 2 2 2 8" xfId="15665"/>
    <cellStyle name="Input 4 2 2 2 2 8 2" xfId="15666"/>
    <cellStyle name="Input 4 2 2 2 2 9" xfId="15667"/>
    <cellStyle name="Input 4 2 2 2 2 9 2" xfId="48968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3 2" xfId="48969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3 2" xfId="48970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3 2" xfId="48971"/>
    <cellStyle name="Input 4 2 2 2 3 2 4 4" xfId="15684"/>
    <cellStyle name="Input 4 2 2 2 3 2 5" xfId="15685"/>
    <cellStyle name="Input 4 2 2 2 3 2 5 2" xfId="15686"/>
    <cellStyle name="Input 4 2 2 2 3 2 6" xfId="15687"/>
    <cellStyle name="Input 4 2 2 2 3 2 6 2" xfId="48972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3 2" xfId="4897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3 2" xfId="48974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3 2" xfId="48975"/>
    <cellStyle name="Input 4 2 2 2 3 3 4 4" xfId="15704"/>
    <cellStyle name="Input 4 2 2 2 3 3 5" xfId="15705"/>
    <cellStyle name="Input 4 2 2 2 3 3 5 2" xfId="15706"/>
    <cellStyle name="Input 4 2 2 2 3 3 6" xfId="15707"/>
    <cellStyle name="Input 4 2 2 2 3 3 6 2" xfId="48976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3 2" xfId="48977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3 2" xfId="48978"/>
    <cellStyle name="Input 4 2 2 2 3 4 3 4" xfId="15719"/>
    <cellStyle name="Input 4 2 2 2 3 4 4" xfId="15720"/>
    <cellStyle name="Input 4 2 2 2 3 4 4 2" xfId="15721"/>
    <cellStyle name="Input 4 2 2 2 3 4 5" xfId="15722"/>
    <cellStyle name="Input 4 2 2 2 3 4 5 2" xfId="48979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3 2" xfId="48980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3 2" xfId="48981"/>
    <cellStyle name="Input 4 2 2 2 3 5 3 4" xfId="15734"/>
    <cellStyle name="Input 4 2 2 2 3 5 4" xfId="15735"/>
    <cellStyle name="Input 4 2 2 2 3 5 4 2" xfId="15736"/>
    <cellStyle name="Input 4 2 2 2 3 5 5" xfId="15737"/>
    <cellStyle name="Input 4 2 2 2 3 5 5 2" xfId="48982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3 2" xfId="48983"/>
    <cellStyle name="Input 4 2 2 2 3 6 4" xfId="15743"/>
    <cellStyle name="Input 4 2 2 2 3 7" xfId="15744"/>
    <cellStyle name="Input 4 2 2 2 3 7 2" xfId="15745"/>
    <cellStyle name="Input 4 2 2 2 3 8" xfId="15746"/>
    <cellStyle name="Input 4 2 2 2 3 8 2" xfId="48984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3 2" xfId="48985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3 2" xfId="48986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3 2" xfId="48987"/>
    <cellStyle name="Input 4 2 2 2 4 2 4 4" xfId="15764"/>
    <cellStyle name="Input 4 2 2 2 4 2 5" xfId="15765"/>
    <cellStyle name="Input 4 2 2 2 4 2 5 2" xfId="15766"/>
    <cellStyle name="Input 4 2 2 2 4 2 6" xfId="15767"/>
    <cellStyle name="Input 4 2 2 2 4 2 6 2" xfId="48988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3 2" xfId="48989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3 2" xfId="48990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3 2" xfId="48991"/>
    <cellStyle name="Input 4 2 2 2 4 3 4 4" xfId="15784"/>
    <cellStyle name="Input 4 2 2 2 4 3 5" xfId="15785"/>
    <cellStyle name="Input 4 2 2 2 4 3 5 2" xfId="15786"/>
    <cellStyle name="Input 4 2 2 2 4 3 6" xfId="15787"/>
    <cellStyle name="Input 4 2 2 2 4 3 6 2" xfId="48992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3 2" xfId="489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3 2" xfId="48994"/>
    <cellStyle name="Input 4 2 2 2 4 4 3 4" xfId="15799"/>
    <cellStyle name="Input 4 2 2 2 4 4 4" xfId="15800"/>
    <cellStyle name="Input 4 2 2 2 4 4 4 2" xfId="15801"/>
    <cellStyle name="Input 4 2 2 2 4 4 5" xfId="15802"/>
    <cellStyle name="Input 4 2 2 2 4 4 5 2" xfId="48995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3 2" xfId="48996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3 2" xfId="48997"/>
    <cellStyle name="Input 4 2 2 2 4 5 3 4" xfId="15814"/>
    <cellStyle name="Input 4 2 2 2 4 5 4" xfId="15815"/>
    <cellStyle name="Input 4 2 2 2 4 5 4 2" xfId="15816"/>
    <cellStyle name="Input 4 2 2 2 4 5 5" xfId="15817"/>
    <cellStyle name="Input 4 2 2 2 4 5 5 2" xfId="48998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3 2" xfId="48999"/>
    <cellStyle name="Input 4 2 2 2 4 6 4" xfId="15823"/>
    <cellStyle name="Input 4 2 2 2 4 7" xfId="15824"/>
    <cellStyle name="Input 4 2 2 2 4 7 2" xfId="15825"/>
    <cellStyle name="Input 4 2 2 2 4 8" xfId="15826"/>
    <cellStyle name="Input 4 2 2 2 4 8 2" xfId="49000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3 2" xfId="49001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3 2" xfId="49002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3 2" xfId="49003"/>
    <cellStyle name="Input 4 2 2 2 5 4 4" xfId="15843"/>
    <cellStyle name="Input 4 2 2 2 5 5" xfId="15844"/>
    <cellStyle name="Input 4 2 2 2 5 5 2" xfId="15845"/>
    <cellStyle name="Input 4 2 2 2 5 6" xfId="15846"/>
    <cellStyle name="Input 4 2 2 2 5 6 2" xfId="49004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3 2" xfId="49005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3 2" xfId="49006"/>
    <cellStyle name="Input 4 2 2 2 6 3 4" xfId="15858"/>
    <cellStyle name="Input 4 2 2 2 6 4" xfId="15859"/>
    <cellStyle name="Input 4 2 2 2 6 4 2" xfId="15860"/>
    <cellStyle name="Input 4 2 2 2 6 5" xfId="15861"/>
    <cellStyle name="Input 4 2 2 2 6 5 2" xfId="49007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3 2" xfId="49008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3 2" xfId="49009"/>
    <cellStyle name="Input 4 2 2 2 7 3 4" xfId="15873"/>
    <cellStyle name="Input 4 2 2 2 7 4" xfId="15874"/>
    <cellStyle name="Input 4 2 2 2 7 4 2" xfId="15875"/>
    <cellStyle name="Input 4 2 2 2 7 5" xfId="15876"/>
    <cellStyle name="Input 4 2 2 2 7 5 2" xfId="49010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3 2" xfId="4901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3 2" xfId="4901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3 2" xfId="49013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3 2" xfId="49014"/>
    <cellStyle name="Input 4 2 2 3 2 2 4 4" xfId="15903"/>
    <cellStyle name="Input 4 2 2 3 2 2 5" xfId="15904"/>
    <cellStyle name="Input 4 2 2 3 2 2 5 2" xfId="15905"/>
    <cellStyle name="Input 4 2 2 3 2 2 6" xfId="15906"/>
    <cellStyle name="Input 4 2 2 3 2 2 6 2" xfId="49015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3 2" xfId="49016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3 2" xfId="490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3 2" xfId="49018"/>
    <cellStyle name="Input 4 2 2 3 2 3 4 4" xfId="15923"/>
    <cellStyle name="Input 4 2 2 3 2 3 5" xfId="15924"/>
    <cellStyle name="Input 4 2 2 3 2 3 5 2" xfId="15925"/>
    <cellStyle name="Input 4 2 2 3 2 3 6" xfId="15926"/>
    <cellStyle name="Input 4 2 2 3 2 3 6 2" xfId="49019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3 2" xfId="49020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3 2" xfId="49021"/>
    <cellStyle name="Input 4 2 2 3 2 4 3 4" xfId="15938"/>
    <cellStyle name="Input 4 2 2 3 2 4 4" xfId="15939"/>
    <cellStyle name="Input 4 2 2 3 2 4 4 2" xfId="15940"/>
    <cellStyle name="Input 4 2 2 3 2 4 5" xfId="15941"/>
    <cellStyle name="Input 4 2 2 3 2 4 5 2" xfId="49022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3 2" xfId="49023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3 2" xfId="49024"/>
    <cellStyle name="Input 4 2 2 3 2 5 3 4" xfId="15953"/>
    <cellStyle name="Input 4 2 2 3 2 5 4" xfId="15954"/>
    <cellStyle name="Input 4 2 2 3 2 5 4 2" xfId="15955"/>
    <cellStyle name="Input 4 2 2 3 2 5 5" xfId="15956"/>
    <cellStyle name="Input 4 2 2 3 2 5 5 2" xfId="49025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3 2" xfId="49026"/>
    <cellStyle name="Input 4 2 2 3 2 6 4" xfId="15962"/>
    <cellStyle name="Input 4 2 2 3 2 7" xfId="15963"/>
    <cellStyle name="Input 4 2 2 3 2 7 2" xfId="15964"/>
    <cellStyle name="Input 4 2 2 3 2 8" xfId="15965"/>
    <cellStyle name="Input 4 2 2 3 2 8 2" xfId="49027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3 2" xfId="49028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3 2" xfId="49029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3 2" xfId="49030"/>
    <cellStyle name="Input 4 2 2 3 3 2 4 4" xfId="15983"/>
    <cellStyle name="Input 4 2 2 3 3 2 5" xfId="15984"/>
    <cellStyle name="Input 4 2 2 3 3 2 5 2" xfId="15985"/>
    <cellStyle name="Input 4 2 2 3 3 2 6" xfId="15986"/>
    <cellStyle name="Input 4 2 2 3 3 2 6 2" xfId="49031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3 2" xfId="4903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3 2" xfId="49033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3 2" xfId="49034"/>
    <cellStyle name="Input 4 2 2 3 3 3 4 4" xfId="16003"/>
    <cellStyle name="Input 4 2 2 3 3 3 5" xfId="16004"/>
    <cellStyle name="Input 4 2 2 3 3 3 5 2" xfId="16005"/>
    <cellStyle name="Input 4 2 2 3 3 3 6" xfId="16006"/>
    <cellStyle name="Input 4 2 2 3 3 3 6 2" xfId="49035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3 2" xfId="49036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3 2" xfId="49037"/>
    <cellStyle name="Input 4 2 2 3 3 4 3 4" xfId="16018"/>
    <cellStyle name="Input 4 2 2 3 3 4 4" xfId="16019"/>
    <cellStyle name="Input 4 2 2 3 3 4 4 2" xfId="16020"/>
    <cellStyle name="Input 4 2 2 3 3 4 5" xfId="16021"/>
    <cellStyle name="Input 4 2 2 3 3 4 5 2" xfId="49038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3 2" xfId="49039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3 2" xfId="49040"/>
    <cellStyle name="Input 4 2 2 3 3 5 3 4" xfId="16033"/>
    <cellStyle name="Input 4 2 2 3 3 5 4" xfId="16034"/>
    <cellStyle name="Input 4 2 2 3 3 5 4 2" xfId="16035"/>
    <cellStyle name="Input 4 2 2 3 3 5 5" xfId="16036"/>
    <cellStyle name="Input 4 2 2 3 3 5 5 2" xfId="49041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3 2" xfId="49042"/>
    <cellStyle name="Input 4 2 2 3 3 6 4" xfId="16042"/>
    <cellStyle name="Input 4 2 2 3 3 7" xfId="16043"/>
    <cellStyle name="Input 4 2 2 3 3 7 2" xfId="16044"/>
    <cellStyle name="Input 4 2 2 3 3 8" xfId="16045"/>
    <cellStyle name="Input 4 2 2 3 3 8 2" xfId="49043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3 2" xfId="49044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3 2" xfId="49045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3 2" xfId="49046"/>
    <cellStyle name="Input 4 2 2 3 4 4 4" xfId="16062"/>
    <cellStyle name="Input 4 2 2 3 4 5" xfId="16063"/>
    <cellStyle name="Input 4 2 2 3 4 5 2" xfId="16064"/>
    <cellStyle name="Input 4 2 2 3 4 6" xfId="16065"/>
    <cellStyle name="Input 4 2 2 3 4 6 2" xfId="49047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3 2" xfId="49048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3 2" xfId="49049"/>
    <cellStyle name="Input 4 2 2 3 5 3 4" xfId="16077"/>
    <cellStyle name="Input 4 2 2 3 5 4" xfId="16078"/>
    <cellStyle name="Input 4 2 2 3 5 4 2" xfId="16079"/>
    <cellStyle name="Input 4 2 2 3 5 5" xfId="16080"/>
    <cellStyle name="Input 4 2 2 3 5 5 2" xfId="4905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3 2" xfId="49051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3 2" xfId="49052"/>
    <cellStyle name="Input 4 2 2 3 6 3 4" xfId="16092"/>
    <cellStyle name="Input 4 2 2 3 6 4" xfId="16093"/>
    <cellStyle name="Input 4 2 2 3 6 4 2" xfId="16094"/>
    <cellStyle name="Input 4 2 2 3 6 5" xfId="16095"/>
    <cellStyle name="Input 4 2 2 3 6 5 2" xfId="49053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3 2" xfId="49054"/>
    <cellStyle name="Input 4 2 2 3 7 4" xfId="16101"/>
    <cellStyle name="Input 4 2 2 3 8" xfId="16102"/>
    <cellStyle name="Input 4 2 2 3 8 2" xfId="16103"/>
    <cellStyle name="Input 4 2 2 3 9" xfId="16104"/>
    <cellStyle name="Input 4 2 2 3 9 2" xfId="49055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3 2" xfId="49056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3 2" xfId="49057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3 2" xfId="49058"/>
    <cellStyle name="Input 4 2 2 4 2 4 4" xfId="16121"/>
    <cellStyle name="Input 4 2 2 4 2 5" xfId="16122"/>
    <cellStyle name="Input 4 2 2 4 2 5 2" xfId="16123"/>
    <cellStyle name="Input 4 2 2 4 2 6" xfId="16124"/>
    <cellStyle name="Input 4 2 2 4 2 6 2" xfId="49059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3 2" xfId="4906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3 2" xfId="49061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3 2" xfId="49062"/>
    <cellStyle name="Input 4 2 2 4 3 4 4" xfId="16141"/>
    <cellStyle name="Input 4 2 2 4 3 5" xfId="16142"/>
    <cellStyle name="Input 4 2 2 4 3 5 2" xfId="16143"/>
    <cellStyle name="Input 4 2 2 4 3 6" xfId="16144"/>
    <cellStyle name="Input 4 2 2 4 3 6 2" xfId="49063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3 2" xfId="49064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3 2" xfId="49065"/>
    <cellStyle name="Input 4 2 2 4 4 3 4" xfId="16156"/>
    <cellStyle name="Input 4 2 2 4 4 4" xfId="16157"/>
    <cellStyle name="Input 4 2 2 4 4 4 2" xfId="16158"/>
    <cellStyle name="Input 4 2 2 4 4 5" xfId="16159"/>
    <cellStyle name="Input 4 2 2 4 4 5 2" xfId="49066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3 2" xfId="49067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3 2" xfId="49068"/>
    <cellStyle name="Input 4 2 2 4 5 3 4" xfId="16171"/>
    <cellStyle name="Input 4 2 2 4 5 4" xfId="16172"/>
    <cellStyle name="Input 4 2 2 4 5 4 2" xfId="16173"/>
    <cellStyle name="Input 4 2 2 4 5 5" xfId="16174"/>
    <cellStyle name="Input 4 2 2 4 5 5 2" xfId="49069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3 2" xfId="49070"/>
    <cellStyle name="Input 4 2 2 4 6 4" xfId="16180"/>
    <cellStyle name="Input 4 2 2 4 7" xfId="16181"/>
    <cellStyle name="Input 4 2 2 4 7 2" xfId="16182"/>
    <cellStyle name="Input 4 2 2 4 8" xfId="16183"/>
    <cellStyle name="Input 4 2 2 4 8 2" xfId="49071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3 2" xfId="49072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3 2" xfId="49073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3 2" xfId="49074"/>
    <cellStyle name="Input 4 2 2 5 2 4 4" xfId="16201"/>
    <cellStyle name="Input 4 2 2 5 2 5" xfId="16202"/>
    <cellStyle name="Input 4 2 2 5 2 5 2" xfId="16203"/>
    <cellStyle name="Input 4 2 2 5 2 6" xfId="16204"/>
    <cellStyle name="Input 4 2 2 5 2 6 2" xfId="49075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3 2" xfId="49076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3 2" xfId="49077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3 2" xfId="49078"/>
    <cellStyle name="Input 4 2 2 5 3 4 4" xfId="16221"/>
    <cellStyle name="Input 4 2 2 5 3 5" xfId="16222"/>
    <cellStyle name="Input 4 2 2 5 3 5 2" xfId="16223"/>
    <cellStyle name="Input 4 2 2 5 3 6" xfId="16224"/>
    <cellStyle name="Input 4 2 2 5 3 6 2" xfId="49079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3 2" xfId="4908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3 2" xfId="49081"/>
    <cellStyle name="Input 4 2 2 5 4 3 4" xfId="16236"/>
    <cellStyle name="Input 4 2 2 5 4 4" xfId="16237"/>
    <cellStyle name="Input 4 2 2 5 4 4 2" xfId="16238"/>
    <cellStyle name="Input 4 2 2 5 4 5" xfId="16239"/>
    <cellStyle name="Input 4 2 2 5 4 5 2" xfId="49082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3 2" xfId="49083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3 2" xfId="49084"/>
    <cellStyle name="Input 4 2 2 5 5 3 4" xfId="16251"/>
    <cellStyle name="Input 4 2 2 5 5 4" xfId="16252"/>
    <cellStyle name="Input 4 2 2 5 5 4 2" xfId="16253"/>
    <cellStyle name="Input 4 2 2 5 5 5" xfId="16254"/>
    <cellStyle name="Input 4 2 2 5 5 5 2" xfId="49085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3 2" xfId="49086"/>
    <cellStyle name="Input 4 2 2 5 6 4" xfId="16260"/>
    <cellStyle name="Input 4 2 2 5 7" xfId="16261"/>
    <cellStyle name="Input 4 2 2 5 7 2" xfId="16262"/>
    <cellStyle name="Input 4 2 2 5 8" xfId="16263"/>
    <cellStyle name="Input 4 2 2 5 8 2" xfId="49087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3 2" xfId="49088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3 2" xfId="49089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3 2" xfId="49090"/>
    <cellStyle name="Input 4 2 2 6 4 4" xfId="16280"/>
    <cellStyle name="Input 4 2 2 6 5" xfId="16281"/>
    <cellStyle name="Input 4 2 2 6 5 2" xfId="16282"/>
    <cellStyle name="Input 4 2 2 6 6" xfId="16283"/>
    <cellStyle name="Input 4 2 2 6 6 2" xfId="49091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3 2" xfId="49092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3 2" xfId="49093"/>
    <cellStyle name="Input 4 2 2 7 3 4" xfId="16295"/>
    <cellStyle name="Input 4 2 2 7 4" xfId="16296"/>
    <cellStyle name="Input 4 2 2 7 4 2" xfId="16297"/>
    <cellStyle name="Input 4 2 2 7 5" xfId="16298"/>
    <cellStyle name="Input 4 2 2 7 5 2" xfId="49094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3 2" xfId="49095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3 2" xfId="49096"/>
    <cellStyle name="Input 4 2 2 8 3 4" xfId="16310"/>
    <cellStyle name="Input 4 2 2 8 4" xfId="16311"/>
    <cellStyle name="Input 4 2 2 8 4 2" xfId="16312"/>
    <cellStyle name="Input 4 2 2 8 5" xfId="16313"/>
    <cellStyle name="Input 4 2 2 8 5 2" xfId="49097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3 2" xfId="49098"/>
    <cellStyle name="Input 4 2 2 9 4" xfId="16319"/>
    <cellStyle name="Input 4 2 3" xfId="16320"/>
    <cellStyle name="Input 4 2 3 10" xfId="16321"/>
    <cellStyle name="Input 4 2 3 10 2" xfId="49099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3 2" xfId="4910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3 2" xfId="49101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3 2" xfId="49102"/>
    <cellStyle name="Input 4 2 3 2 2 2 4 4" xfId="16341"/>
    <cellStyle name="Input 4 2 3 2 2 2 5" xfId="16342"/>
    <cellStyle name="Input 4 2 3 2 2 2 5 2" xfId="16343"/>
    <cellStyle name="Input 4 2 3 2 2 2 6" xfId="16344"/>
    <cellStyle name="Input 4 2 3 2 2 2 6 2" xfId="49103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3 2" xfId="49104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3 2" xfId="4910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3 2" xfId="49106"/>
    <cellStyle name="Input 4 2 3 2 2 3 4 4" xfId="16361"/>
    <cellStyle name="Input 4 2 3 2 2 3 5" xfId="16362"/>
    <cellStyle name="Input 4 2 3 2 2 3 5 2" xfId="16363"/>
    <cellStyle name="Input 4 2 3 2 2 3 6" xfId="16364"/>
    <cellStyle name="Input 4 2 3 2 2 3 6 2" xfId="49107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3 2" xfId="49108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3 2" xfId="49109"/>
    <cellStyle name="Input 4 2 3 2 2 4 3 4" xfId="16376"/>
    <cellStyle name="Input 4 2 3 2 2 4 4" xfId="16377"/>
    <cellStyle name="Input 4 2 3 2 2 4 4 2" xfId="16378"/>
    <cellStyle name="Input 4 2 3 2 2 4 5" xfId="16379"/>
    <cellStyle name="Input 4 2 3 2 2 4 5 2" xfId="49110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3 2" xfId="49111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3 2" xfId="49112"/>
    <cellStyle name="Input 4 2 3 2 2 5 3 4" xfId="16391"/>
    <cellStyle name="Input 4 2 3 2 2 5 4" xfId="16392"/>
    <cellStyle name="Input 4 2 3 2 2 5 4 2" xfId="16393"/>
    <cellStyle name="Input 4 2 3 2 2 5 5" xfId="16394"/>
    <cellStyle name="Input 4 2 3 2 2 5 5 2" xfId="49113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3 2" xfId="49114"/>
    <cellStyle name="Input 4 2 3 2 2 6 4" xfId="16400"/>
    <cellStyle name="Input 4 2 3 2 2 7" xfId="16401"/>
    <cellStyle name="Input 4 2 3 2 2 7 2" xfId="16402"/>
    <cellStyle name="Input 4 2 3 2 2 8" xfId="16403"/>
    <cellStyle name="Input 4 2 3 2 2 8 2" xfId="49115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3 2" xfId="49116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3 2" xfId="49117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3 2" xfId="49118"/>
    <cellStyle name="Input 4 2 3 2 3 2 4 4" xfId="16421"/>
    <cellStyle name="Input 4 2 3 2 3 2 5" xfId="16422"/>
    <cellStyle name="Input 4 2 3 2 3 2 5 2" xfId="16423"/>
    <cellStyle name="Input 4 2 3 2 3 2 6" xfId="16424"/>
    <cellStyle name="Input 4 2 3 2 3 2 6 2" xfId="49119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3 2" xfId="4912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3 2" xfId="49121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3 2" xfId="49122"/>
    <cellStyle name="Input 4 2 3 2 3 3 4 4" xfId="16441"/>
    <cellStyle name="Input 4 2 3 2 3 3 5" xfId="16442"/>
    <cellStyle name="Input 4 2 3 2 3 3 5 2" xfId="16443"/>
    <cellStyle name="Input 4 2 3 2 3 3 6" xfId="16444"/>
    <cellStyle name="Input 4 2 3 2 3 3 6 2" xfId="49123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3 2" xfId="49124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3 2" xfId="49125"/>
    <cellStyle name="Input 4 2 3 2 3 4 3 4" xfId="16456"/>
    <cellStyle name="Input 4 2 3 2 3 4 4" xfId="16457"/>
    <cellStyle name="Input 4 2 3 2 3 4 4 2" xfId="16458"/>
    <cellStyle name="Input 4 2 3 2 3 4 5" xfId="16459"/>
    <cellStyle name="Input 4 2 3 2 3 4 5 2" xfId="49126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3 2" xfId="49127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3 2" xfId="49128"/>
    <cellStyle name="Input 4 2 3 2 3 5 3 4" xfId="16471"/>
    <cellStyle name="Input 4 2 3 2 3 5 4" xfId="16472"/>
    <cellStyle name="Input 4 2 3 2 3 5 4 2" xfId="16473"/>
    <cellStyle name="Input 4 2 3 2 3 5 5" xfId="16474"/>
    <cellStyle name="Input 4 2 3 2 3 5 5 2" xfId="49129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3 2" xfId="49130"/>
    <cellStyle name="Input 4 2 3 2 3 6 4" xfId="16480"/>
    <cellStyle name="Input 4 2 3 2 3 7" xfId="16481"/>
    <cellStyle name="Input 4 2 3 2 3 7 2" xfId="16482"/>
    <cellStyle name="Input 4 2 3 2 3 8" xfId="16483"/>
    <cellStyle name="Input 4 2 3 2 3 8 2" xfId="49131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3 2" xfId="49132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3 2" xfId="49133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3 2" xfId="49134"/>
    <cellStyle name="Input 4 2 3 2 4 4 4" xfId="16500"/>
    <cellStyle name="Input 4 2 3 2 4 5" xfId="16501"/>
    <cellStyle name="Input 4 2 3 2 4 5 2" xfId="16502"/>
    <cellStyle name="Input 4 2 3 2 4 6" xfId="16503"/>
    <cellStyle name="Input 4 2 3 2 4 6 2" xfId="49135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3 2" xfId="49136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3 2" xfId="49137"/>
    <cellStyle name="Input 4 2 3 2 5 3 4" xfId="16515"/>
    <cellStyle name="Input 4 2 3 2 5 4" xfId="16516"/>
    <cellStyle name="Input 4 2 3 2 5 4 2" xfId="16517"/>
    <cellStyle name="Input 4 2 3 2 5 5" xfId="16518"/>
    <cellStyle name="Input 4 2 3 2 5 5 2" xfId="4913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3 2" xfId="49139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3 2" xfId="49140"/>
    <cellStyle name="Input 4 2 3 2 6 3 4" xfId="16530"/>
    <cellStyle name="Input 4 2 3 2 6 4" xfId="16531"/>
    <cellStyle name="Input 4 2 3 2 6 4 2" xfId="16532"/>
    <cellStyle name="Input 4 2 3 2 6 5" xfId="16533"/>
    <cellStyle name="Input 4 2 3 2 6 5 2" xfId="49141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3 2" xfId="49142"/>
    <cellStyle name="Input 4 2 3 2 7 4" xfId="16539"/>
    <cellStyle name="Input 4 2 3 2 8" xfId="16540"/>
    <cellStyle name="Input 4 2 3 2 8 2" xfId="16541"/>
    <cellStyle name="Input 4 2 3 2 9" xfId="16542"/>
    <cellStyle name="Input 4 2 3 2 9 2" xfId="49143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3 2" xfId="49144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3 2" xfId="49145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3 2" xfId="49146"/>
    <cellStyle name="Input 4 2 3 3 2 4 4" xfId="16559"/>
    <cellStyle name="Input 4 2 3 3 2 5" xfId="16560"/>
    <cellStyle name="Input 4 2 3 3 2 5 2" xfId="16561"/>
    <cellStyle name="Input 4 2 3 3 2 6" xfId="16562"/>
    <cellStyle name="Input 4 2 3 3 2 6 2" xfId="49147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3 2" xfId="4914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3 2" xfId="49149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3 2" xfId="49150"/>
    <cellStyle name="Input 4 2 3 3 3 4 4" xfId="16579"/>
    <cellStyle name="Input 4 2 3 3 3 5" xfId="16580"/>
    <cellStyle name="Input 4 2 3 3 3 5 2" xfId="16581"/>
    <cellStyle name="Input 4 2 3 3 3 6" xfId="16582"/>
    <cellStyle name="Input 4 2 3 3 3 6 2" xfId="49151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3 2" xfId="49152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3 2" xfId="49153"/>
    <cellStyle name="Input 4 2 3 3 4 3 4" xfId="16594"/>
    <cellStyle name="Input 4 2 3 3 4 4" xfId="16595"/>
    <cellStyle name="Input 4 2 3 3 4 4 2" xfId="16596"/>
    <cellStyle name="Input 4 2 3 3 4 5" xfId="16597"/>
    <cellStyle name="Input 4 2 3 3 4 5 2" xfId="49154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3 2" xfId="49155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3 2" xfId="49156"/>
    <cellStyle name="Input 4 2 3 3 5 3 4" xfId="16609"/>
    <cellStyle name="Input 4 2 3 3 5 4" xfId="16610"/>
    <cellStyle name="Input 4 2 3 3 5 4 2" xfId="16611"/>
    <cellStyle name="Input 4 2 3 3 5 5" xfId="16612"/>
    <cellStyle name="Input 4 2 3 3 5 5 2" xfId="49157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3 2" xfId="49158"/>
    <cellStyle name="Input 4 2 3 3 6 4" xfId="16618"/>
    <cellStyle name="Input 4 2 3 3 7" xfId="16619"/>
    <cellStyle name="Input 4 2 3 3 7 2" xfId="16620"/>
    <cellStyle name="Input 4 2 3 3 8" xfId="16621"/>
    <cellStyle name="Input 4 2 3 3 8 2" xfId="49159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3 2" xfId="49160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3 2" xfId="49161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3 2" xfId="49162"/>
    <cellStyle name="Input 4 2 3 4 2 4 4" xfId="16639"/>
    <cellStyle name="Input 4 2 3 4 2 5" xfId="16640"/>
    <cellStyle name="Input 4 2 3 4 2 5 2" xfId="16641"/>
    <cellStyle name="Input 4 2 3 4 2 6" xfId="16642"/>
    <cellStyle name="Input 4 2 3 4 2 6 2" xfId="49163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3 2" xfId="49164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3 2" xfId="49165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3 2" xfId="49166"/>
    <cellStyle name="Input 4 2 3 4 3 4 4" xfId="16659"/>
    <cellStyle name="Input 4 2 3 4 3 5" xfId="16660"/>
    <cellStyle name="Input 4 2 3 4 3 5 2" xfId="16661"/>
    <cellStyle name="Input 4 2 3 4 3 6" xfId="16662"/>
    <cellStyle name="Input 4 2 3 4 3 6 2" xfId="49167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3 2" xfId="491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3 2" xfId="49169"/>
    <cellStyle name="Input 4 2 3 4 4 3 4" xfId="16674"/>
    <cellStyle name="Input 4 2 3 4 4 4" xfId="16675"/>
    <cellStyle name="Input 4 2 3 4 4 4 2" xfId="16676"/>
    <cellStyle name="Input 4 2 3 4 4 5" xfId="16677"/>
    <cellStyle name="Input 4 2 3 4 4 5 2" xfId="49170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3 2" xfId="49171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3 2" xfId="49172"/>
    <cellStyle name="Input 4 2 3 4 5 3 4" xfId="16689"/>
    <cellStyle name="Input 4 2 3 4 5 4" xfId="16690"/>
    <cellStyle name="Input 4 2 3 4 5 4 2" xfId="16691"/>
    <cellStyle name="Input 4 2 3 4 5 5" xfId="16692"/>
    <cellStyle name="Input 4 2 3 4 5 5 2" xfId="49173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3 2" xfId="49174"/>
    <cellStyle name="Input 4 2 3 4 6 4" xfId="16698"/>
    <cellStyle name="Input 4 2 3 4 7" xfId="16699"/>
    <cellStyle name="Input 4 2 3 4 7 2" xfId="16700"/>
    <cellStyle name="Input 4 2 3 4 8" xfId="16701"/>
    <cellStyle name="Input 4 2 3 4 8 2" xfId="49175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3 2" xfId="49176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3 2" xfId="49177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3 2" xfId="49178"/>
    <cellStyle name="Input 4 2 3 5 4 4" xfId="16718"/>
    <cellStyle name="Input 4 2 3 5 5" xfId="16719"/>
    <cellStyle name="Input 4 2 3 5 5 2" xfId="16720"/>
    <cellStyle name="Input 4 2 3 5 6" xfId="16721"/>
    <cellStyle name="Input 4 2 3 5 6 2" xfId="49179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3 2" xfId="49180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3 2" xfId="49181"/>
    <cellStyle name="Input 4 2 3 6 3 4" xfId="16733"/>
    <cellStyle name="Input 4 2 3 6 4" xfId="16734"/>
    <cellStyle name="Input 4 2 3 6 4 2" xfId="16735"/>
    <cellStyle name="Input 4 2 3 6 5" xfId="16736"/>
    <cellStyle name="Input 4 2 3 6 5 2" xfId="49182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3 2" xfId="49183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3 2" xfId="49184"/>
    <cellStyle name="Input 4 2 3 7 3 4" xfId="16748"/>
    <cellStyle name="Input 4 2 3 7 4" xfId="16749"/>
    <cellStyle name="Input 4 2 3 7 4 2" xfId="16750"/>
    <cellStyle name="Input 4 2 3 7 5" xfId="16751"/>
    <cellStyle name="Input 4 2 3 7 5 2" xfId="49185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3 2" xfId="4918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3 2" xfId="4918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3 2" xfId="49188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3 2" xfId="49189"/>
    <cellStyle name="Input 4 2 4 2 2 4 4" xfId="16778"/>
    <cellStyle name="Input 4 2 4 2 2 5" xfId="16779"/>
    <cellStyle name="Input 4 2 4 2 2 5 2" xfId="16780"/>
    <cellStyle name="Input 4 2 4 2 2 6" xfId="16781"/>
    <cellStyle name="Input 4 2 4 2 2 6 2" xfId="49190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3 2" xfId="49191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3 2" xfId="491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3 2" xfId="49193"/>
    <cellStyle name="Input 4 2 4 2 3 4 4" xfId="16798"/>
    <cellStyle name="Input 4 2 4 2 3 5" xfId="16799"/>
    <cellStyle name="Input 4 2 4 2 3 5 2" xfId="16800"/>
    <cellStyle name="Input 4 2 4 2 3 6" xfId="16801"/>
    <cellStyle name="Input 4 2 4 2 3 6 2" xfId="49194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3 2" xfId="49195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3 2" xfId="49196"/>
    <cellStyle name="Input 4 2 4 2 4 3 4" xfId="16813"/>
    <cellStyle name="Input 4 2 4 2 4 4" xfId="16814"/>
    <cellStyle name="Input 4 2 4 2 4 4 2" xfId="16815"/>
    <cellStyle name="Input 4 2 4 2 4 5" xfId="16816"/>
    <cellStyle name="Input 4 2 4 2 4 5 2" xfId="49197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3 2" xfId="49198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3 2" xfId="49199"/>
    <cellStyle name="Input 4 2 4 2 5 3 4" xfId="16828"/>
    <cellStyle name="Input 4 2 4 2 5 4" xfId="16829"/>
    <cellStyle name="Input 4 2 4 2 5 4 2" xfId="16830"/>
    <cellStyle name="Input 4 2 4 2 5 5" xfId="16831"/>
    <cellStyle name="Input 4 2 4 2 5 5 2" xfId="49200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3 2" xfId="49201"/>
    <cellStyle name="Input 4 2 4 2 6 4" xfId="16837"/>
    <cellStyle name="Input 4 2 4 2 7" xfId="16838"/>
    <cellStyle name="Input 4 2 4 2 7 2" xfId="16839"/>
    <cellStyle name="Input 4 2 4 2 8" xfId="16840"/>
    <cellStyle name="Input 4 2 4 2 8 2" xfId="49202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3 2" xfId="49203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3 2" xfId="49204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3 2" xfId="49205"/>
    <cellStyle name="Input 4 2 4 3 2 4 4" xfId="16858"/>
    <cellStyle name="Input 4 2 4 3 2 5" xfId="16859"/>
    <cellStyle name="Input 4 2 4 3 2 5 2" xfId="16860"/>
    <cellStyle name="Input 4 2 4 3 2 6" xfId="16861"/>
    <cellStyle name="Input 4 2 4 3 2 6 2" xfId="49206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3 2" xfId="4920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3 2" xfId="49208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3 2" xfId="49209"/>
    <cellStyle name="Input 4 2 4 3 3 4 4" xfId="16878"/>
    <cellStyle name="Input 4 2 4 3 3 5" xfId="16879"/>
    <cellStyle name="Input 4 2 4 3 3 5 2" xfId="16880"/>
    <cellStyle name="Input 4 2 4 3 3 6" xfId="16881"/>
    <cellStyle name="Input 4 2 4 3 3 6 2" xfId="49210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3 2" xfId="49211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3 2" xfId="49212"/>
    <cellStyle name="Input 4 2 4 3 4 3 4" xfId="16893"/>
    <cellStyle name="Input 4 2 4 3 4 4" xfId="16894"/>
    <cellStyle name="Input 4 2 4 3 4 4 2" xfId="16895"/>
    <cellStyle name="Input 4 2 4 3 4 5" xfId="16896"/>
    <cellStyle name="Input 4 2 4 3 4 5 2" xfId="49213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3 2" xfId="49214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3 2" xfId="49215"/>
    <cellStyle name="Input 4 2 4 3 5 3 4" xfId="16908"/>
    <cellStyle name="Input 4 2 4 3 5 4" xfId="16909"/>
    <cellStyle name="Input 4 2 4 3 5 4 2" xfId="16910"/>
    <cellStyle name="Input 4 2 4 3 5 5" xfId="16911"/>
    <cellStyle name="Input 4 2 4 3 5 5 2" xfId="49216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3 2" xfId="49217"/>
    <cellStyle name="Input 4 2 4 3 6 4" xfId="16917"/>
    <cellStyle name="Input 4 2 4 3 7" xfId="16918"/>
    <cellStyle name="Input 4 2 4 3 7 2" xfId="16919"/>
    <cellStyle name="Input 4 2 4 3 8" xfId="16920"/>
    <cellStyle name="Input 4 2 4 3 8 2" xfId="49218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3 2" xfId="49219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3 2" xfId="49220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3 2" xfId="49221"/>
    <cellStyle name="Input 4 2 4 4 4 4" xfId="16937"/>
    <cellStyle name="Input 4 2 4 4 5" xfId="16938"/>
    <cellStyle name="Input 4 2 4 4 5 2" xfId="16939"/>
    <cellStyle name="Input 4 2 4 4 6" xfId="16940"/>
    <cellStyle name="Input 4 2 4 4 6 2" xfId="49222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3 2" xfId="49223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3 2" xfId="49224"/>
    <cellStyle name="Input 4 2 4 5 3 4" xfId="16952"/>
    <cellStyle name="Input 4 2 4 5 4" xfId="16953"/>
    <cellStyle name="Input 4 2 4 5 4 2" xfId="16954"/>
    <cellStyle name="Input 4 2 4 5 5" xfId="16955"/>
    <cellStyle name="Input 4 2 4 5 5 2" xfId="4922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3 2" xfId="49226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3 2" xfId="49227"/>
    <cellStyle name="Input 4 2 4 6 3 4" xfId="16967"/>
    <cellStyle name="Input 4 2 4 6 4" xfId="16968"/>
    <cellStyle name="Input 4 2 4 6 4 2" xfId="16969"/>
    <cellStyle name="Input 4 2 4 6 5" xfId="16970"/>
    <cellStyle name="Input 4 2 4 6 5 2" xfId="49228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3 2" xfId="49229"/>
    <cellStyle name="Input 4 2 4 7 4" xfId="16976"/>
    <cellStyle name="Input 4 2 4 8" xfId="16977"/>
    <cellStyle name="Input 4 2 4 8 2" xfId="16978"/>
    <cellStyle name="Input 4 2 4 9" xfId="16979"/>
    <cellStyle name="Input 4 2 4 9 2" xfId="49230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3 2" xfId="49231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3 2" xfId="49232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3 2" xfId="49233"/>
    <cellStyle name="Input 4 2 5 2 4 4" xfId="16996"/>
    <cellStyle name="Input 4 2 5 2 5" xfId="16997"/>
    <cellStyle name="Input 4 2 5 2 5 2" xfId="16998"/>
    <cellStyle name="Input 4 2 5 2 6" xfId="16999"/>
    <cellStyle name="Input 4 2 5 2 6 2" xfId="49234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3 2" xfId="4923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3 2" xfId="49236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3 2" xfId="49237"/>
    <cellStyle name="Input 4 2 5 3 4 4" xfId="17016"/>
    <cellStyle name="Input 4 2 5 3 5" xfId="17017"/>
    <cellStyle name="Input 4 2 5 3 5 2" xfId="17018"/>
    <cellStyle name="Input 4 2 5 3 6" xfId="17019"/>
    <cellStyle name="Input 4 2 5 3 6 2" xfId="49238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3 2" xfId="49239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3 2" xfId="49240"/>
    <cellStyle name="Input 4 2 5 4 3 4" xfId="17031"/>
    <cellStyle name="Input 4 2 5 4 4" xfId="17032"/>
    <cellStyle name="Input 4 2 5 4 4 2" xfId="17033"/>
    <cellStyle name="Input 4 2 5 4 5" xfId="17034"/>
    <cellStyle name="Input 4 2 5 4 5 2" xfId="49241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3 2" xfId="49242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3 2" xfId="49243"/>
    <cellStyle name="Input 4 2 5 5 3 4" xfId="17046"/>
    <cellStyle name="Input 4 2 5 5 4" xfId="17047"/>
    <cellStyle name="Input 4 2 5 5 4 2" xfId="17048"/>
    <cellStyle name="Input 4 2 5 5 5" xfId="17049"/>
    <cellStyle name="Input 4 2 5 5 5 2" xfId="49244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3 2" xfId="49245"/>
    <cellStyle name="Input 4 2 5 6 4" xfId="17055"/>
    <cellStyle name="Input 4 2 5 7" xfId="17056"/>
    <cellStyle name="Input 4 2 5 7 2" xfId="17057"/>
    <cellStyle name="Input 4 2 5 8" xfId="17058"/>
    <cellStyle name="Input 4 2 5 8 2" xfId="49246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3 2" xfId="49247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3 2" xfId="49248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3 2" xfId="49249"/>
    <cellStyle name="Input 4 2 6 2 4 4" xfId="17076"/>
    <cellStyle name="Input 4 2 6 2 5" xfId="17077"/>
    <cellStyle name="Input 4 2 6 2 5 2" xfId="17078"/>
    <cellStyle name="Input 4 2 6 2 6" xfId="17079"/>
    <cellStyle name="Input 4 2 6 2 6 2" xfId="49250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3 2" xfId="49251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3 2" xfId="49252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3 2" xfId="49253"/>
    <cellStyle name="Input 4 2 6 3 4 4" xfId="17096"/>
    <cellStyle name="Input 4 2 6 3 5" xfId="17097"/>
    <cellStyle name="Input 4 2 6 3 5 2" xfId="17098"/>
    <cellStyle name="Input 4 2 6 3 6" xfId="17099"/>
    <cellStyle name="Input 4 2 6 3 6 2" xfId="49254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3 2" xfId="4925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3 2" xfId="49256"/>
    <cellStyle name="Input 4 2 6 4 3 4" xfId="17111"/>
    <cellStyle name="Input 4 2 6 4 4" xfId="17112"/>
    <cellStyle name="Input 4 2 6 4 4 2" xfId="17113"/>
    <cellStyle name="Input 4 2 6 4 5" xfId="17114"/>
    <cellStyle name="Input 4 2 6 4 5 2" xfId="49257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3 2" xfId="49258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3 2" xfId="49259"/>
    <cellStyle name="Input 4 2 6 5 3 4" xfId="17126"/>
    <cellStyle name="Input 4 2 6 5 4" xfId="17127"/>
    <cellStyle name="Input 4 2 6 5 4 2" xfId="17128"/>
    <cellStyle name="Input 4 2 6 5 5" xfId="17129"/>
    <cellStyle name="Input 4 2 6 5 5 2" xfId="49260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3 2" xfId="49261"/>
    <cellStyle name="Input 4 2 6 6 4" xfId="17135"/>
    <cellStyle name="Input 4 2 6 7" xfId="17136"/>
    <cellStyle name="Input 4 2 6 7 2" xfId="17137"/>
    <cellStyle name="Input 4 2 6 8" xfId="17138"/>
    <cellStyle name="Input 4 2 6 8 2" xfId="49262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3 2" xfId="49263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3 2" xfId="49264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3 2" xfId="49265"/>
    <cellStyle name="Input 4 2 7 4 4" xfId="17155"/>
    <cellStyle name="Input 4 2 7 5" xfId="17156"/>
    <cellStyle name="Input 4 2 7 5 2" xfId="17157"/>
    <cellStyle name="Input 4 2 7 6" xfId="17158"/>
    <cellStyle name="Input 4 2 7 6 2" xfId="49266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3 2" xfId="49267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3 2" xfId="49268"/>
    <cellStyle name="Input 4 2 8 3 4" xfId="17170"/>
    <cellStyle name="Input 4 2 8 4" xfId="17171"/>
    <cellStyle name="Input 4 2 8 4 2" xfId="17172"/>
    <cellStyle name="Input 4 2 8 5" xfId="17173"/>
    <cellStyle name="Input 4 2 8 5 2" xfId="49269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3 2" xfId="49270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3 2" xfId="49271"/>
    <cellStyle name="Input 4 2 9 3 4" xfId="17185"/>
    <cellStyle name="Input 4 2 9 4" xfId="17186"/>
    <cellStyle name="Input 4 2 9 4 2" xfId="17187"/>
    <cellStyle name="Input 4 2 9 5" xfId="17188"/>
    <cellStyle name="Input 4 2 9 5 2" xfId="49272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1 2" xfId="49273"/>
    <cellStyle name="Input 4 3 12" xfId="17194"/>
    <cellStyle name="Input 4 3 2" xfId="17195"/>
    <cellStyle name="Input 4 3 2 10" xfId="17196"/>
    <cellStyle name="Input 4 3 2 10 2" xfId="49274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3 2" xfId="4927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3 2" xfId="49276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3 2" xfId="49277"/>
    <cellStyle name="Input 4 3 2 2 2 2 4 4" xfId="17216"/>
    <cellStyle name="Input 4 3 2 2 2 2 5" xfId="17217"/>
    <cellStyle name="Input 4 3 2 2 2 2 5 2" xfId="17218"/>
    <cellStyle name="Input 4 3 2 2 2 2 6" xfId="17219"/>
    <cellStyle name="Input 4 3 2 2 2 2 6 2" xfId="49278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3 2" xfId="49279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3 2" xfId="4928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3 2" xfId="49281"/>
    <cellStyle name="Input 4 3 2 2 2 3 4 4" xfId="17236"/>
    <cellStyle name="Input 4 3 2 2 2 3 5" xfId="17237"/>
    <cellStyle name="Input 4 3 2 2 2 3 5 2" xfId="17238"/>
    <cellStyle name="Input 4 3 2 2 2 3 6" xfId="17239"/>
    <cellStyle name="Input 4 3 2 2 2 3 6 2" xfId="49282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3 2" xfId="49283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3 2" xfId="49284"/>
    <cellStyle name="Input 4 3 2 2 2 4 3 4" xfId="17251"/>
    <cellStyle name="Input 4 3 2 2 2 4 4" xfId="17252"/>
    <cellStyle name="Input 4 3 2 2 2 4 4 2" xfId="17253"/>
    <cellStyle name="Input 4 3 2 2 2 4 5" xfId="17254"/>
    <cellStyle name="Input 4 3 2 2 2 4 5 2" xfId="49285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3 2" xfId="49286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3 2" xfId="49287"/>
    <cellStyle name="Input 4 3 2 2 2 5 3 4" xfId="17266"/>
    <cellStyle name="Input 4 3 2 2 2 5 4" xfId="17267"/>
    <cellStyle name="Input 4 3 2 2 2 5 4 2" xfId="17268"/>
    <cellStyle name="Input 4 3 2 2 2 5 5" xfId="17269"/>
    <cellStyle name="Input 4 3 2 2 2 5 5 2" xfId="49288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3 2" xfId="49289"/>
    <cellStyle name="Input 4 3 2 2 2 6 4" xfId="17275"/>
    <cellStyle name="Input 4 3 2 2 2 7" xfId="17276"/>
    <cellStyle name="Input 4 3 2 2 2 7 2" xfId="17277"/>
    <cellStyle name="Input 4 3 2 2 2 8" xfId="17278"/>
    <cellStyle name="Input 4 3 2 2 2 8 2" xfId="49290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3 2" xfId="49291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3 2" xfId="49292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3 2" xfId="49293"/>
    <cellStyle name="Input 4 3 2 2 3 2 4 4" xfId="17296"/>
    <cellStyle name="Input 4 3 2 2 3 2 5" xfId="17297"/>
    <cellStyle name="Input 4 3 2 2 3 2 5 2" xfId="17298"/>
    <cellStyle name="Input 4 3 2 2 3 2 6" xfId="17299"/>
    <cellStyle name="Input 4 3 2 2 3 2 6 2" xfId="49294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3 2" xfId="4929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3 2" xfId="49296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3 2" xfId="49297"/>
    <cellStyle name="Input 4 3 2 2 3 3 4 4" xfId="17316"/>
    <cellStyle name="Input 4 3 2 2 3 3 5" xfId="17317"/>
    <cellStyle name="Input 4 3 2 2 3 3 5 2" xfId="17318"/>
    <cellStyle name="Input 4 3 2 2 3 3 6" xfId="17319"/>
    <cellStyle name="Input 4 3 2 2 3 3 6 2" xfId="49298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3 2" xfId="49299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3 2" xfId="49300"/>
    <cellStyle name="Input 4 3 2 2 3 4 3 4" xfId="17331"/>
    <cellStyle name="Input 4 3 2 2 3 4 4" xfId="17332"/>
    <cellStyle name="Input 4 3 2 2 3 4 4 2" xfId="17333"/>
    <cellStyle name="Input 4 3 2 2 3 4 5" xfId="17334"/>
    <cellStyle name="Input 4 3 2 2 3 4 5 2" xfId="49301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3 2" xfId="49302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3 2" xfId="49303"/>
    <cellStyle name="Input 4 3 2 2 3 5 3 4" xfId="17346"/>
    <cellStyle name="Input 4 3 2 2 3 5 4" xfId="17347"/>
    <cellStyle name="Input 4 3 2 2 3 5 4 2" xfId="17348"/>
    <cellStyle name="Input 4 3 2 2 3 5 5" xfId="17349"/>
    <cellStyle name="Input 4 3 2 2 3 5 5 2" xfId="49304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3 2" xfId="49305"/>
    <cellStyle name="Input 4 3 2 2 3 6 4" xfId="17355"/>
    <cellStyle name="Input 4 3 2 2 3 7" xfId="17356"/>
    <cellStyle name="Input 4 3 2 2 3 7 2" xfId="17357"/>
    <cellStyle name="Input 4 3 2 2 3 8" xfId="17358"/>
    <cellStyle name="Input 4 3 2 2 3 8 2" xfId="49306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3 2" xfId="49307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3 2" xfId="49308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3 2" xfId="49309"/>
    <cellStyle name="Input 4 3 2 2 4 4 4" xfId="17375"/>
    <cellStyle name="Input 4 3 2 2 4 5" xfId="17376"/>
    <cellStyle name="Input 4 3 2 2 4 5 2" xfId="17377"/>
    <cellStyle name="Input 4 3 2 2 4 6" xfId="17378"/>
    <cellStyle name="Input 4 3 2 2 4 6 2" xfId="49310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3 2" xfId="49311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3 2" xfId="49312"/>
    <cellStyle name="Input 4 3 2 2 5 3 4" xfId="17390"/>
    <cellStyle name="Input 4 3 2 2 5 4" xfId="17391"/>
    <cellStyle name="Input 4 3 2 2 5 4 2" xfId="17392"/>
    <cellStyle name="Input 4 3 2 2 5 5" xfId="17393"/>
    <cellStyle name="Input 4 3 2 2 5 5 2" xfId="4931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3 2" xfId="49314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3 2" xfId="49315"/>
    <cellStyle name="Input 4 3 2 2 6 3 4" xfId="17405"/>
    <cellStyle name="Input 4 3 2 2 6 4" xfId="17406"/>
    <cellStyle name="Input 4 3 2 2 6 4 2" xfId="17407"/>
    <cellStyle name="Input 4 3 2 2 6 5" xfId="17408"/>
    <cellStyle name="Input 4 3 2 2 6 5 2" xfId="49316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3 2" xfId="49317"/>
    <cellStyle name="Input 4 3 2 2 7 4" xfId="17414"/>
    <cellStyle name="Input 4 3 2 2 8" xfId="17415"/>
    <cellStyle name="Input 4 3 2 2 8 2" xfId="17416"/>
    <cellStyle name="Input 4 3 2 2 9" xfId="17417"/>
    <cellStyle name="Input 4 3 2 2 9 2" xfId="49318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3 2" xfId="49319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3 2" xfId="49320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3 2" xfId="49321"/>
    <cellStyle name="Input 4 3 2 3 2 4 4" xfId="17434"/>
    <cellStyle name="Input 4 3 2 3 2 5" xfId="17435"/>
    <cellStyle name="Input 4 3 2 3 2 5 2" xfId="17436"/>
    <cellStyle name="Input 4 3 2 3 2 6" xfId="17437"/>
    <cellStyle name="Input 4 3 2 3 2 6 2" xfId="49322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3 2" xfId="4932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3 2" xfId="49324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3 2" xfId="49325"/>
    <cellStyle name="Input 4 3 2 3 3 4 4" xfId="17454"/>
    <cellStyle name="Input 4 3 2 3 3 5" xfId="17455"/>
    <cellStyle name="Input 4 3 2 3 3 5 2" xfId="17456"/>
    <cellStyle name="Input 4 3 2 3 3 6" xfId="17457"/>
    <cellStyle name="Input 4 3 2 3 3 6 2" xfId="49326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3 2" xfId="49327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3 2" xfId="49328"/>
    <cellStyle name="Input 4 3 2 3 4 3 4" xfId="17469"/>
    <cellStyle name="Input 4 3 2 3 4 4" xfId="17470"/>
    <cellStyle name="Input 4 3 2 3 4 4 2" xfId="17471"/>
    <cellStyle name="Input 4 3 2 3 4 5" xfId="17472"/>
    <cellStyle name="Input 4 3 2 3 4 5 2" xfId="49329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3 2" xfId="49330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3 2" xfId="49331"/>
    <cellStyle name="Input 4 3 2 3 5 3 4" xfId="17484"/>
    <cellStyle name="Input 4 3 2 3 5 4" xfId="17485"/>
    <cellStyle name="Input 4 3 2 3 5 4 2" xfId="17486"/>
    <cellStyle name="Input 4 3 2 3 5 5" xfId="17487"/>
    <cellStyle name="Input 4 3 2 3 5 5 2" xfId="49332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3 2" xfId="49333"/>
    <cellStyle name="Input 4 3 2 3 6 4" xfId="17493"/>
    <cellStyle name="Input 4 3 2 3 7" xfId="17494"/>
    <cellStyle name="Input 4 3 2 3 7 2" xfId="17495"/>
    <cellStyle name="Input 4 3 2 3 8" xfId="17496"/>
    <cellStyle name="Input 4 3 2 3 8 2" xfId="49334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3 2" xfId="49335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3 2" xfId="49336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3 2" xfId="49337"/>
    <cellStyle name="Input 4 3 2 4 2 4 4" xfId="17514"/>
    <cellStyle name="Input 4 3 2 4 2 5" xfId="17515"/>
    <cellStyle name="Input 4 3 2 4 2 5 2" xfId="17516"/>
    <cellStyle name="Input 4 3 2 4 2 6" xfId="17517"/>
    <cellStyle name="Input 4 3 2 4 2 6 2" xfId="49338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3 2" xfId="49339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3 2" xfId="49340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3 2" xfId="49341"/>
    <cellStyle name="Input 4 3 2 4 3 4 4" xfId="17534"/>
    <cellStyle name="Input 4 3 2 4 3 5" xfId="17535"/>
    <cellStyle name="Input 4 3 2 4 3 5 2" xfId="17536"/>
    <cellStyle name="Input 4 3 2 4 3 6" xfId="17537"/>
    <cellStyle name="Input 4 3 2 4 3 6 2" xfId="49342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3 2" xfId="493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3 2" xfId="49344"/>
    <cellStyle name="Input 4 3 2 4 4 3 4" xfId="17549"/>
    <cellStyle name="Input 4 3 2 4 4 4" xfId="17550"/>
    <cellStyle name="Input 4 3 2 4 4 4 2" xfId="17551"/>
    <cellStyle name="Input 4 3 2 4 4 5" xfId="17552"/>
    <cellStyle name="Input 4 3 2 4 4 5 2" xfId="49345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3 2" xfId="49346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3 2" xfId="49347"/>
    <cellStyle name="Input 4 3 2 4 5 3 4" xfId="17564"/>
    <cellStyle name="Input 4 3 2 4 5 4" xfId="17565"/>
    <cellStyle name="Input 4 3 2 4 5 4 2" xfId="17566"/>
    <cellStyle name="Input 4 3 2 4 5 5" xfId="17567"/>
    <cellStyle name="Input 4 3 2 4 5 5 2" xfId="49348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3 2" xfId="49349"/>
    <cellStyle name="Input 4 3 2 4 6 4" xfId="17573"/>
    <cellStyle name="Input 4 3 2 4 7" xfId="17574"/>
    <cellStyle name="Input 4 3 2 4 7 2" xfId="17575"/>
    <cellStyle name="Input 4 3 2 4 8" xfId="17576"/>
    <cellStyle name="Input 4 3 2 4 8 2" xfId="49350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3 2" xfId="49351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3 2" xfId="49352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3 2" xfId="49353"/>
    <cellStyle name="Input 4 3 2 5 4 4" xfId="17593"/>
    <cellStyle name="Input 4 3 2 5 5" xfId="17594"/>
    <cellStyle name="Input 4 3 2 5 5 2" xfId="17595"/>
    <cellStyle name="Input 4 3 2 5 6" xfId="17596"/>
    <cellStyle name="Input 4 3 2 5 6 2" xfId="49354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3 2" xfId="49355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3 2" xfId="49356"/>
    <cellStyle name="Input 4 3 2 6 3 4" xfId="17608"/>
    <cellStyle name="Input 4 3 2 6 4" xfId="17609"/>
    <cellStyle name="Input 4 3 2 6 4 2" xfId="17610"/>
    <cellStyle name="Input 4 3 2 6 5" xfId="17611"/>
    <cellStyle name="Input 4 3 2 6 5 2" xfId="49357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3 2" xfId="49358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3 2" xfId="49359"/>
    <cellStyle name="Input 4 3 2 7 3 4" xfId="17623"/>
    <cellStyle name="Input 4 3 2 7 4" xfId="17624"/>
    <cellStyle name="Input 4 3 2 7 4 2" xfId="17625"/>
    <cellStyle name="Input 4 3 2 7 5" xfId="17626"/>
    <cellStyle name="Input 4 3 2 7 5 2" xfId="49360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3 2" xfId="4936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3 2" xfId="4936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3 2" xfId="49363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3 2" xfId="49364"/>
    <cellStyle name="Input 4 3 3 2 2 4 4" xfId="17653"/>
    <cellStyle name="Input 4 3 3 2 2 5" xfId="17654"/>
    <cellStyle name="Input 4 3 3 2 2 5 2" xfId="17655"/>
    <cellStyle name="Input 4 3 3 2 2 6" xfId="17656"/>
    <cellStyle name="Input 4 3 3 2 2 6 2" xfId="49365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3 2" xfId="49366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3 2" xfId="493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3 2" xfId="49368"/>
    <cellStyle name="Input 4 3 3 2 3 4 4" xfId="17673"/>
    <cellStyle name="Input 4 3 3 2 3 5" xfId="17674"/>
    <cellStyle name="Input 4 3 3 2 3 5 2" xfId="17675"/>
    <cellStyle name="Input 4 3 3 2 3 6" xfId="17676"/>
    <cellStyle name="Input 4 3 3 2 3 6 2" xfId="49369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3 2" xfId="49370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3 2" xfId="49371"/>
    <cellStyle name="Input 4 3 3 2 4 3 4" xfId="17688"/>
    <cellStyle name="Input 4 3 3 2 4 4" xfId="17689"/>
    <cellStyle name="Input 4 3 3 2 4 4 2" xfId="17690"/>
    <cellStyle name="Input 4 3 3 2 4 5" xfId="17691"/>
    <cellStyle name="Input 4 3 3 2 4 5 2" xfId="49372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3 2" xfId="49373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3 2" xfId="49374"/>
    <cellStyle name="Input 4 3 3 2 5 3 4" xfId="17703"/>
    <cellStyle name="Input 4 3 3 2 5 4" xfId="17704"/>
    <cellStyle name="Input 4 3 3 2 5 4 2" xfId="17705"/>
    <cellStyle name="Input 4 3 3 2 5 5" xfId="17706"/>
    <cellStyle name="Input 4 3 3 2 5 5 2" xfId="49375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3 2" xfId="49376"/>
    <cellStyle name="Input 4 3 3 2 6 4" xfId="17712"/>
    <cellStyle name="Input 4 3 3 2 7" xfId="17713"/>
    <cellStyle name="Input 4 3 3 2 7 2" xfId="17714"/>
    <cellStyle name="Input 4 3 3 2 8" xfId="17715"/>
    <cellStyle name="Input 4 3 3 2 8 2" xfId="49377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3 2" xfId="49378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3 2" xfId="49379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3 2" xfId="49380"/>
    <cellStyle name="Input 4 3 3 3 2 4 4" xfId="17733"/>
    <cellStyle name="Input 4 3 3 3 2 5" xfId="17734"/>
    <cellStyle name="Input 4 3 3 3 2 5 2" xfId="17735"/>
    <cellStyle name="Input 4 3 3 3 2 6" xfId="17736"/>
    <cellStyle name="Input 4 3 3 3 2 6 2" xfId="49381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3 2" xfId="4938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3 2" xfId="49383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3 2" xfId="49384"/>
    <cellStyle name="Input 4 3 3 3 3 4 4" xfId="17753"/>
    <cellStyle name="Input 4 3 3 3 3 5" xfId="17754"/>
    <cellStyle name="Input 4 3 3 3 3 5 2" xfId="17755"/>
    <cellStyle name="Input 4 3 3 3 3 6" xfId="17756"/>
    <cellStyle name="Input 4 3 3 3 3 6 2" xfId="49385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3 2" xfId="49386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3 2" xfId="49387"/>
    <cellStyle name="Input 4 3 3 3 4 3 4" xfId="17768"/>
    <cellStyle name="Input 4 3 3 3 4 4" xfId="17769"/>
    <cellStyle name="Input 4 3 3 3 4 4 2" xfId="17770"/>
    <cellStyle name="Input 4 3 3 3 4 5" xfId="17771"/>
    <cellStyle name="Input 4 3 3 3 4 5 2" xfId="49388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3 2" xfId="49389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3 2" xfId="49390"/>
    <cellStyle name="Input 4 3 3 3 5 3 4" xfId="17783"/>
    <cellStyle name="Input 4 3 3 3 5 4" xfId="17784"/>
    <cellStyle name="Input 4 3 3 3 5 4 2" xfId="17785"/>
    <cellStyle name="Input 4 3 3 3 5 5" xfId="17786"/>
    <cellStyle name="Input 4 3 3 3 5 5 2" xfId="49391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3 2" xfId="49392"/>
    <cellStyle name="Input 4 3 3 3 6 4" xfId="17792"/>
    <cellStyle name="Input 4 3 3 3 7" xfId="17793"/>
    <cellStyle name="Input 4 3 3 3 7 2" xfId="17794"/>
    <cellStyle name="Input 4 3 3 3 8" xfId="17795"/>
    <cellStyle name="Input 4 3 3 3 8 2" xfId="49393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3 2" xfId="49394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3 2" xfId="49395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3 2" xfId="49396"/>
    <cellStyle name="Input 4 3 3 4 4 4" xfId="17812"/>
    <cellStyle name="Input 4 3 3 4 5" xfId="17813"/>
    <cellStyle name="Input 4 3 3 4 5 2" xfId="17814"/>
    <cellStyle name="Input 4 3 3 4 6" xfId="17815"/>
    <cellStyle name="Input 4 3 3 4 6 2" xfId="49397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3 2" xfId="49398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3 2" xfId="49399"/>
    <cellStyle name="Input 4 3 3 5 3 4" xfId="17827"/>
    <cellStyle name="Input 4 3 3 5 4" xfId="17828"/>
    <cellStyle name="Input 4 3 3 5 4 2" xfId="17829"/>
    <cellStyle name="Input 4 3 3 5 5" xfId="17830"/>
    <cellStyle name="Input 4 3 3 5 5 2" xfId="4940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3 2" xfId="49401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3 2" xfId="49402"/>
    <cellStyle name="Input 4 3 3 6 3 4" xfId="17842"/>
    <cellStyle name="Input 4 3 3 6 4" xfId="17843"/>
    <cellStyle name="Input 4 3 3 6 4 2" xfId="17844"/>
    <cellStyle name="Input 4 3 3 6 5" xfId="17845"/>
    <cellStyle name="Input 4 3 3 6 5 2" xfId="49403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3 2" xfId="49404"/>
    <cellStyle name="Input 4 3 3 7 4" xfId="17851"/>
    <cellStyle name="Input 4 3 3 8" xfId="17852"/>
    <cellStyle name="Input 4 3 3 8 2" xfId="17853"/>
    <cellStyle name="Input 4 3 3 9" xfId="17854"/>
    <cellStyle name="Input 4 3 3 9 2" xfId="49405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3 2" xfId="49406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3 2" xfId="49407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3 2" xfId="49408"/>
    <cellStyle name="Input 4 3 4 2 4 4" xfId="17871"/>
    <cellStyle name="Input 4 3 4 2 5" xfId="17872"/>
    <cellStyle name="Input 4 3 4 2 5 2" xfId="17873"/>
    <cellStyle name="Input 4 3 4 2 6" xfId="17874"/>
    <cellStyle name="Input 4 3 4 2 6 2" xfId="49409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3 2" xfId="4941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3 2" xfId="49411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3 2" xfId="49412"/>
    <cellStyle name="Input 4 3 4 3 4 4" xfId="17891"/>
    <cellStyle name="Input 4 3 4 3 5" xfId="17892"/>
    <cellStyle name="Input 4 3 4 3 5 2" xfId="17893"/>
    <cellStyle name="Input 4 3 4 3 6" xfId="17894"/>
    <cellStyle name="Input 4 3 4 3 6 2" xfId="49413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3 2" xfId="49414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3 2" xfId="49415"/>
    <cellStyle name="Input 4 3 4 4 3 4" xfId="17906"/>
    <cellStyle name="Input 4 3 4 4 4" xfId="17907"/>
    <cellStyle name="Input 4 3 4 4 4 2" xfId="17908"/>
    <cellStyle name="Input 4 3 4 4 5" xfId="17909"/>
    <cellStyle name="Input 4 3 4 4 5 2" xfId="49416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3 2" xfId="49417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3 2" xfId="49418"/>
    <cellStyle name="Input 4 3 4 5 3 4" xfId="17921"/>
    <cellStyle name="Input 4 3 4 5 4" xfId="17922"/>
    <cellStyle name="Input 4 3 4 5 4 2" xfId="17923"/>
    <cellStyle name="Input 4 3 4 5 5" xfId="17924"/>
    <cellStyle name="Input 4 3 4 5 5 2" xfId="49419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3 2" xfId="49420"/>
    <cellStyle name="Input 4 3 4 6 4" xfId="17930"/>
    <cellStyle name="Input 4 3 4 7" xfId="17931"/>
    <cellStyle name="Input 4 3 4 7 2" xfId="17932"/>
    <cellStyle name="Input 4 3 4 8" xfId="17933"/>
    <cellStyle name="Input 4 3 4 8 2" xfId="49421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3 2" xfId="49422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3 2" xfId="49423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3 2" xfId="49424"/>
    <cellStyle name="Input 4 3 5 2 4 4" xfId="17951"/>
    <cellStyle name="Input 4 3 5 2 5" xfId="17952"/>
    <cellStyle name="Input 4 3 5 2 5 2" xfId="17953"/>
    <cellStyle name="Input 4 3 5 2 6" xfId="17954"/>
    <cellStyle name="Input 4 3 5 2 6 2" xfId="49425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3 2" xfId="49426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3 2" xfId="49427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3 2" xfId="49428"/>
    <cellStyle name="Input 4 3 5 3 4 4" xfId="17971"/>
    <cellStyle name="Input 4 3 5 3 5" xfId="17972"/>
    <cellStyle name="Input 4 3 5 3 5 2" xfId="17973"/>
    <cellStyle name="Input 4 3 5 3 6" xfId="17974"/>
    <cellStyle name="Input 4 3 5 3 6 2" xfId="49429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3 2" xfId="4943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3 2" xfId="49431"/>
    <cellStyle name="Input 4 3 5 4 3 4" xfId="17986"/>
    <cellStyle name="Input 4 3 5 4 4" xfId="17987"/>
    <cellStyle name="Input 4 3 5 4 4 2" xfId="17988"/>
    <cellStyle name="Input 4 3 5 4 5" xfId="17989"/>
    <cellStyle name="Input 4 3 5 4 5 2" xfId="49432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3 2" xfId="49433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3 2" xfId="49434"/>
    <cellStyle name="Input 4 3 5 5 3 4" xfId="18001"/>
    <cellStyle name="Input 4 3 5 5 4" xfId="18002"/>
    <cellStyle name="Input 4 3 5 5 4 2" xfId="18003"/>
    <cellStyle name="Input 4 3 5 5 5" xfId="18004"/>
    <cellStyle name="Input 4 3 5 5 5 2" xfId="49435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3 2" xfId="49436"/>
    <cellStyle name="Input 4 3 5 6 4" xfId="18010"/>
    <cellStyle name="Input 4 3 5 7" xfId="18011"/>
    <cellStyle name="Input 4 3 5 7 2" xfId="18012"/>
    <cellStyle name="Input 4 3 5 8" xfId="18013"/>
    <cellStyle name="Input 4 3 5 8 2" xfId="49437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3 2" xfId="49438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3 2" xfId="49439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3 2" xfId="49440"/>
    <cellStyle name="Input 4 3 6 4 4" xfId="18030"/>
    <cellStyle name="Input 4 3 6 5" xfId="18031"/>
    <cellStyle name="Input 4 3 6 5 2" xfId="18032"/>
    <cellStyle name="Input 4 3 6 6" xfId="18033"/>
    <cellStyle name="Input 4 3 6 6 2" xfId="49441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3 2" xfId="49442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3 2" xfId="49443"/>
    <cellStyle name="Input 4 3 7 3 4" xfId="18045"/>
    <cellStyle name="Input 4 3 7 4" xfId="18046"/>
    <cellStyle name="Input 4 3 7 4 2" xfId="18047"/>
    <cellStyle name="Input 4 3 7 5" xfId="18048"/>
    <cellStyle name="Input 4 3 7 5 2" xfId="49444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3 2" xfId="49445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3 2" xfId="49446"/>
    <cellStyle name="Input 4 3 8 3 4" xfId="18060"/>
    <cellStyle name="Input 4 3 8 4" xfId="18061"/>
    <cellStyle name="Input 4 3 8 4 2" xfId="18062"/>
    <cellStyle name="Input 4 3 8 5" xfId="18063"/>
    <cellStyle name="Input 4 3 8 5 2" xfId="49447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3 2" xfId="49448"/>
    <cellStyle name="Input 4 3 9 4" xfId="18069"/>
    <cellStyle name="Input 4 4" xfId="18070"/>
    <cellStyle name="Input 4 4 10" xfId="18071"/>
    <cellStyle name="Input 4 4 10 2" xfId="49449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3 2" xfId="4945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3 2" xfId="49451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3 2" xfId="49452"/>
    <cellStyle name="Input 4 4 2 2 2 4 4" xfId="18091"/>
    <cellStyle name="Input 4 4 2 2 2 5" xfId="18092"/>
    <cellStyle name="Input 4 4 2 2 2 5 2" xfId="18093"/>
    <cellStyle name="Input 4 4 2 2 2 6" xfId="18094"/>
    <cellStyle name="Input 4 4 2 2 2 6 2" xfId="49453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3 2" xfId="49454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3 2" xfId="4945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3 2" xfId="49456"/>
    <cellStyle name="Input 4 4 2 2 3 4 4" xfId="18111"/>
    <cellStyle name="Input 4 4 2 2 3 5" xfId="18112"/>
    <cellStyle name="Input 4 4 2 2 3 5 2" xfId="18113"/>
    <cellStyle name="Input 4 4 2 2 3 6" xfId="18114"/>
    <cellStyle name="Input 4 4 2 2 3 6 2" xfId="49457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3 2" xfId="49458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3 2" xfId="49459"/>
    <cellStyle name="Input 4 4 2 2 4 3 4" xfId="18126"/>
    <cellStyle name="Input 4 4 2 2 4 4" xfId="18127"/>
    <cellStyle name="Input 4 4 2 2 4 4 2" xfId="18128"/>
    <cellStyle name="Input 4 4 2 2 4 5" xfId="18129"/>
    <cellStyle name="Input 4 4 2 2 4 5 2" xfId="49460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3 2" xfId="49461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3 2" xfId="49462"/>
    <cellStyle name="Input 4 4 2 2 5 3 4" xfId="18141"/>
    <cellStyle name="Input 4 4 2 2 5 4" xfId="18142"/>
    <cellStyle name="Input 4 4 2 2 5 4 2" xfId="18143"/>
    <cellStyle name="Input 4 4 2 2 5 5" xfId="18144"/>
    <cellStyle name="Input 4 4 2 2 5 5 2" xfId="49463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3 2" xfId="49464"/>
    <cellStyle name="Input 4 4 2 2 6 4" xfId="18150"/>
    <cellStyle name="Input 4 4 2 2 7" xfId="18151"/>
    <cellStyle name="Input 4 4 2 2 7 2" xfId="18152"/>
    <cellStyle name="Input 4 4 2 2 8" xfId="18153"/>
    <cellStyle name="Input 4 4 2 2 8 2" xfId="49465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3 2" xfId="49466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3 2" xfId="49467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3 2" xfId="49468"/>
    <cellStyle name="Input 4 4 2 3 2 4 4" xfId="18171"/>
    <cellStyle name="Input 4 4 2 3 2 5" xfId="18172"/>
    <cellStyle name="Input 4 4 2 3 2 5 2" xfId="18173"/>
    <cellStyle name="Input 4 4 2 3 2 6" xfId="18174"/>
    <cellStyle name="Input 4 4 2 3 2 6 2" xfId="49469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3 2" xfId="4947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3 2" xfId="49471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3 2" xfId="49472"/>
    <cellStyle name="Input 4 4 2 3 3 4 4" xfId="18191"/>
    <cellStyle name="Input 4 4 2 3 3 5" xfId="18192"/>
    <cellStyle name="Input 4 4 2 3 3 5 2" xfId="18193"/>
    <cellStyle name="Input 4 4 2 3 3 6" xfId="18194"/>
    <cellStyle name="Input 4 4 2 3 3 6 2" xfId="49473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3 2" xfId="49474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3 2" xfId="49475"/>
    <cellStyle name="Input 4 4 2 3 4 3 4" xfId="18206"/>
    <cellStyle name="Input 4 4 2 3 4 4" xfId="18207"/>
    <cellStyle name="Input 4 4 2 3 4 4 2" xfId="18208"/>
    <cellStyle name="Input 4 4 2 3 4 5" xfId="18209"/>
    <cellStyle name="Input 4 4 2 3 4 5 2" xfId="49476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3 2" xfId="49477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3 2" xfId="49478"/>
    <cellStyle name="Input 4 4 2 3 5 3 4" xfId="18221"/>
    <cellStyle name="Input 4 4 2 3 5 4" xfId="18222"/>
    <cellStyle name="Input 4 4 2 3 5 4 2" xfId="18223"/>
    <cellStyle name="Input 4 4 2 3 5 5" xfId="18224"/>
    <cellStyle name="Input 4 4 2 3 5 5 2" xfId="49479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3 2" xfId="49480"/>
    <cellStyle name="Input 4 4 2 3 6 4" xfId="18230"/>
    <cellStyle name="Input 4 4 2 3 7" xfId="18231"/>
    <cellStyle name="Input 4 4 2 3 7 2" xfId="18232"/>
    <cellStyle name="Input 4 4 2 3 8" xfId="18233"/>
    <cellStyle name="Input 4 4 2 3 8 2" xfId="49481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3 2" xfId="49482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3 2" xfId="49483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3 2" xfId="49484"/>
    <cellStyle name="Input 4 4 2 4 4 4" xfId="18250"/>
    <cellStyle name="Input 4 4 2 4 5" xfId="18251"/>
    <cellStyle name="Input 4 4 2 4 5 2" xfId="18252"/>
    <cellStyle name="Input 4 4 2 4 6" xfId="18253"/>
    <cellStyle name="Input 4 4 2 4 6 2" xfId="49485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3 2" xfId="49486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3 2" xfId="49487"/>
    <cellStyle name="Input 4 4 2 5 3 4" xfId="18265"/>
    <cellStyle name="Input 4 4 2 5 4" xfId="18266"/>
    <cellStyle name="Input 4 4 2 5 4 2" xfId="18267"/>
    <cellStyle name="Input 4 4 2 5 5" xfId="18268"/>
    <cellStyle name="Input 4 4 2 5 5 2" xfId="4948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3 2" xfId="49489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3 2" xfId="49490"/>
    <cellStyle name="Input 4 4 2 6 3 4" xfId="18280"/>
    <cellStyle name="Input 4 4 2 6 4" xfId="18281"/>
    <cellStyle name="Input 4 4 2 6 4 2" xfId="18282"/>
    <cellStyle name="Input 4 4 2 6 5" xfId="18283"/>
    <cellStyle name="Input 4 4 2 6 5 2" xfId="49491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3 2" xfId="49492"/>
    <cellStyle name="Input 4 4 2 7 4" xfId="18289"/>
    <cellStyle name="Input 4 4 2 8" xfId="18290"/>
    <cellStyle name="Input 4 4 2 8 2" xfId="18291"/>
    <cellStyle name="Input 4 4 2 9" xfId="18292"/>
    <cellStyle name="Input 4 4 2 9 2" xfId="49493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3 2" xfId="49494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3 2" xfId="49495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3 2" xfId="49496"/>
    <cellStyle name="Input 4 4 3 2 4 4" xfId="18309"/>
    <cellStyle name="Input 4 4 3 2 5" xfId="18310"/>
    <cellStyle name="Input 4 4 3 2 5 2" xfId="18311"/>
    <cellStyle name="Input 4 4 3 2 6" xfId="18312"/>
    <cellStyle name="Input 4 4 3 2 6 2" xfId="49497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3 2" xfId="4949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3 2" xfId="49499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3 2" xfId="49500"/>
    <cellStyle name="Input 4 4 3 3 4 4" xfId="18329"/>
    <cellStyle name="Input 4 4 3 3 5" xfId="18330"/>
    <cellStyle name="Input 4 4 3 3 5 2" xfId="18331"/>
    <cellStyle name="Input 4 4 3 3 6" xfId="18332"/>
    <cellStyle name="Input 4 4 3 3 6 2" xfId="49501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3 2" xfId="49502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3 2" xfId="49503"/>
    <cellStyle name="Input 4 4 3 4 3 4" xfId="18344"/>
    <cellStyle name="Input 4 4 3 4 4" xfId="18345"/>
    <cellStyle name="Input 4 4 3 4 4 2" xfId="18346"/>
    <cellStyle name="Input 4 4 3 4 5" xfId="18347"/>
    <cellStyle name="Input 4 4 3 4 5 2" xfId="49504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3 2" xfId="49505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3 2" xfId="49506"/>
    <cellStyle name="Input 4 4 3 5 3 4" xfId="18359"/>
    <cellStyle name="Input 4 4 3 5 4" xfId="18360"/>
    <cellStyle name="Input 4 4 3 5 4 2" xfId="18361"/>
    <cellStyle name="Input 4 4 3 5 5" xfId="18362"/>
    <cellStyle name="Input 4 4 3 5 5 2" xfId="49507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3 2" xfId="49508"/>
    <cellStyle name="Input 4 4 3 6 4" xfId="18368"/>
    <cellStyle name="Input 4 4 3 7" xfId="18369"/>
    <cellStyle name="Input 4 4 3 7 2" xfId="18370"/>
    <cellStyle name="Input 4 4 3 8" xfId="18371"/>
    <cellStyle name="Input 4 4 3 8 2" xfId="49509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3 2" xfId="49510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3 2" xfId="49511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3 2" xfId="49512"/>
    <cellStyle name="Input 4 4 4 2 4 4" xfId="18389"/>
    <cellStyle name="Input 4 4 4 2 5" xfId="18390"/>
    <cellStyle name="Input 4 4 4 2 5 2" xfId="18391"/>
    <cellStyle name="Input 4 4 4 2 6" xfId="18392"/>
    <cellStyle name="Input 4 4 4 2 6 2" xfId="49513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3 2" xfId="49514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3 2" xfId="49515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3 2" xfId="49516"/>
    <cellStyle name="Input 4 4 4 3 4 4" xfId="18409"/>
    <cellStyle name="Input 4 4 4 3 5" xfId="18410"/>
    <cellStyle name="Input 4 4 4 3 5 2" xfId="18411"/>
    <cellStyle name="Input 4 4 4 3 6" xfId="18412"/>
    <cellStyle name="Input 4 4 4 3 6 2" xfId="49517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3 2" xfId="495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3 2" xfId="49519"/>
    <cellStyle name="Input 4 4 4 4 3 4" xfId="18424"/>
    <cellStyle name="Input 4 4 4 4 4" xfId="18425"/>
    <cellStyle name="Input 4 4 4 4 4 2" xfId="18426"/>
    <cellStyle name="Input 4 4 4 4 5" xfId="18427"/>
    <cellStyle name="Input 4 4 4 4 5 2" xfId="49520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3 2" xfId="49521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3 2" xfId="49522"/>
    <cellStyle name="Input 4 4 4 5 3 4" xfId="18439"/>
    <cellStyle name="Input 4 4 4 5 4" xfId="18440"/>
    <cellStyle name="Input 4 4 4 5 4 2" xfId="18441"/>
    <cellStyle name="Input 4 4 4 5 5" xfId="18442"/>
    <cellStyle name="Input 4 4 4 5 5 2" xfId="49523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3 2" xfId="49524"/>
    <cellStyle name="Input 4 4 4 6 4" xfId="18448"/>
    <cellStyle name="Input 4 4 4 7" xfId="18449"/>
    <cellStyle name="Input 4 4 4 7 2" xfId="18450"/>
    <cellStyle name="Input 4 4 4 8" xfId="18451"/>
    <cellStyle name="Input 4 4 4 8 2" xfId="49525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3 2" xfId="49526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3 2" xfId="49527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3 2" xfId="49528"/>
    <cellStyle name="Input 4 4 5 4 4" xfId="18468"/>
    <cellStyle name="Input 4 4 5 5" xfId="18469"/>
    <cellStyle name="Input 4 4 5 5 2" xfId="18470"/>
    <cellStyle name="Input 4 4 5 6" xfId="18471"/>
    <cellStyle name="Input 4 4 5 6 2" xfId="49529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3 2" xfId="49530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3 2" xfId="49531"/>
    <cellStyle name="Input 4 4 6 3 4" xfId="18483"/>
    <cellStyle name="Input 4 4 6 4" xfId="18484"/>
    <cellStyle name="Input 4 4 6 4 2" xfId="18485"/>
    <cellStyle name="Input 4 4 6 5" xfId="18486"/>
    <cellStyle name="Input 4 4 6 5 2" xfId="49532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3 2" xfId="49533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3 2" xfId="49534"/>
    <cellStyle name="Input 4 4 7 3 4" xfId="18498"/>
    <cellStyle name="Input 4 4 7 4" xfId="18499"/>
    <cellStyle name="Input 4 4 7 4 2" xfId="18500"/>
    <cellStyle name="Input 4 4 7 5" xfId="18501"/>
    <cellStyle name="Input 4 4 7 5 2" xfId="49535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3 2" xfId="4953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3 2" xfId="4953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3 2" xfId="49538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3 2" xfId="49539"/>
    <cellStyle name="Input 4 5 2 2 4 4" xfId="18528"/>
    <cellStyle name="Input 4 5 2 2 5" xfId="18529"/>
    <cellStyle name="Input 4 5 2 2 5 2" xfId="18530"/>
    <cellStyle name="Input 4 5 2 2 6" xfId="18531"/>
    <cellStyle name="Input 4 5 2 2 6 2" xfId="49540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3 2" xfId="49541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3 2" xfId="49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3 2" xfId="49543"/>
    <cellStyle name="Input 4 5 2 3 4 4" xfId="18548"/>
    <cellStyle name="Input 4 5 2 3 5" xfId="18549"/>
    <cellStyle name="Input 4 5 2 3 5 2" xfId="18550"/>
    <cellStyle name="Input 4 5 2 3 6" xfId="18551"/>
    <cellStyle name="Input 4 5 2 3 6 2" xfId="49544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3 2" xfId="49545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3 2" xfId="49546"/>
    <cellStyle name="Input 4 5 2 4 3 4" xfId="18563"/>
    <cellStyle name="Input 4 5 2 4 4" xfId="18564"/>
    <cellStyle name="Input 4 5 2 4 4 2" xfId="18565"/>
    <cellStyle name="Input 4 5 2 4 5" xfId="18566"/>
    <cellStyle name="Input 4 5 2 4 5 2" xfId="49547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3 2" xfId="49548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3 2" xfId="49549"/>
    <cellStyle name="Input 4 5 2 5 3 4" xfId="18578"/>
    <cellStyle name="Input 4 5 2 5 4" xfId="18579"/>
    <cellStyle name="Input 4 5 2 5 4 2" xfId="18580"/>
    <cellStyle name="Input 4 5 2 5 5" xfId="18581"/>
    <cellStyle name="Input 4 5 2 5 5 2" xfId="49550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3 2" xfId="49551"/>
    <cellStyle name="Input 4 5 2 6 4" xfId="18587"/>
    <cellStyle name="Input 4 5 2 7" xfId="18588"/>
    <cellStyle name="Input 4 5 2 7 2" xfId="18589"/>
    <cellStyle name="Input 4 5 2 8" xfId="18590"/>
    <cellStyle name="Input 4 5 2 8 2" xfId="49552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3 2" xfId="49553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3 2" xfId="49554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3 2" xfId="49555"/>
    <cellStyle name="Input 4 5 3 2 4 4" xfId="18608"/>
    <cellStyle name="Input 4 5 3 2 5" xfId="18609"/>
    <cellStyle name="Input 4 5 3 2 5 2" xfId="18610"/>
    <cellStyle name="Input 4 5 3 2 6" xfId="18611"/>
    <cellStyle name="Input 4 5 3 2 6 2" xfId="49556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3 2" xfId="4955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3 2" xfId="49558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3 2" xfId="49559"/>
    <cellStyle name="Input 4 5 3 3 4 4" xfId="18628"/>
    <cellStyle name="Input 4 5 3 3 5" xfId="18629"/>
    <cellStyle name="Input 4 5 3 3 5 2" xfId="18630"/>
    <cellStyle name="Input 4 5 3 3 6" xfId="18631"/>
    <cellStyle name="Input 4 5 3 3 6 2" xfId="49560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3 2" xfId="49561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3 2" xfId="49562"/>
    <cellStyle name="Input 4 5 3 4 3 4" xfId="18643"/>
    <cellStyle name="Input 4 5 3 4 4" xfId="18644"/>
    <cellStyle name="Input 4 5 3 4 4 2" xfId="18645"/>
    <cellStyle name="Input 4 5 3 4 5" xfId="18646"/>
    <cellStyle name="Input 4 5 3 4 5 2" xfId="49563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3 2" xfId="49564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3 2" xfId="49565"/>
    <cellStyle name="Input 4 5 3 5 3 4" xfId="18658"/>
    <cellStyle name="Input 4 5 3 5 4" xfId="18659"/>
    <cellStyle name="Input 4 5 3 5 4 2" xfId="18660"/>
    <cellStyle name="Input 4 5 3 5 5" xfId="18661"/>
    <cellStyle name="Input 4 5 3 5 5 2" xfId="49566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3 2" xfId="49567"/>
    <cellStyle name="Input 4 5 3 6 4" xfId="18667"/>
    <cellStyle name="Input 4 5 3 7" xfId="18668"/>
    <cellStyle name="Input 4 5 3 7 2" xfId="18669"/>
    <cellStyle name="Input 4 5 3 8" xfId="18670"/>
    <cellStyle name="Input 4 5 3 8 2" xfId="49568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3 2" xfId="49569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3 2" xfId="49570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3 2" xfId="49571"/>
    <cellStyle name="Input 4 5 4 4 4" xfId="18687"/>
    <cellStyle name="Input 4 5 4 5" xfId="18688"/>
    <cellStyle name="Input 4 5 4 5 2" xfId="18689"/>
    <cellStyle name="Input 4 5 4 6" xfId="18690"/>
    <cellStyle name="Input 4 5 4 6 2" xfId="49572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3 2" xfId="49573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3 2" xfId="49574"/>
    <cellStyle name="Input 4 5 5 3 4" xfId="18702"/>
    <cellStyle name="Input 4 5 5 4" xfId="18703"/>
    <cellStyle name="Input 4 5 5 4 2" xfId="18704"/>
    <cellStyle name="Input 4 5 5 5" xfId="18705"/>
    <cellStyle name="Input 4 5 5 5 2" xfId="4957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3 2" xfId="49576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3 2" xfId="49577"/>
    <cellStyle name="Input 4 5 6 3 4" xfId="18717"/>
    <cellStyle name="Input 4 5 6 4" xfId="18718"/>
    <cellStyle name="Input 4 5 6 4 2" xfId="18719"/>
    <cellStyle name="Input 4 5 6 5" xfId="18720"/>
    <cellStyle name="Input 4 5 6 5 2" xfId="49578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3 2" xfId="49579"/>
    <cellStyle name="Input 4 5 7 4" xfId="18726"/>
    <cellStyle name="Input 4 5 8" xfId="18727"/>
    <cellStyle name="Input 4 5 8 2" xfId="18728"/>
    <cellStyle name="Input 4 5 9" xfId="18729"/>
    <cellStyle name="Input 4 5 9 2" xfId="49580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3 2" xfId="49581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3 2" xfId="49582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3 2" xfId="49583"/>
    <cellStyle name="Input 4 6 2 4 4" xfId="18746"/>
    <cellStyle name="Input 4 6 2 5" xfId="18747"/>
    <cellStyle name="Input 4 6 2 5 2" xfId="18748"/>
    <cellStyle name="Input 4 6 2 6" xfId="18749"/>
    <cellStyle name="Input 4 6 2 6 2" xfId="49584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3 2" xfId="4958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3 2" xfId="49586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3 2" xfId="49587"/>
    <cellStyle name="Input 4 6 3 4 4" xfId="18766"/>
    <cellStyle name="Input 4 6 3 5" xfId="18767"/>
    <cellStyle name="Input 4 6 3 5 2" xfId="18768"/>
    <cellStyle name="Input 4 6 3 6" xfId="18769"/>
    <cellStyle name="Input 4 6 3 6 2" xfId="49588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3 2" xfId="49589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3 2" xfId="49590"/>
    <cellStyle name="Input 4 6 4 3 4" xfId="18781"/>
    <cellStyle name="Input 4 6 4 4" xfId="18782"/>
    <cellStyle name="Input 4 6 4 4 2" xfId="18783"/>
    <cellStyle name="Input 4 6 4 5" xfId="18784"/>
    <cellStyle name="Input 4 6 4 5 2" xfId="49591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3 2" xfId="49592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3 2" xfId="49593"/>
    <cellStyle name="Input 4 6 5 3 4" xfId="18796"/>
    <cellStyle name="Input 4 6 5 4" xfId="18797"/>
    <cellStyle name="Input 4 6 5 4 2" xfId="18798"/>
    <cellStyle name="Input 4 6 5 5" xfId="18799"/>
    <cellStyle name="Input 4 6 5 5 2" xfId="49594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3 2" xfId="49595"/>
    <cellStyle name="Input 4 6 6 4" xfId="18805"/>
    <cellStyle name="Input 4 6 7" xfId="18806"/>
    <cellStyle name="Input 4 6 7 2" xfId="18807"/>
    <cellStyle name="Input 4 6 8" xfId="18808"/>
    <cellStyle name="Input 4 6 8 2" xfId="49596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3 2" xfId="49597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3 2" xfId="49598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3 2" xfId="49599"/>
    <cellStyle name="Input 4 7 2 4 4" xfId="18826"/>
    <cellStyle name="Input 4 7 2 5" xfId="18827"/>
    <cellStyle name="Input 4 7 2 5 2" xfId="18828"/>
    <cellStyle name="Input 4 7 2 6" xfId="18829"/>
    <cellStyle name="Input 4 7 2 6 2" xfId="49600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3 2" xfId="49601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3 2" xfId="49602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3 2" xfId="49603"/>
    <cellStyle name="Input 4 7 3 4 4" xfId="18846"/>
    <cellStyle name="Input 4 7 3 5" xfId="18847"/>
    <cellStyle name="Input 4 7 3 5 2" xfId="18848"/>
    <cellStyle name="Input 4 7 3 6" xfId="18849"/>
    <cellStyle name="Input 4 7 3 6 2" xfId="49604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3 2" xfId="4960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3 2" xfId="49606"/>
    <cellStyle name="Input 4 7 4 3 4" xfId="18861"/>
    <cellStyle name="Input 4 7 4 4" xfId="18862"/>
    <cellStyle name="Input 4 7 4 4 2" xfId="18863"/>
    <cellStyle name="Input 4 7 4 5" xfId="18864"/>
    <cellStyle name="Input 4 7 4 5 2" xfId="49607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3 2" xfId="49608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3 2" xfId="49609"/>
    <cellStyle name="Input 4 7 5 3 4" xfId="18876"/>
    <cellStyle name="Input 4 7 5 4" xfId="18877"/>
    <cellStyle name="Input 4 7 5 4 2" xfId="18878"/>
    <cellStyle name="Input 4 7 5 5" xfId="18879"/>
    <cellStyle name="Input 4 7 5 5 2" xfId="49610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3 2" xfId="49611"/>
    <cellStyle name="Input 4 7 6 4" xfId="18885"/>
    <cellStyle name="Input 4 7 7" xfId="18886"/>
    <cellStyle name="Input 4 7 7 2" xfId="18887"/>
    <cellStyle name="Input 4 7 8" xfId="18888"/>
    <cellStyle name="Input 4 7 8 2" xfId="49612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3 2" xfId="49613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3 2" xfId="49614"/>
    <cellStyle name="Input 4 8 3 4" xfId="18900"/>
    <cellStyle name="Input 4 8 4" xfId="18901"/>
    <cellStyle name="Input 4 8 4 2" xfId="18902"/>
    <cellStyle name="Input 4 8 4 2 2" xfId="18903"/>
    <cellStyle name="Input 4 8 4 2 2 2" xfId="49615"/>
    <cellStyle name="Input 4 8 4 2 3" xfId="18904"/>
    <cellStyle name="Input 4 8 4 3" xfId="18905"/>
    <cellStyle name="Input 4 8 4 3 2" xfId="49616"/>
    <cellStyle name="Input 4 8 4 4" xfId="18906"/>
    <cellStyle name="Input 4 8 5" xfId="18907"/>
    <cellStyle name="Input 4 8 5 2" xfId="18908"/>
    <cellStyle name="Input 4 8 6" xfId="18909"/>
    <cellStyle name="Input 4 8 6 2" xfId="49617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3 2" xfId="49618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3 2" xfId="49619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3 2" xfId="49620"/>
    <cellStyle name="Input 4 9 4 4" xfId="18926"/>
    <cellStyle name="Input 4 9 5" xfId="18927"/>
    <cellStyle name="Input 4 9 5 2" xfId="18928"/>
    <cellStyle name="Input 4 9 6" xfId="18929"/>
    <cellStyle name="Input 4 9 6 2" xfId="49621"/>
    <cellStyle name="Input 4 9 7" xfId="18930"/>
    <cellStyle name="Input 5" xfId="18931"/>
    <cellStyle name="Input 5 10" xfId="18932"/>
    <cellStyle name="Input 5 10 2" xfId="4962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3 2" xfId="49623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3 2" xfId="49624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3 2" xfId="49625"/>
    <cellStyle name="Input 5 2 2 2 4 4" xfId="18952"/>
    <cellStyle name="Input 5 2 2 2 5" xfId="18953"/>
    <cellStyle name="Input 5 2 2 2 5 2" xfId="18954"/>
    <cellStyle name="Input 5 2 2 2 6" xfId="18955"/>
    <cellStyle name="Input 5 2 2 2 6 2" xfId="49626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3 2" xfId="49627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3 2" xfId="49628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3 2" xfId="49629"/>
    <cellStyle name="Input 5 2 2 3 4 4" xfId="18972"/>
    <cellStyle name="Input 5 2 2 3 5" xfId="18973"/>
    <cellStyle name="Input 5 2 2 3 5 2" xfId="18974"/>
    <cellStyle name="Input 5 2 2 3 6" xfId="18975"/>
    <cellStyle name="Input 5 2 2 3 6 2" xfId="49630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3 2" xfId="4963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3 2" xfId="49632"/>
    <cellStyle name="Input 5 2 2 4 3 4" xfId="18987"/>
    <cellStyle name="Input 5 2 2 4 4" xfId="18988"/>
    <cellStyle name="Input 5 2 2 4 4 2" xfId="18989"/>
    <cellStyle name="Input 5 2 2 4 5" xfId="18990"/>
    <cellStyle name="Input 5 2 2 4 5 2" xfId="49633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3 2" xfId="49634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3 2" xfId="49635"/>
    <cellStyle name="Input 5 2 2 5 3 4" xfId="19002"/>
    <cellStyle name="Input 5 2 2 5 4" xfId="19003"/>
    <cellStyle name="Input 5 2 2 5 4 2" xfId="19004"/>
    <cellStyle name="Input 5 2 2 5 5" xfId="19005"/>
    <cellStyle name="Input 5 2 2 5 5 2" xfId="49636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3 2" xfId="49637"/>
    <cellStyle name="Input 5 2 2 6 4" xfId="19011"/>
    <cellStyle name="Input 5 2 2 7" xfId="19012"/>
    <cellStyle name="Input 5 2 2 7 2" xfId="19013"/>
    <cellStyle name="Input 5 2 2 8" xfId="19014"/>
    <cellStyle name="Input 5 2 2 8 2" xfId="49638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3 2" xfId="49639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3 2" xfId="49640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3 2" xfId="49641"/>
    <cellStyle name="Input 5 2 3 2 4 4" xfId="19033"/>
    <cellStyle name="Input 5 2 3 2 5" xfId="19034"/>
    <cellStyle name="Input 5 2 3 2 5 2" xfId="19035"/>
    <cellStyle name="Input 5 2 3 2 6" xfId="19036"/>
    <cellStyle name="Input 5 2 3 2 6 2" xfId="49642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3 2" xfId="49643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3 2" xfId="49644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3 2" xfId="49645"/>
    <cellStyle name="Input 5 2 3 3 4 4" xfId="19053"/>
    <cellStyle name="Input 5 2 3 3 5" xfId="19054"/>
    <cellStyle name="Input 5 2 3 3 5 2" xfId="19055"/>
    <cellStyle name="Input 5 2 3 3 6" xfId="19056"/>
    <cellStyle name="Input 5 2 3 3 6 2" xfId="4964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3 2" xfId="49647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3 2" xfId="49648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3 2" xfId="49649"/>
    <cellStyle name="Input 5 2 3 4 4 4" xfId="19073"/>
    <cellStyle name="Input 5 2 3 4 5" xfId="19074"/>
    <cellStyle name="Input 5 2 3 4 5 2" xfId="19075"/>
    <cellStyle name="Input 5 2 3 4 6" xfId="19076"/>
    <cellStyle name="Input 5 2 3 4 6 2" xfId="49650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3 2" xfId="49651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3 2" xfId="49652"/>
    <cellStyle name="Input 5 2 3 5 3 4" xfId="19088"/>
    <cellStyle name="Input 5 2 3 5 4" xfId="19089"/>
    <cellStyle name="Input 5 2 3 5 4 2" xfId="19090"/>
    <cellStyle name="Input 5 2 3 5 5" xfId="19091"/>
    <cellStyle name="Input 5 2 3 5 5 2" xfId="49653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3 2" xfId="49654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3 2" xfId="49655"/>
    <cellStyle name="Input 5 2 3 6 3 4" xfId="19103"/>
    <cellStyle name="Input 5 2 3 6 4" xfId="19104"/>
    <cellStyle name="Input 5 2 3 6 4 2" xfId="19105"/>
    <cellStyle name="Input 5 2 3 6 5" xfId="19106"/>
    <cellStyle name="Input 5 2 3 6 5 2" xfId="4965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3 2" xfId="49657"/>
    <cellStyle name="Input 5 2 3 7 4" xfId="19112"/>
    <cellStyle name="Input 5 2 3 8" xfId="19113"/>
    <cellStyle name="Input 5 2 3 8 2" xfId="19114"/>
    <cellStyle name="Input 5 2 3 9" xfId="19115"/>
    <cellStyle name="Input 5 2 3 9 2" xfId="49658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3 2" xfId="49659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3 2" xfId="49660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3 2" xfId="49661"/>
    <cellStyle name="Input 5 2 4 4 4" xfId="19131"/>
    <cellStyle name="Input 5 2 4 5" xfId="19132"/>
    <cellStyle name="Input 5 2 4 5 2" xfId="19133"/>
    <cellStyle name="Input 5 2 4 6" xfId="19134"/>
    <cellStyle name="Input 5 2 4 6 2" xfId="49662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3 2" xfId="49663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3 2" xfId="49664"/>
    <cellStyle name="Input 5 2 5 3 4" xfId="19146"/>
    <cellStyle name="Input 5 2 5 4" xfId="19147"/>
    <cellStyle name="Input 5 2 5 4 2" xfId="19148"/>
    <cellStyle name="Input 5 2 5 5" xfId="19149"/>
    <cellStyle name="Input 5 2 5 5 2" xfId="49665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3 2" xfId="49666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3 2" xfId="49667"/>
    <cellStyle name="Input 5 2 6 3 4" xfId="19161"/>
    <cellStyle name="Input 5 2 6 4" xfId="19162"/>
    <cellStyle name="Input 5 2 6 4 2" xfId="19163"/>
    <cellStyle name="Input 5 2 6 5" xfId="19164"/>
    <cellStyle name="Input 5 2 6 5 2" xfId="49668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3 2" xfId="49669"/>
    <cellStyle name="Input 5 2 7 4" xfId="19170"/>
    <cellStyle name="Input 5 2 8" xfId="19171"/>
    <cellStyle name="Input 5 2 8 2" xfId="19172"/>
    <cellStyle name="Input 5 2 9" xfId="19173"/>
    <cellStyle name="Input 5 2 9 2" xfId="49670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3 2" xfId="49671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3 2" xfId="49672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3 2" xfId="49673"/>
    <cellStyle name="Input 5 3 2 4 4" xfId="19190"/>
    <cellStyle name="Input 5 3 2 5" xfId="19191"/>
    <cellStyle name="Input 5 3 2 5 2" xfId="19192"/>
    <cellStyle name="Input 5 3 2 6" xfId="19193"/>
    <cellStyle name="Input 5 3 2 6 2" xfId="49674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3 2" xfId="49675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3 2" xfId="49676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3 2" xfId="49677"/>
    <cellStyle name="Input 5 3 3 4 4" xfId="19210"/>
    <cellStyle name="Input 5 3 3 5" xfId="19211"/>
    <cellStyle name="Input 5 3 3 5 2" xfId="19212"/>
    <cellStyle name="Input 5 3 3 6" xfId="19213"/>
    <cellStyle name="Input 5 3 3 6 2" xfId="49678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3 2" xfId="4967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3 2" xfId="49680"/>
    <cellStyle name="Input 5 3 4 3 4" xfId="19225"/>
    <cellStyle name="Input 5 3 4 4" xfId="19226"/>
    <cellStyle name="Input 5 3 4 4 2" xfId="19227"/>
    <cellStyle name="Input 5 3 4 5" xfId="19228"/>
    <cellStyle name="Input 5 3 4 5 2" xfId="49681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3 2" xfId="49682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3 2" xfId="49683"/>
    <cellStyle name="Input 5 3 5 3 4" xfId="19240"/>
    <cellStyle name="Input 5 3 5 4" xfId="19241"/>
    <cellStyle name="Input 5 3 5 4 2" xfId="19242"/>
    <cellStyle name="Input 5 3 5 5" xfId="19243"/>
    <cellStyle name="Input 5 3 5 5 2" xfId="49684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3 2" xfId="49685"/>
    <cellStyle name="Input 5 3 6 4" xfId="19249"/>
    <cellStyle name="Input 5 3 7" xfId="19250"/>
    <cellStyle name="Input 5 3 7 2" xfId="19251"/>
    <cellStyle name="Input 5 3 8" xfId="19252"/>
    <cellStyle name="Input 5 3 8 2" xfId="49686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3 2" xfId="49687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3 2" xfId="49688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3 2" xfId="49689"/>
    <cellStyle name="Input 5 4 2 4 4" xfId="19271"/>
    <cellStyle name="Input 5 4 2 5" xfId="19272"/>
    <cellStyle name="Input 5 4 2 5 2" xfId="19273"/>
    <cellStyle name="Input 5 4 2 6" xfId="19274"/>
    <cellStyle name="Input 5 4 2 6 2" xfId="49690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3 2" xfId="49691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3 2" xfId="49692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3 2" xfId="49693"/>
    <cellStyle name="Input 5 4 3 4 4" xfId="19291"/>
    <cellStyle name="Input 5 4 3 5" xfId="19292"/>
    <cellStyle name="Input 5 4 3 5 2" xfId="19293"/>
    <cellStyle name="Input 5 4 3 6" xfId="19294"/>
    <cellStyle name="Input 5 4 3 6 2" xfId="496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3 2" xfId="49695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3 2" xfId="49696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3 2" xfId="49697"/>
    <cellStyle name="Input 5 4 4 4 4" xfId="19311"/>
    <cellStyle name="Input 5 4 4 5" xfId="19312"/>
    <cellStyle name="Input 5 4 4 5 2" xfId="19313"/>
    <cellStyle name="Input 5 4 4 6" xfId="19314"/>
    <cellStyle name="Input 5 4 4 6 2" xfId="49698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3 2" xfId="49699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3 2" xfId="49700"/>
    <cellStyle name="Input 5 4 5 3 4" xfId="19326"/>
    <cellStyle name="Input 5 4 5 4" xfId="19327"/>
    <cellStyle name="Input 5 4 5 4 2" xfId="19328"/>
    <cellStyle name="Input 5 4 5 5" xfId="19329"/>
    <cellStyle name="Input 5 4 5 5 2" xfId="49701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3 2" xfId="49702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3 2" xfId="49703"/>
    <cellStyle name="Input 5 4 6 3 4" xfId="19341"/>
    <cellStyle name="Input 5 4 6 4" xfId="19342"/>
    <cellStyle name="Input 5 4 6 4 2" xfId="19343"/>
    <cellStyle name="Input 5 4 6 5" xfId="19344"/>
    <cellStyle name="Input 5 4 6 5 2" xfId="4970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3 2" xfId="49705"/>
    <cellStyle name="Input 5 4 7 4" xfId="19350"/>
    <cellStyle name="Input 5 4 8" xfId="19351"/>
    <cellStyle name="Input 5 4 8 2" xfId="19352"/>
    <cellStyle name="Input 5 4 9" xfId="19353"/>
    <cellStyle name="Input 5 4 9 2" xfId="49706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3 2" xfId="49707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3 2" xfId="49708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3 2" xfId="49709"/>
    <cellStyle name="Input 5 5 4 4" xfId="19369"/>
    <cellStyle name="Input 5 5 5" xfId="19370"/>
    <cellStyle name="Input 5 5 5 2" xfId="19371"/>
    <cellStyle name="Input 5 5 6" xfId="19372"/>
    <cellStyle name="Input 5 5 6 2" xfId="49710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3 2" xfId="49711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3 2" xfId="49712"/>
    <cellStyle name="Input 5 6 3 4" xfId="19384"/>
    <cellStyle name="Input 5 6 4" xfId="19385"/>
    <cellStyle name="Input 5 6 4 2" xfId="19386"/>
    <cellStyle name="Input 5 6 5" xfId="19387"/>
    <cellStyle name="Input 5 6 5 2" xfId="49713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3 2" xfId="49714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3 2" xfId="49715"/>
    <cellStyle name="Input 5 7 3 4" xfId="19399"/>
    <cellStyle name="Input 5 7 4" xfId="19400"/>
    <cellStyle name="Input 5 7 4 2" xfId="19401"/>
    <cellStyle name="Input 5 7 5" xfId="19402"/>
    <cellStyle name="Input 5 7 5 2" xfId="49716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3 2" xfId="4971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3 2" xfId="49718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3 2" xfId="49719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3 2" xfId="49720"/>
    <cellStyle name="Input 6 2 4 4" xfId="19427"/>
    <cellStyle name="Input 6 2 5" xfId="19428"/>
    <cellStyle name="Input 6 2 5 2" xfId="19429"/>
    <cellStyle name="Input 6 2 6" xfId="19430"/>
    <cellStyle name="Input 6 2 6 2" xfId="49721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3 2" xfId="49722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3 2" xfId="49723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3 2" xfId="49724"/>
    <cellStyle name="Input 6 3 4 4" xfId="19447"/>
    <cellStyle name="Input 6 3 5" xfId="19448"/>
    <cellStyle name="Input 6 3 5 2" xfId="19449"/>
    <cellStyle name="Input 6 3 6" xfId="19450"/>
    <cellStyle name="Input 6 3 6 2" xfId="49725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3 2" xfId="4972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3 2" xfId="49727"/>
    <cellStyle name="Input 6 4 3 4" xfId="19462"/>
    <cellStyle name="Input 6 4 4" xfId="19463"/>
    <cellStyle name="Input 6 4 4 2" xfId="19464"/>
    <cellStyle name="Input 6 4 5" xfId="19465"/>
    <cellStyle name="Input 6 4 5 2" xfId="49728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3 2" xfId="49729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3 2" xfId="49730"/>
    <cellStyle name="Input 6 5 3 4" xfId="19477"/>
    <cellStyle name="Input 6 5 4" xfId="19478"/>
    <cellStyle name="Input 6 5 4 2" xfId="19479"/>
    <cellStyle name="Input 6 5 5" xfId="19480"/>
    <cellStyle name="Input 6 5 5 2" xfId="49731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3 2" xfId="49732"/>
    <cellStyle name="Input 6 6 4" xfId="19486"/>
    <cellStyle name="Input 6 7" xfId="19487"/>
    <cellStyle name="Input 6 7 2" xfId="19488"/>
    <cellStyle name="Input 6 8" xfId="19489"/>
    <cellStyle name="Input 6 8 2" xfId="49733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3 2" xfId="49734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3 2" xfId="49735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3 2" xfId="49736"/>
    <cellStyle name="Input 7 2 4 4" xfId="19508"/>
    <cellStyle name="Input 7 2 5" xfId="19509"/>
    <cellStyle name="Input 7 2 5 2" xfId="19510"/>
    <cellStyle name="Input 7 2 6" xfId="19511"/>
    <cellStyle name="Input 7 2 6 2" xfId="49737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3 2" xfId="49738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3 2" xfId="49739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3 2" xfId="49740"/>
    <cellStyle name="Input 7 3 4 4" xfId="19528"/>
    <cellStyle name="Input 7 3 5" xfId="19529"/>
    <cellStyle name="Input 7 3 5 2" xfId="19530"/>
    <cellStyle name="Input 7 3 6" xfId="19531"/>
    <cellStyle name="Input 7 3 6 2" xfId="4974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3 2" xfId="49742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3 2" xfId="49743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3 2" xfId="49744"/>
    <cellStyle name="Input 7 4 4 4" xfId="19548"/>
    <cellStyle name="Input 7 4 5" xfId="19549"/>
    <cellStyle name="Input 7 4 5 2" xfId="19550"/>
    <cellStyle name="Input 7 4 6" xfId="19551"/>
    <cellStyle name="Input 7 4 6 2" xfId="49745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3 2" xfId="49746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3 2" xfId="49747"/>
    <cellStyle name="Input 7 5 3 4" xfId="19563"/>
    <cellStyle name="Input 7 5 4" xfId="19564"/>
    <cellStyle name="Input 7 5 4 2" xfId="19565"/>
    <cellStyle name="Input 7 5 5" xfId="19566"/>
    <cellStyle name="Input 7 5 5 2" xfId="49748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3 2" xfId="49749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3 2" xfId="49750"/>
    <cellStyle name="Input 7 6 3 4" xfId="19578"/>
    <cellStyle name="Input 7 6 4" xfId="19579"/>
    <cellStyle name="Input 7 6 4 2" xfId="19580"/>
    <cellStyle name="Input 7 6 5" xfId="19581"/>
    <cellStyle name="Input 7 6 5 2" xfId="4975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3 2" xfId="49752"/>
    <cellStyle name="Input 7 7 4" xfId="19587"/>
    <cellStyle name="Input 7 8" xfId="19588"/>
    <cellStyle name="Input 7 8 2" xfId="19589"/>
    <cellStyle name="Input 7 9" xfId="19590"/>
    <cellStyle name="Input 7 9 2" xfId="49753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3 2" xfId="49754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3 2" xfId="49755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3 2" xfId="49756"/>
    <cellStyle name="Input 8 2 4 4" xfId="19607"/>
    <cellStyle name="Input 8 2 5" xfId="19608"/>
    <cellStyle name="Input 8 2 5 2" xfId="19609"/>
    <cellStyle name="Input 8 2 6" xfId="19610"/>
    <cellStyle name="Input 8 2 6 2" xfId="49757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3 2" xfId="49758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3 2" xfId="49759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3 2" xfId="49760"/>
    <cellStyle name="Input 8 3 4 4" xfId="19627"/>
    <cellStyle name="Input 8 3 5" xfId="19628"/>
    <cellStyle name="Input 8 3 5 2" xfId="19629"/>
    <cellStyle name="Input 8 3 6" xfId="19630"/>
    <cellStyle name="Input 8 3 6 2" xfId="49761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3 2" xfId="49762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3 2" xfId="49763"/>
    <cellStyle name="Input 8 4 3 4" xfId="19642"/>
    <cellStyle name="Input 8 4 4" xfId="19643"/>
    <cellStyle name="Input 8 4 4 2" xfId="19644"/>
    <cellStyle name="Input 8 4 5" xfId="19645"/>
    <cellStyle name="Input 8 4 5 2" xfId="49764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3 2" xfId="49765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3 2" xfId="49766"/>
    <cellStyle name="Input 8 5 3 4" xfId="19657"/>
    <cellStyle name="Input 8 5 4" xfId="19658"/>
    <cellStyle name="Input 8 5 4 2" xfId="19659"/>
    <cellStyle name="Input 8 5 5" xfId="19660"/>
    <cellStyle name="Input 8 5 5 2" xfId="49767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3 2" xfId="49768"/>
    <cellStyle name="Input 8 6 4" xfId="19666"/>
    <cellStyle name="Input 8 7" xfId="19667"/>
    <cellStyle name="Input 8 7 2" xfId="19668"/>
    <cellStyle name="Input 8 8" xfId="19669"/>
    <cellStyle name="Input 8 8 2" xfId="497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3 2" xfId="49770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3 2" xfId="49771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3 2" xfId="49772"/>
    <cellStyle name="Input 9 2 4 4" xfId="19688"/>
    <cellStyle name="Input 9 2 5" xfId="19689"/>
    <cellStyle name="Input 9 2 5 2" xfId="19690"/>
    <cellStyle name="Input 9 2 6" xfId="19691"/>
    <cellStyle name="Input 9 2 6 2" xfId="49773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3 2" xfId="49774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3 2" xfId="49775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3 2" xfId="49776"/>
    <cellStyle name="Input 9 3 4 4" xfId="19708"/>
    <cellStyle name="Input 9 3 5" xfId="19709"/>
    <cellStyle name="Input 9 3 5 2" xfId="19710"/>
    <cellStyle name="Input 9 3 6" xfId="19711"/>
    <cellStyle name="Input 9 3 6 2" xfId="49777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3 2" xfId="49778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3 2" xfId="49779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3 2" xfId="49780"/>
    <cellStyle name="Input 9 4 4 4" xfId="19728"/>
    <cellStyle name="Input 9 4 5" xfId="19729"/>
    <cellStyle name="Input 9 4 5 2" xfId="19730"/>
    <cellStyle name="Input 9 4 6" xfId="19731"/>
    <cellStyle name="Input 9 4 6 2" xfId="4978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3 2" xfId="49782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3 2" xfId="49783"/>
    <cellStyle name="Input 9 5 3 4" xfId="19743"/>
    <cellStyle name="Input 9 5 4" xfId="19744"/>
    <cellStyle name="Input 9 5 4 2" xfId="19745"/>
    <cellStyle name="Input 9 5 5" xfId="19746"/>
    <cellStyle name="Input 9 5 5 2" xfId="49784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3 2" xfId="49785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3 2" xfId="49786"/>
    <cellStyle name="Input 9 6 3 4" xfId="19758"/>
    <cellStyle name="Input 9 6 4" xfId="19759"/>
    <cellStyle name="Input 9 6 4 2" xfId="19760"/>
    <cellStyle name="Input 9 6 5" xfId="19761"/>
    <cellStyle name="Input 9 6 5 2" xfId="49787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3 2" xfId="49788"/>
    <cellStyle name="Input 9 7 4" xfId="19767"/>
    <cellStyle name="Input 9 8" xfId="19768"/>
    <cellStyle name="Input 9 8 2" xfId="19769"/>
    <cellStyle name="Input 9 9" xfId="19770"/>
    <cellStyle name="Input 9 9 2" xfId="49789"/>
    <cellStyle name="LineItemPrompt" xfId="57"/>
    <cellStyle name="LineItemPrompt 2" xfId="44864"/>
    <cellStyle name="LineItemPrompt 3" xfId="44865"/>
    <cellStyle name="LineItemValue" xfId="58"/>
    <cellStyle name="LineItemValue 2" xfId="44866"/>
    <cellStyle name="LineItemValue 3" xfId="44867"/>
    <cellStyle name="Linked Cell" xfId="59" builtinId="24" customBuiltin="1"/>
    <cellStyle name="Linked Cell 2" xfId="19771"/>
    <cellStyle name="Linked Cell 2 2" xfId="19772"/>
    <cellStyle name="Linked Cell 2 2 2" xfId="49790"/>
    <cellStyle name="Linked Cell 2 3" xfId="19773"/>
    <cellStyle name="Linked Cell 2 4" xfId="49791"/>
    <cellStyle name="Linked Cell 3" xfId="19774"/>
    <cellStyle name="Linked Cell 3 2" xfId="49792"/>
    <cellStyle name="Linked Cell 3 3" xfId="49793"/>
    <cellStyle name="Linked Cell 4" xfId="19775"/>
    <cellStyle name="Linked Cell 4 2" xfId="19776"/>
    <cellStyle name="Linked Cell 4 2 2" xfId="19777"/>
    <cellStyle name="Linked Cell 4 2 3" xfId="19778"/>
    <cellStyle name="Linked Cell 4 3" xfId="49794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2 2" xfId="49795"/>
    <cellStyle name="Neutral 2 3" xfId="19787"/>
    <cellStyle name="Neutral 2 4" xfId="49796"/>
    <cellStyle name="Neutral 3" xfId="19788"/>
    <cellStyle name="Neutral 3 2" xfId="49797"/>
    <cellStyle name="Neutral 3 3" xfId="49798"/>
    <cellStyle name="Neutral 4" xfId="19789"/>
    <cellStyle name="Neutral 4 2" xfId="19790"/>
    <cellStyle name="Neutral 4 2 2" xfId="19791"/>
    <cellStyle name="Neutral 4 2 3" xfId="19792"/>
    <cellStyle name="Neutral 4 3" xfId="49799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0 3" xfId="49800"/>
    <cellStyle name="Normal 10 4" xfId="49801"/>
    <cellStyle name="Normal 11" xfId="19801"/>
    <cellStyle name="Normal 11 10" xfId="19802"/>
    <cellStyle name="Normal 11 11" xfId="44723"/>
    <cellStyle name="Normal 11 12" xfId="4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2 2" xfId="49803"/>
    <cellStyle name="Normal 11 2 2 2 2 3" xfId="19808"/>
    <cellStyle name="Normal 11 2 2 2 3" xfId="19809"/>
    <cellStyle name="Normal 11 2 2 2 3 2" xfId="49804"/>
    <cellStyle name="Normal 11 2 2 2 4" xfId="19810"/>
    <cellStyle name="Normal 11 2 2 3" xfId="19811"/>
    <cellStyle name="Normal 11 2 2 3 2" xfId="19812"/>
    <cellStyle name="Normal 11 2 2 3 2 2" xfId="49805"/>
    <cellStyle name="Normal 11 2 2 3 3" xfId="19813"/>
    <cellStyle name="Normal 11 2 2 4" xfId="19814"/>
    <cellStyle name="Normal 11 2 2 4 2" xfId="49806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2 2" xfId="49807"/>
    <cellStyle name="Normal 11 2 3 2 2 3" xfId="19820"/>
    <cellStyle name="Normal 11 2 3 2 3" xfId="19821"/>
    <cellStyle name="Normal 11 2 3 2 3 2" xfId="49808"/>
    <cellStyle name="Normal 11 2 3 2 4" xfId="19822"/>
    <cellStyle name="Normal 11 2 3 3" xfId="19823"/>
    <cellStyle name="Normal 11 2 3 3 2" xfId="19824"/>
    <cellStyle name="Normal 11 2 3 3 2 2" xfId="49809"/>
    <cellStyle name="Normal 11 2 3 3 3" xfId="19825"/>
    <cellStyle name="Normal 11 2 3 4" xfId="19826"/>
    <cellStyle name="Normal 11 2 3 4 2" xfId="49810"/>
    <cellStyle name="Normal 11 2 3 5" xfId="19827"/>
    <cellStyle name="Normal 11 2 4" xfId="19828"/>
    <cellStyle name="Normal 11 2 4 2" xfId="19829"/>
    <cellStyle name="Normal 11 2 4 2 2" xfId="19830"/>
    <cellStyle name="Normal 11 2 4 2 2 2" xfId="49811"/>
    <cellStyle name="Normal 11 2 4 2 3" xfId="19831"/>
    <cellStyle name="Normal 11 2 4 3" xfId="19832"/>
    <cellStyle name="Normal 11 2 4 3 2" xfId="49812"/>
    <cellStyle name="Normal 11 2 4 4" xfId="19833"/>
    <cellStyle name="Normal 11 2 5" xfId="19834"/>
    <cellStyle name="Normal 11 2 5 2" xfId="19835"/>
    <cellStyle name="Normal 11 2 5 2 2" xfId="49813"/>
    <cellStyle name="Normal 11 2 5 3" xfId="19836"/>
    <cellStyle name="Normal 11 2 6" xfId="19837"/>
    <cellStyle name="Normal 11 2 6 2" xfId="49814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2 2" xfId="49815"/>
    <cellStyle name="Normal 11 3 2 2 2 3" xfId="19844"/>
    <cellStyle name="Normal 11 3 2 2 3" xfId="19845"/>
    <cellStyle name="Normal 11 3 2 2 3 2" xfId="49816"/>
    <cellStyle name="Normal 11 3 2 2 4" xfId="19846"/>
    <cellStyle name="Normal 11 3 2 3" xfId="19847"/>
    <cellStyle name="Normal 11 3 2 3 2" xfId="19848"/>
    <cellStyle name="Normal 11 3 2 3 2 2" xfId="49817"/>
    <cellStyle name="Normal 11 3 2 3 3" xfId="19849"/>
    <cellStyle name="Normal 11 3 2 4" xfId="19850"/>
    <cellStyle name="Normal 11 3 2 4 2" xfId="49818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2 2" xfId="49819"/>
    <cellStyle name="Normal 11 3 3 2 2 3" xfId="19856"/>
    <cellStyle name="Normal 11 3 3 2 3" xfId="19857"/>
    <cellStyle name="Normal 11 3 3 2 3 2" xfId="49820"/>
    <cellStyle name="Normal 11 3 3 2 4" xfId="19858"/>
    <cellStyle name="Normal 11 3 3 3" xfId="19859"/>
    <cellStyle name="Normal 11 3 3 3 2" xfId="19860"/>
    <cellStyle name="Normal 11 3 3 3 2 2" xfId="49821"/>
    <cellStyle name="Normal 11 3 3 3 3" xfId="19861"/>
    <cellStyle name="Normal 11 3 3 4" xfId="19862"/>
    <cellStyle name="Normal 11 3 3 4 2" xfId="49822"/>
    <cellStyle name="Normal 11 3 3 5" xfId="19863"/>
    <cellStyle name="Normal 11 3 4" xfId="19864"/>
    <cellStyle name="Normal 11 3 4 2" xfId="19865"/>
    <cellStyle name="Normal 11 3 4 2 2" xfId="19866"/>
    <cellStyle name="Normal 11 3 4 2 2 2" xfId="49823"/>
    <cellStyle name="Normal 11 3 4 2 3" xfId="19867"/>
    <cellStyle name="Normal 11 3 4 3" xfId="19868"/>
    <cellStyle name="Normal 11 3 4 3 2" xfId="49824"/>
    <cellStyle name="Normal 11 3 4 4" xfId="19869"/>
    <cellStyle name="Normal 11 3 5" xfId="19870"/>
    <cellStyle name="Normal 11 3 5 2" xfId="19871"/>
    <cellStyle name="Normal 11 3 5 2 2" xfId="49825"/>
    <cellStyle name="Normal 11 3 5 3" xfId="19872"/>
    <cellStyle name="Normal 11 3 6" xfId="19873"/>
    <cellStyle name="Normal 11 3 6 2" xfId="49826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2 2" xfId="49827"/>
    <cellStyle name="Normal 11 4 2 2 2 3" xfId="19880"/>
    <cellStyle name="Normal 11 4 2 2 3" xfId="19881"/>
    <cellStyle name="Normal 11 4 2 2 3 2" xfId="49828"/>
    <cellStyle name="Normal 11 4 2 2 4" xfId="19882"/>
    <cellStyle name="Normal 11 4 2 3" xfId="19883"/>
    <cellStyle name="Normal 11 4 2 3 2" xfId="19884"/>
    <cellStyle name="Normal 11 4 2 3 2 2" xfId="49829"/>
    <cellStyle name="Normal 11 4 2 3 3" xfId="19885"/>
    <cellStyle name="Normal 11 4 2 4" xfId="19886"/>
    <cellStyle name="Normal 11 4 2 4 2" xfId="49830"/>
    <cellStyle name="Normal 11 4 2 5" xfId="19887"/>
    <cellStyle name="Normal 11 4 3" xfId="19888"/>
    <cellStyle name="Normal 11 4 3 2" xfId="19889"/>
    <cellStyle name="Normal 11 4 3 2 2" xfId="19890"/>
    <cellStyle name="Normal 11 4 3 2 2 2" xfId="49831"/>
    <cellStyle name="Normal 11 4 3 2 3" xfId="19891"/>
    <cellStyle name="Normal 11 4 3 3" xfId="19892"/>
    <cellStyle name="Normal 11 4 3 3 2" xfId="49832"/>
    <cellStyle name="Normal 11 4 3 4" xfId="19893"/>
    <cellStyle name="Normal 11 4 4" xfId="19894"/>
    <cellStyle name="Normal 11 4 4 2" xfId="19895"/>
    <cellStyle name="Normal 11 4 4 2 2" xfId="49833"/>
    <cellStyle name="Normal 11 4 4 3" xfId="19896"/>
    <cellStyle name="Normal 11 4 5" xfId="19897"/>
    <cellStyle name="Normal 11 4 5 2" xfId="49834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2 2" xfId="49835"/>
    <cellStyle name="Normal 11 5 2 2 2 3" xfId="19904"/>
    <cellStyle name="Normal 11 5 2 2 3" xfId="19905"/>
    <cellStyle name="Normal 11 5 2 2 3 2" xfId="49836"/>
    <cellStyle name="Normal 11 5 2 2 4" xfId="19906"/>
    <cellStyle name="Normal 11 5 2 3" xfId="19907"/>
    <cellStyle name="Normal 11 5 2 3 2" xfId="19908"/>
    <cellStyle name="Normal 11 5 2 3 2 2" xfId="49837"/>
    <cellStyle name="Normal 11 5 2 3 3" xfId="19909"/>
    <cellStyle name="Normal 11 5 2 4" xfId="19910"/>
    <cellStyle name="Normal 11 5 2 4 2" xfId="49838"/>
    <cellStyle name="Normal 11 5 2 5" xfId="19911"/>
    <cellStyle name="Normal 11 5 3" xfId="19912"/>
    <cellStyle name="Normal 11 5 3 2" xfId="19913"/>
    <cellStyle name="Normal 11 5 3 2 2" xfId="19914"/>
    <cellStyle name="Normal 11 5 3 2 2 2" xfId="49839"/>
    <cellStyle name="Normal 11 5 3 2 3" xfId="19915"/>
    <cellStyle name="Normal 11 5 3 3" xfId="19916"/>
    <cellStyle name="Normal 11 5 3 3 2" xfId="49840"/>
    <cellStyle name="Normal 11 5 3 4" xfId="19917"/>
    <cellStyle name="Normal 11 5 4" xfId="19918"/>
    <cellStyle name="Normal 11 5 4 2" xfId="19919"/>
    <cellStyle name="Normal 11 5 4 2 2" xfId="49841"/>
    <cellStyle name="Normal 11 5 4 3" xfId="19920"/>
    <cellStyle name="Normal 11 5 5" xfId="19921"/>
    <cellStyle name="Normal 11 5 5 2" xfId="49842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2 2" xfId="49843"/>
    <cellStyle name="Normal 11 6 2 2 3" xfId="19927"/>
    <cellStyle name="Normal 11 6 2 3" xfId="19928"/>
    <cellStyle name="Normal 11 6 2 3 2" xfId="49844"/>
    <cellStyle name="Normal 11 6 2 4" xfId="19929"/>
    <cellStyle name="Normal 11 6 3" xfId="19930"/>
    <cellStyle name="Normal 11 6 3 2" xfId="19931"/>
    <cellStyle name="Normal 11 6 3 2 2" xfId="49845"/>
    <cellStyle name="Normal 11 6 3 3" xfId="19932"/>
    <cellStyle name="Normal 11 6 4" xfId="19933"/>
    <cellStyle name="Normal 11 6 4 2" xfId="49846"/>
    <cellStyle name="Normal 11 6 5" xfId="19934"/>
    <cellStyle name="Normal 11 7" xfId="19935"/>
    <cellStyle name="Normal 11 7 2" xfId="19936"/>
    <cellStyle name="Normal 11 7 2 2" xfId="19937"/>
    <cellStyle name="Normal 11 7 2 2 2" xfId="49847"/>
    <cellStyle name="Normal 11 7 2 3" xfId="19938"/>
    <cellStyle name="Normal 11 7 3" xfId="19939"/>
    <cellStyle name="Normal 11 7 3 2" xfId="49848"/>
    <cellStyle name="Normal 11 7 4" xfId="19940"/>
    <cellStyle name="Normal 11 8" xfId="19941"/>
    <cellStyle name="Normal 11 8 2" xfId="19942"/>
    <cellStyle name="Normal 11 8 2 2" xfId="49849"/>
    <cellStyle name="Normal 11 8 3" xfId="19943"/>
    <cellStyle name="Normal 11 9" xfId="19944"/>
    <cellStyle name="Normal 11 9 2" xfId="49850"/>
    <cellStyle name="Normal 12" xfId="19945"/>
    <cellStyle name="Normal 12 2" xfId="19946"/>
    <cellStyle name="Normal 12 3" xfId="19947"/>
    <cellStyle name="Normal 12 4" xfId="44721"/>
    <cellStyle name="Normal 13" xfId="19948"/>
    <cellStyle name="Normal 13 2" xfId="49851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2 2 2" xfId="49852"/>
    <cellStyle name="Normal 19 2 3" xfId="49853"/>
    <cellStyle name="Normal 19 3" xfId="19957"/>
    <cellStyle name="Normal 19 4" xfId="19958"/>
    <cellStyle name="Normal 19 4 2" xfId="49854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2 2" xfId="49855"/>
    <cellStyle name="Normal 2 10 2 2 2 2 3" xfId="19967"/>
    <cellStyle name="Normal 2 10 2 2 2 3" xfId="19968"/>
    <cellStyle name="Normal 2 10 2 2 2 3 2" xfId="49856"/>
    <cellStyle name="Normal 2 10 2 2 2 4" xfId="19969"/>
    <cellStyle name="Normal 2 10 2 2 3" xfId="19970"/>
    <cellStyle name="Normal 2 10 2 2 3 2" xfId="19971"/>
    <cellStyle name="Normal 2 10 2 2 3 2 2" xfId="49857"/>
    <cellStyle name="Normal 2 10 2 2 3 3" xfId="19972"/>
    <cellStyle name="Normal 2 10 2 2 4" xfId="19973"/>
    <cellStyle name="Normal 2 10 2 2 4 2" xfId="49858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2 2" xfId="49859"/>
    <cellStyle name="Normal 2 10 2 3 2 2 3" xfId="19979"/>
    <cellStyle name="Normal 2 10 2 3 2 3" xfId="19980"/>
    <cellStyle name="Normal 2 10 2 3 2 3 2" xfId="49860"/>
    <cellStyle name="Normal 2 10 2 3 2 4" xfId="19981"/>
    <cellStyle name="Normal 2 10 2 3 3" xfId="19982"/>
    <cellStyle name="Normal 2 10 2 3 3 2" xfId="19983"/>
    <cellStyle name="Normal 2 10 2 3 3 2 2" xfId="49861"/>
    <cellStyle name="Normal 2 10 2 3 3 3" xfId="19984"/>
    <cellStyle name="Normal 2 10 2 3 4" xfId="19985"/>
    <cellStyle name="Normal 2 10 2 3 4 2" xfId="49862"/>
    <cellStyle name="Normal 2 10 2 3 5" xfId="19986"/>
    <cellStyle name="Normal 2 10 2 4" xfId="19987"/>
    <cellStyle name="Normal 2 10 2 4 2" xfId="19988"/>
    <cellStyle name="Normal 2 10 2 4 2 2" xfId="19989"/>
    <cellStyle name="Normal 2 10 2 4 2 2 2" xfId="49863"/>
    <cellStyle name="Normal 2 10 2 4 2 3" xfId="19990"/>
    <cellStyle name="Normal 2 10 2 4 3" xfId="19991"/>
    <cellStyle name="Normal 2 10 2 4 3 2" xfId="49864"/>
    <cellStyle name="Normal 2 10 2 4 4" xfId="19992"/>
    <cellStyle name="Normal 2 10 2 5" xfId="19993"/>
    <cellStyle name="Normal 2 10 2 5 2" xfId="19994"/>
    <cellStyle name="Normal 2 10 2 5 2 2" xfId="49865"/>
    <cellStyle name="Normal 2 10 2 5 3" xfId="19995"/>
    <cellStyle name="Normal 2 10 2 6" xfId="19996"/>
    <cellStyle name="Normal 2 10 2 6 2" xfId="4986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2 2" xfId="49867"/>
    <cellStyle name="Normal 2 10 3 2 2 2 3" xfId="20003"/>
    <cellStyle name="Normal 2 10 3 2 2 3" xfId="20004"/>
    <cellStyle name="Normal 2 10 3 2 2 3 2" xfId="49868"/>
    <cellStyle name="Normal 2 10 3 2 2 4" xfId="20005"/>
    <cellStyle name="Normal 2 10 3 2 3" xfId="20006"/>
    <cellStyle name="Normal 2 10 3 2 3 2" xfId="20007"/>
    <cellStyle name="Normal 2 10 3 2 3 2 2" xfId="49869"/>
    <cellStyle name="Normal 2 10 3 2 3 3" xfId="20008"/>
    <cellStyle name="Normal 2 10 3 2 4" xfId="20009"/>
    <cellStyle name="Normal 2 10 3 2 4 2" xfId="49870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2 2" xfId="49871"/>
    <cellStyle name="Normal 2 10 3 3 2 2 3" xfId="20015"/>
    <cellStyle name="Normal 2 10 3 3 2 3" xfId="20016"/>
    <cellStyle name="Normal 2 10 3 3 2 3 2" xfId="49872"/>
    <cellStyle name="Normal 2 10 3 3 2 4" xfId="20017"/>
    <cellStyle name="Normal 2 10 3 3 3" xfId="20018"/>
    <cellStyle name="Normal 2 10 3 3 3 2" xfId="20019"/>
    <cellStyle name="Normal 2 10 3 3 3 2 2" xfId="49873"/>
    <cellStyle name="Normal 2 10 3 3 3 3" xfId="20020"/>
    <cellStyle name="Normal 2 10 3 3 4" xfId="20021"/>
    <cellStyle name="Normal 2 10 3 3 4 2" xfId="49874"/>
    <cellStyle name="Normal 2 10 3 3 5" xfId="20022"/>
    <cellStyle name="Normal 2 10 3 4" xfId="20023"/>
    <cellStyle name="Normal 2 10 3 4 2" xfId="20024"/>
    <cellStyle name="Normal 2 10 3 4 2 2" xfId="20025"/>
    <cellStyle name="Normal 2 10 3 4 2 2 2" xfId="49875"/>
    <cellStyle name="Normal 2 10 3 4 2 3" xfId="20026"/>
    <cellStyle name="Normal 2 10 3 4 3" xfId="20027"/>
    <cellStyle name="Normal 2 10 3 4 3 2" xfId="49876"/>
    <cellStyle name="Normal 2 10 3 4 4" xfId="20028"/>
    <cellStyle name="Normal 2 10 3 5" xfId="20029"/>
    <cellStyle name="Normal 2 10 3 5 2" xfId="20030"/>
    <cellStyle name="Normal 2 10 3 5 2 2" xfId="49877"/>
    <cellStyle name="Normal 2 10 3 5 3" xfId="20031"/>
    <cellStyle name="Normal 2 10 3 6" xfId="20032"/>
    <cellStyle name="Normal 2 10 3 6 2" xfId="49878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2 2" xfId="49879"/>
    <cellStyle name="Normal 2 10 4 2 2 2 3" xfId="20039"/>
    <cellStyle name="Normal 2 10 4 2 2 3" xfId="20040"/>
    <cellStyle name="Normal 2 10 4 2 2 3 2" xfId="49880"/>
    <cellStyle name="Normal 2 10 4 2 2 4" xfId="20041"/>
    <cellStyle name="Normal 2 10 4 2 3" xfId="20042"/>
    <cellStyle name="Normal 2 10 4 2 3 2" xfId="20043"/>
    <cellStyle name="Normal 2 10 4 2 3 2 2" xfId="49881"/>
    <cellStyle name="Normal 2 10 4 2 3 3" xfId="20044"/>
    <cellStyle name="Normal 2 10 4 2 4" xfId="20045"/>
    <cellStyle name="Normal 2 10 4 2 4 2" xfId="49882"/>
    <cellStyle name="Normal 2 10 4 2 5" xfId="20046"/>
    <cellStyle name="Normal 2 10 4 3" xfId="20047"/>
    <cellStyle name="Normal 2 10 4 3 2" xfId="20048"/>
    <cellStyle name="Normal 2 10 4 3 2 2" xfId="20049"/>
    <cellStyle name="Normal 2 10 4 3 2 2 2" xfId="49883"/>
    <cellStyle name="Normal 2 10 4 3 2 3" xfId="20050"/>
    <cellStyle name="Normal 2 10 4 3 3" xfId="20051"/>
    <cellStyle name="Normal 2 10 4 3 3 2" xfId="49884"/>
    <cellStyle name="Normal 2 10 4 3 4" xfId="20052"/>
    <cellStyle name="Normal 2 10 4 4" xfId="20053"/>
    <cellStyle name="Normal 2 10 4 4 2" xfId="20054"/>
    <cellStyle name="Normal 2 10 4 4 2 2" xfId="49885"/>
    <cellStyle name="Normal 2 10 4 4 3" xfId="20055"/>
    <cellStyle name="Normal 2 10 4 5" xfId="20056"/>
    <cellStyle name="Normal 2 10 4 5 2" xfId="4988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2 2" xfId="49887"/>
    <cellStyle name="Normal 2 10 5 2 2 2 3" xfId="20063"/>
    <cellStyle name="Normal 2 10 5 2 2 3" xfId="20064"/>
    <cellStyle name="Normal 2 10 5 2 2 3 2" xfId="49888"/>
    <cellStyle name="Normal 2 10 5 2 2 4" xfId="20065"/>
    <cellStyle name="Normal 2 10 5 2 3" xfId="20066"/>
    <cellStyle name="Normal 2 10 5 2 3 2" xfId="20067"/>
    <cellStyle name="Normal 2 10 5 2 3 2 2" xfId="49889"/>
    <cellStyle name="Normal 2 10 5 2 3 3" xfId="20068"/>
    <cellStyle name="Normal 2 10 5 2 4" xfId="20069"/>
    <cellStyle name="Normal 2 10 5 2 4 2" xfId="49890"/>
    <cellStyle name="Normal 2 10 5 2 5" xfId="20070"/>
    <cellStyle name="Normal 2 10 5 3" xfId="20071"/>
    <cellStyle name="Normal 2 10 5 3 2" xfId="20072"/>
    <cellStyle name="Normal 2 10 5 3 2 2" xfId="20073"/>
    <cellStyle name="Normal 2 10 5 3 2 2 2" xfId="49891"/>
    <cellStyle name="Normal 2 10 5 3 2 3" xfId="20074"/>
    <cellStyle name="Normal 2 10 5 3 3" xfId="20075"/>
    <cellStyle name="Normal 2 10 5 3 3 2" xfId="49892"/>
    <cellStyle name="Normal 2 10 5 3 4" xfId="20076"/>
    <cellStyle name="Normal 2 10 5 4" xfId="20077"/>
    <cellStyle name="Normal 2 10 5 4 2" xfId="20078"/>
    <cellStyle name="Normal 2 10 5 4 2 2" xfId="49893"/>
    <cellStyle name="Normal 2 10 5 4 3" xfId="20079"/>
    <cellStyle name="Normal 2 10 5 5" xfId="20080"/>
    <cellStyle name="Normal 2 10 5 5 2" xfId="49894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2 2" xfId="49895"/>
    <cellStyle name="Normal 2 10 6 2 2 3" xfId="20086"/>
    <cellStyle name="Normal 2 10 6 2 3" xfId="20087"/>
    <cellStyle name="Normal 2 10 6 2 3 2" xfId="49896"/>
    <cellStyle name="Normal 2 10 6 2 4" xfId="20088"/>
    <cellStyle name="Normal 2 10 6 3" xfId="20089"/>
    <cellStyle name="Normal 2 10 6 3 2" xfId="20090"/>
    <cellStyle name="Normal 2 10 6 3 2 2" xfId="49897"/>
    <cellStyle name="Normal 2 10 6 3 3" xfId="20091"/>
    <cellStyle name="Normal 2 10 6 4" xfId="20092"/>
    <cellStyle name="Normal 2 10 6 4 2" xfId="49898"/>
    <cellStyle name="Normal 2 10 6 5" xfId="20093"/>
    <cellStyle name="Normal 2 10 7" xfId="20094"/>
    <cellStyle name="Normal 2 10 7 2" xfId="20095"/>
    <cellStyle name="Normal 2 10 7 2 2" xfId="20096"/>
    <cellStyle name="Normal 2 10 7 2 2 2" xfId="49899"/>
    <cellStyle name="Normal 2 10 7 2 3" xfId="20097"/>
    <cellStyle name="Normal 2 10 7 3" xfId="20098"/>
    <cellStyle name="Normal 2 10 7 3 2" xfId="49900"/>
    <cellStyle name="Normal 2 10 7 4" xfId="20099"/>
    <cellStyle name="Normal 2 10 8" xfId="20100"/>
    <cellStyle name="Normal 2 10 8 2" xfId="20101"/>
    <cellStyle name="Normal 2 10 8 2 2" xfId="49901"/>
    <cellStyle name="Normal 2 10 8 3" xfId="20102"/>
    <cellStyle name="Normal 2 10 9" xfId="20103"/>
    <cellStyle name="Normal 2 10 9 2" xfId="49902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2 2" xfId="49903"/>
    <cellStyle name="Normal 2 11 2 2 2 2 3" xfId="20110"/>
    <cellStyle name="Normal 2 11 2 2 2 3" xfId="20111"/>
    <cellStyle name="Normal 2 11 2 2 2 3 2" xfId="49904"/>
    <cellStyle name="Normal 2 11 2 2 2 4" xfId="20112"/>
    <cellStyle name="Normal 2 11 2 2 3" xfId="20113"/>
    <cellStyle name="Normal 2 11 2 2 3 2" xfId="20114"/>
    <cellStyle name="Normal 2 11 2 2 3 2 2" xfId="49905"/>
    <cellStyle name="Normal 2 11 2 2 3 3" xfId="20115"/>
    <cellStyle name="Normal 2 11 2 2 4" xfId="20116"/>
    <cellStyle name="Normal 2 11 2 2 4 2" xfId="4990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2 2" xfId="49907"/>
    <cellStyle name="Normal 2 11 2 3 2 2 3" xfId="20122"/>
    <cellStyle name="Normal 2 11 2 3 2 3" xfId="20123"/>
    <cellStyle name="Normal 2 11 2 3 2 3 2" xfId="49908"/>
    <cellStyle name="Normal 2 11 2 3 2 4" xfId="20124"/>
    <cellStyle name="Normal 2 11 2 3 3" xfId="20125"/>
    <cellStyle name="Normal 2 11 2 3 3 2" xfId="20126"/>
    <cellStyle name="Normal 2 11 2 3 3 2 2" xfId="49909"/>
    <cellStyle name="Normal 2 11 2 3 3 3" xfId="20127"/>
    <cellStyle name="Normal 2 11 2 3 4" xfId="20128"/>
    <cellStyle name="Normal 2 11 2 3 4 2" xfId="49910"/>
    <cellStyle name="Normal 2 11 2 3 5" xfId="20129"/>
    <cellStyle name="Normal 2 11 2 4" xfId="20130"/>
    <cellStyle name="Normal 2 11 2 4 2" xfId="20131"/>
    <cellStyle name="Normal 2 11 2 4 2 2" xfId="20132"/>
    <cellStyle name="Normal 2 11 2 4 2 2 2" xfId="49911"/>
    <cellStyle name="Normal 2 11 2 4 2 3" xfId="20133"/>
    <cellStyle name="Normal 2 11 2 4 3" xfId="20134"/>
    <cellStyle name="Normal 2 11 2 4 3 2" xfId="49912"/>
    <cellStyle name="Normal 2 11 2 4 4" xfId="20135"/>
    <cellStyle name="Normal 2 11 2 5" xfId="20136"/>
    <cellStyle name="Normal 2 11 2 5 2" xfId="20137"/>
    <cellStyle name="Normal 2 11 2 5 2 2" xfId="49913"/>
    <cellStyle name="Normal 2 11 2 5 3" xfId="20138"/>
    <cellStyle name="Normal 2 11 2 6" xfId="20139"/>
    <cellStyle name="Normal 2 11 2 6 2" xfId="49914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2 2" xfId="49915"/>
    <cellStyle name="Normal 2 11 3 2 2 2 3" xfId="20146"/>
    <cellStyle name="Normal 2 11 3 2 2 3" xfId="20147"/>
    <cellStyle name="Normal 2 11 3 2 2 3 2" xfId="49916"/>
    <cellStyle name="Normal 2 11 3 2 2 4" xfId="20148"/>
    <cellStyle name="Normal 2 11 3 2 3" xfId="20149"/>
    <cellStyle name="Normal 2 11 3 2 3 2" xfId="20150"/>
    <cellStyle name="Normal 2 11 3 2 3 2 2" xfId="49917"/>
    <cellStyle name="Normal 2 11 3 2 3 3" xfId="20151"/>
    <cellStyle name="Normal 2 11 3 2 4" xfId="20152"/>
    <cellStyle name="Normal 2 11 3 2 4 2" xfId="49918"/>
    <cellStyle name="Normal 2 11 3 2 5" xfId="20153"/>
    <cellStyle name="Normal 2 11 3 3" xfId="20154"/>
    <cellStyle name="Normal 2 11 3 3 2" xfId="20155"/>
    <cellStyle name="Normal 2 11 3 3 2 2" xfId="20156"/>
    <cellStyle name="Normal 2 11 3 3 2 2 2" xfId="49919"/>
    <cellStyle name="Normal 2 11 3 3 2 3" xfId="20157"/>
    <cellStyle name="Normal 2 11 3 3 3" xfId="20158"/>
    <cellStyle name="Normal 2 11 3 3 3 2" xfId="49920"/>
    <cellStyle name="Normal 2 11 3 3 4" xfId="20159"/>
    <cellStyle name="Normal 2 11 3 4" xfId="20160"/>
    <cellStyle name="Normal 2 11 3 4 2" xfId="20161"/>
    <cellStyle name="Normal 2 11 3 4 2 2" xfId="49921"/>
    <cellStyle name="Normal 2 11 3 4 3" xfId="20162"/>
    <cellStyle name="Normal 2 11 3 5" xfId="20163"/>
    <cellStyle name="Normal 2 11 3 5 2" xfId="49922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2 2" xfId="49923"/>
    <cellStyle name="Normal 2 11 4 2 2 2 3" xfId="20170"/>
    <cellStyle name="Normal 2 11 4 2 2 3" xfId="20171"/>
    <cellStyle name="Normal 2 11 4 2 2 3 2" xfId="49924"/>
    <cellStyle name="Normal 2 11 4 2 2 4" xfId="20172"/>
    <cellStyle name="Normal 2 11 4 2 3" xfId="20173"/>
    <cellStyle name="Normal 2 11 4 2 3 2" xfId="20174"/>
    <cellStyle name="Normal 2 11 4 2 3 2 2" xfId="49925"/>
    <cellStyle name="Normal 2 11 4 2 3 3" xfId="20175"/>
    <cellStyle name="Normal 2 11 4 2 4" xfId="20176"/>
    <cellStyle name="Normal 2 11 4 2 4 2" xfId="49926"/>
    <cellStyle name="Normal 2 11 4 2 5" xfId="20177"/>
    <cellStyle name="Normal 2 11 4 3" xfId="20178"/>
    <cellStyle name="Normal 2 11 4 3 2" xfId="20179"/>
    <cellStyle name="Normal 2 11 4 3 2 2" xfId="20180"/>
    <cellStyle name="Normal 2 11 4 3 2 2 2" xfId="49927"/>
    <cellStyle name="Normal 2 11 4 3 2 3" xfId="20181"/>
    <cellStyle name="Normal 2 11 4 3 3" xfId="20182"/>
    <cellStyle name="Normal 2 11 4 3 3 2" xfId="49928"/>
    <cellStyle name="Normal 2 11 4 3 4" xfId="20183"/>
    <cellStyle name="Normal 2 11 4 4" xfId="20184"/>
    <cellStyle name="Normal 2 11 4 4 2" xfId="20185"/>
    <cellStyle name="Normal 2 11 4 4 2 2" xfId="49929"/>
    <cellStyle name="Normal 2 11 4 4 3" xfId="20186"/>
    <cellStyle name="Normal 2 11 4 5" xfId="20187"/>
    <cellStyle name="Normal 2 11 4 5 2" xfId="49930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2 2" xfId="49931"/>
    <cellStyle name="Normal 2 11 5 2 2 3" xfId="20193"/>
    <cellStyle name="Normal 2 11 5 2 3" xfId="20194"/>
    <cellStyle name="Normal 2 11 5 2 3 2" xfId="49932"/>
    <cellStyle name="Normal 2 11 5 2 4" xfId="20195"/>
    <cellStyle name="Normal 2 11 5 3" xfId="20196"/>
    <cellStyle name="Normal 2 11 5 3 2" xfId="20197"/>
    <cellStyle name="Normal 2 11 5 3 2 2" xfId="49933"/>
    <cellStyle name="Normal 2 11 5 3 3" xfId="20198"/>
    <cellStyle name="Normal 2 11 5 4" xfId="20199"/>
    <cellStyle name="Normal 2 11 5 4 2" xfId="49934"/>
    <cellStyle name="Normal 2 11 5 5" xfId="20200"/>
    <cellStyle name="Normal 2 11 6" xfId="20201"/>
    <cellStyle name="Normal 2 11 6 2" xfId="20202"/>
    <cellStyle name="Normal 2 11 6 2 2" xfId="20203"/>
    <cellStyle name="Normal 2 11 6 2 2 2" xfId="49935"/>
    <cellStyle name="Normal 2 11 6 2 3" xfId="20204"/>
    <cellStyle name="Normal 2 11 6 3" xfId="20205"/>
    <cellStyle name="Normal 2 11 6 3 2" xfId="49936"/>
    <cellStyle name="Normal 2 11 6 4" xfId="20206"/>
    <cellStyle name="Normal 2 11 7" xfId="20207"/>
    <cellStyle name="Normal 2 11 7 2" xfId="20208"/>
    <cellStyle name="Normal 2 11 7 2 2" xfId="49937"/>
    <cellStyle name="Normal 2 11 7 3" xfId="20209"/>
    <cellStyle name="Normal 2 11 8" xfId="20210"/>
    <cellStyle name="Normal 2 11 8 2" xfId="49938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2 2" xfId="49939"/>
    <cellStyle name="Normal 2 12 2 2 2 3" xfId="20217"/>
    <cellStyle name="Normal 2 12 2 2 3" xfId="20218"/>
    <cellStyle name="Normal 2 12 2 2 3 2" xfId="49940"/>
    <cellStyle name="Normal 2 12 2 2 4" xfId="20219"/>
    <cellStyle name="Normal 2 12 2 3" xfId="20220"/>
    <cellStyle name="Normal 2 12 2 3 2" xfId="20221"/>
    <cellStyle name="Normal 2 12 2 3 2 2" xfId="49941"/>
    <cellStyle name="Normal 2 12 2 3 3" xfId="20222"/>
    <cellStyle name="Normal 2 12 2 4" xfId="20223"/>
    <cellStyle name="Normal 2 12 2 4 2" xfId="49942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2 2" xfId="49943"/>
    <cellStyle name="Normal 2 12 3 2 2 3" xfId="20229"/>
    <cellStyle name="Normal 2 12 3 2 3" xfId="20230"/>
    <cellStyle name="Normal 2 12 3 2 3 2" xfId="49944"/>
    <cellStyle name="Normal 2 12 3 2 4" xfId="20231"/>
    <cellStyle name="Normal 2 12 3 3" xfId="20232"/>
    <cellStyle name="Normal 2 12 3 3 2" xfId="20233"/>
    <cellStyle name="Normal 2 12 3 3 2 2" xfId="49945"/>
    <cellStyle name="Normal 2 12 3 3 3" xfId="20234"/>
    <cellStyle name="Normal 2 12 3 4" xfId="20235"/>
    <cellStyle name="Normal 2 12 3 4 2" xfId="49946"/>
    <cellStyle name="Normal 2 12 3 5" xfId="20236"/>
    <cellStyle name="Normal 2 12 4" xfId="20237"/>
    <cellStyle name="Normal 2 12 4 2" xfId="20238"/>
    <cellStyle name="Normal 2 12 4 2 2" xfId="20239"/>
    <cellStyle name="Normal 2 12 4 2 2 2" xfId="49947"/>
    <cellStyle name="Normal 2 12 4 2 3" xfId="20240"/>
    <cellStyle name="Normal 2 12 4 3" xfId="20241"/>
    <cellStyle name="Normal 2 12 4 3 2" xfId="49948"/>
    <cellStyle name="Normal 2 12 4 4" xfId="20242"/>
    <cellStyle name="Normal 2 12 5" xfId="20243"/>
    <cellStyle name="Normal 2 12 5 2" xfId="20244"/>
    <cellStyle name="Normal 2 12 5 2 2" xfId="49949"/>
    <cellStyle name="Normal 2 12 5 3" xfId="20245"/>
    <cellStyle name="Normal 2 12 6" xfId="20246"/>
    <cellStyle name="Normal 2 12 6 2" xfId="49950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2 2" xfId="49951"/>
    <cellStyle name="Normal 2 13 2 2 2 3" xfId="20253"/>
    <cellStyle name="Normal 2 13 2 2 3" xfId="20254"/>
    <cellStyle name="Normal 2 13 2 2 3 2" xfId="49952"/>
    <cellStyle name="Normal 2 13 2 2 4" xfId="20255"/>
    <cellStyle name="Normal 2 13 2 3" xfId="20256"/>
    <cellStyle name="Normal 2 13 2 3 2" xfId="20257"/>
    <cellStyle name="Normal 2 13 2 3 2 2" xfId="49953"/>
    <cellStyle name="Normal 2 13 2 3 3" xfId="20258"/>
    <cellStyle name="Normal 2 13 2 4" xfId="20259"/>
    <cellStyle name="Normal 2 13 2 4 2" xfId="49954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2 2" xfId="49955"/>
    <cellStyle name="Normal 2 13 3 2 2 3" xfId="20265"/>
    <cellStyle name="Normal 2 13 3 2 3" xfId="20266"/>
    <cellStyle name="Normal 2 13 3 2 3 2" xfId="49956"/>
    <cellStyle name="Normal 2 13 3 2 4" xfId="20267"/>
    <cellStyle name="Normal 2 13 3 3" xfId="20268"/>
    <cellStyle name="Normal 2 13 3 3 2" xfId="20269"/>
    <cellStyle name="Normal 2 13 3 3 2 2" xfId="49957"/>
    <cellStyle name="Normal 2 13 3 3 3" xfId="20270"/>
    <cellStyle name="Normal 2 13 3 4" xfId="20271"/>
    <cellStyle name="Normal 2 13 3 4 2" xfId="49958"/>
    <cellStyle name="Normal 2 13 3 5" xfId="20272"/>
    <cellStyle name="Normal 2 13 4" xfId="20273"/>
    <cellStyle name="Normal 2 13 4 2" xfId="20274"/>
    <cellStyle name="Normal 2 13 4 2 2" xfId="20275"/>
    <cellStyle name="Normal 2 13 4 2 2 2" xfId="49959"/>
    <cellStyle name="Normal 2 13 4 2 3" xfId="20276"/>
    <cellStyle name="Normal 2 13 4 3" xfId="20277"/>
    <cellStyle name="Normal 2 13 4 3 2" xfId="49960"/>
    <cellStyle name="Normal 2 13 4 4" xfId="20278"/>
    <cellStyle name="Normal 2 13 5" xfId="20279"/>
    <cellStyle name="Normal 2 13 5 2" xfId="20280"/>
    <cellStyle name="Normal 2 13 5 2 2" xfId="49961"/>
    <cellStyle name="Normal 2 13 5 3" xfId="20281"/>
    <cellStyle name="Normal 2 13 6" xfId="20282"/>
    <cellStyle name="Normal 2 13 6 2" xfId="4996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2 2" xfId="49963"/>
    <cellStyle name="Normal 2 14 2 2 2 3" xfId="20289"/>
    <cellStyle name="Normal 2 14 2 2 3" xfId="20290"/>
    <cellStyle name="Normal 2 14 2 2 3 2" xfId="49964"/>
    <cellStyle name="Normal 2 14 2 2 4" xfId="20291"/>
    <cellStyle name="Normal 2 14 2 3" xfId="20292"/>
    <cellStyle name="Normal 2 14 2 3 2" xfId="20293"/>
    <cellStyle name="Normal 2 14 2 3 2 2" xfId="49965"/>
    <cellStyle name="Normal 2 14 2 3 3" xfId="20294"/>
    <cellStyle name="Normal 2 14 2 4" xfId="20295"/>
    <cellStyle name="Normal 2 14 2 4 2" xfId="49966"/>
    <cellStyle name="Normal 2 14 2 5" xfId="20296"/>
    <cellStyle name="Normal 2 14 3" xfId="20297"/>
    <cellStyle name="Normal 2 14 3 2" xfId="20298"/>
    <cellStyle name="Normal 2 14 3 2 2" xfId="20299"/>
    <cellStyle name="Normal 2 14 3 2 2 2" xfId="49967"/>
    <cellStyle name="Normal 2 14 3 2 3" xfId="20300"/>
    <cellStyle name="Normal 2 14 3 3" xfId="20301"/>
    <cellStyle name="Normal 2 14 3 3 2" xfId="49968"/>
    <cellStyle name="Normal 2 14 3 4" xfId="20302"/>
    <cellStyle name="Normal 2 14 4" xfId="20303"/>
    <cellStyle name="Normal 2 14 4 2" xfId="20304"/>
    <cellStyle name="Normal 2 14 4 2 2" xfId="49969"/>
    <cellStyle name="Normal 2 14 4 3" xfId="20305"/>
    <cellStyle name="Normal 2 14 5" xfId="20306"/>
    <cellStyle name="Normal 2 14 5 2" xfId="49970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2 2" xfId="49971"/>
    <cellStyle name="Normal 2 16 3 3" xfId="20316"/>
    <cellStyle name="Normal 2 16 4" xfId="20317"/>
    <cellStyle name="Normal 2 16 4 2" xfId="49972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2 3" xfId="44868"/>
    <cellStyle name="Normal 2 2 3" xfId="130"/>
    <cellStyle name="Normal 2 2 3 2" xfId="49973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2 2" xfId="49974"/>
    <cellStyle name="Normal 2 2 4 2 2 2 3" xfId="20329"/>
    <cellStyle name="Normal 2 2 4 2 2 3" xfId="20330"/>
    <cellStyle name="Normal 2 2 4 2 2 3 2" xfId="49975"/>
    <cellStyle name="Normal 2 2 4 2 2 4" xfId="20331"/>
    <cellStyle name="Normal 2 2 4 2 3" xfId="20332"/>
    <cellStyle name="Normal 2 2 4 2 3 2" xfId="20333"/>
    <cellStyle name="Normal 2 2 4 2 3 2 2" xfId="49976"/>
    <cellStyle name="Normal 2 2 4 2 3 3" xfId="20334"/>
    <cellStyle name="Normal 2 2 4 2 4" xfId="20335"/>
    <cellStyle name="Normal 2 2 4 2 4 2" xfId="49977"/>
    <cellStyle name="Normal 2 2 4 2 5" xfId="20336"/>
    <cellStyle name="Normal 2 2 4 3" xfId="20337"/>
    <cellStyle name="Normal 2 2 4 3 2" xfId="20338"/>
    <cellStyle name="Normal 2 2 4 3 2 2" xfId="20339"/>
    <cellStyle name="Normal 2 2 4 3 2 2 2" xfId="49978"/>
    <cellStyle name="Normal 2 2 4 3 2 3" xfId="20340"/>
    <cellStyle name="Normal 2 2 4 3 3" xfId="20341"/>
    <cellStyle name="Normal 2 2 4 3 3 2" xfId="49979"/>
    <cellStyle name="Normal 2 2 4 3 4" xfId="20342"/>
    <cellStyle name="Normal 2 2 4 4" xfId="20343"/>
    <cellStyle name="Normal 2 2 4 4 2" xfId="20344"/>
    <cellStyle name="Normal 2 2 4 4 2 2" xfId="49980"/>
    <cellStyle name="Normal 2 2 4 4 3" xfId="20345"/>
    <cellStyle name="Normal 2 2 4 5" xfId="20346"/>
    <cellStyle name="Normal 2 2 4 5 2" xfId="49981"/>
    <cellStyle name="Normal 2 2 4 6" xfId="20347"/>
    <cellStyle name="Normal 2 2 4 7" xfId="49982"/>
    <cellStyle name="Normal 2 2 5" xfId="20348"/>
    <cellStyle name="Normal 2 2 5 2" xfId="20349"/>
    <cellStyle name="Normal 2 2 5 2 2" xfId="20350"/>
    <cellStyle name="Normal 2 2 5 2 2 2" xfId="20351"/>
    <cellStyle name="Normal 2 2 5 2 2 2 2" xfId="49983"/>
    <cellStyle name="Normal 2 2 5 2 2 3" xfId="20352"/>
    <cellStyle name="Normal 2 2 5 2 3" xfId="20353"/>
    <cellStyle name="Normal 2 2 5 2 3 2" xfId="49984"/>
    <cellStyle name="Normal 2 2 5 2 4" xfId="20354"/>
    <cellStyle name="Normal 2 2 5 3" xfId="20355"/>
    <cellStyle name="Normal 2 2 5 3 2" xfId="20356"/>
    <cellStyle name="Normal 2 2 5 3 2 2" xfId="49985"/>
    <cellStyle name="Normal 2 2 5 3 3" xfId="20357"/>
    <cellStyle name="Normal 2 2 5 4" xfId="20358"/>
    <cellStyle name="Normal 2 2 5 4 2" xfId="49986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0 2" xfId="49987"/>
    <cellStyle name="Normal 2 3 11" xfId="20366"/>
    <cellStyle name="Normal 2 3 12" xfId="20367"/>
    <cellStyle name="Normal 2 3 2" xfId="20368"/>
    <cellStyle name="Normal 2 3 2 10" xfId="20369"/>
    <cellStyle name="Normal 2 3 2 11" xfId="49988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2 2" xfId="49989"/>
    <cellStyle name="Normal 2 3 2 2 2 2 2 2 3" xfId="20376"/>
    <cellStyle name="Normal 2 3 2 2 2 2 2 3" xfId="20377"/>
    <cellStyle name="Normal 2 3 2 2 2 2 2 3 2" xfId="49990"/>
    <cellStyle name="Normal 2 3 2 2 2 2 2 4" xfId="20378"/>
    <cellStyle name="Normal 2 3 2 2 2 2 3" xfId="20379"/>
    <cellStyle name="Normal 2 3 2 2 2 2 3 2" xfId="20380"/>
    <cellStyle name="Normal 2 3 2 2 2 2 3 2 2" xfId="49991"/>
    <cellStyle name="Normal 2 3 2 2 2 2 3 3" xfId="20381"/>
    <cellStyle name="Normal 2 3 2 2 2 2 4" xfId="20382"/>
    <cellStyle name="Normal 2 3 2 2 2 2 4 2" xfId="4999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2 2" xfId="49993"/>
    <cellStyle name="Normal 2 3 2 2 2 3 2 2 3" xfId="20388"/>
    <cellStyle name="Normal 2 3 2 2 2 3 2 3" xfId="20389"/>
    <cellStyle name="Normal 2 3 2 2 2 3 2 3 2" xfId="49994"/>
    <cellStyle name="Normal 2 3 2 2 2 3 2 4" xfId="20390"/>
    <cellStyle name="Normal 2 3 2 2 2 3 3" xfId="20391"/>
    <cellStyle name="Normal 2 3 2 2 2 3 3 2" xfId="20392"/>
    <cellStyle name="Normal 2 3 2 2 2 3 3 2 2" xfId="49995"/>
    <cellStyle name="Normal 2 3 2 2 2 3 3 3" xfId="20393"/>
    <cellStyle name="Normal 2 3 2 2 2 3 4" xfId="20394"/>
    <cellStyle name="Normal 2 3 2 2 2 3 4 2" xfId="49996"/>
    <cellStyle name="Normal 2 3 2 2 2 3 5" xfId="20395"/>
    <cellStyle name="Normal 2 3 2 2 2 4" xfId="20396"/>
    <cellStyle name="Normal 2 3 2 2 2 4 2" xfId="20397"/>
    <cellStyle name="Normal 2 3 2 2 2 4 2 2" xfId="20398"/>
    <cellStyle name="Normal 2 3 2 2 2 4 2 2 2" xfId="49997"/>
    <cellStyle name="Normal 2 3 2 2 2 4 2 3" xfId="20399"/>
    <cellStyle name="Normal 2 3 2 2 2 4 3" xfId="20400"/>
    <cellStyle name="Normal 2 3 2 2 2 4 3 2" xfId="49998"/>
    <cellStyle name="Normal 2 3 2 2 2 4 4" xfId="20401"/>
    <cellStyle name="Normal 2 3 2 2 2 5" xfId="20402"/>
    <cellStyle name="Normal 2 3 2 2 2 5 2" xfId="20403"/>
    <cellStyle name="Normal 2 3 2 2 2 5 2 2" xfId="49999"/>
    <cellStyle name="Normal 2 3 2 2 2 5 3" xfId="20404"/>
    <cellStyle name="Normal 2 3 2 2 2 6" xfId="20405"/>
    <cellStyle name="Normal 2 3 2 2 2 6 2" xfId="50000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2 2" xfId="50001"/>
    <cellStyle name="Normal 2 3 2 2 3 2 2 2 3" xfId="20412"/>
    <cellStyle name="Normal 2 3 2 2 3 2 2 3" xfId="20413"/>
    <cellStyle name="Normal 2 3 2 2 3 2 2 3 2" xfId="50002"/>
    <cellStyle name="Normal 2 3 2 2 3 2 2 4" xfId="20414"/>
    <cellStyle name="Normal 2 3 2 2 3 2 3" xfId="20415"/>
    <cellStyle name="Normal 2 3 2 2 3 2 3 2" xfId="20416"/>
    <cellStyle name="Normal 2 3 2 2 3 2 3 2 2" xfId="50003"/>
    <cellStyle name="Normal 2 3 2 2 3 2 3 3" xfId="20417"/>
    <cellStyle name="Normal 2 3 2 2 3 2 4" xfId="20418"/>
    <cellStyle name="Normal 2 3 2 2 3 2 4 2" xfId="50004"/>
    <cellStyle name="Normal 2 3 2 2 3 2 5" xfId="20419"/>
    <cellStyle name="Normal 2 3 2 2 3 3" xfId="20420"/>
    <cellStyle name="Normal 2 3 2 2 3 3 2" xfId="20421"/>
    <cellStyle name="Normal 2 3 2 2 3 3 2 2" xfId="20422"/>
    <cellStyle name="Normal 2 3 2 2 3 3 2 2 2" xfId="50005"/>
    <cellStyle name="Normal 2 3 2 2 3 3 2 3" xfId="20423"/>
    <cellStyle name="Normal 2 3 2 2 3 3 3" xfId="20424"/>
    <cellStyle name="Normal 2 3 2 2 3 3 3 2" xfId="50006"/>
    <cellStyle name="Normal 2 3 2 2 3 3 4" xfId="20425"/>
    <cellStyle name="Normal 2 3 2 2 3 4" xfId="20426"/>
    <cellStyle name="Normal 2 3 2 2 3 4 2" xfId="20427"/>
    <cellStyle name="Normal 2 3 2 2 3 4 2 2" xfId="50007"/>
    <cellStyle name="Normal 2 3 2 2 3 4 3" xfId="20428"/>
    <cellStyle name="Normal 2 3 2 2 3 5" xfId="20429"/>
    <cellStyle name="Normal 2 3 2 2 3 5 2" xfId="50008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2 2" xfId="50009"/>
    <cellStyle name="Normal 2 3 2 2 4 2 2 2 3" xfId="20436"/>
    <cellStyle name="Normal 2 3 2 2 4 2 2 3" xfId="20437"/>
    <cellStyle name="Normal 2 3 2 2 4 2 2 3 2" xfId="50010"/>
    <cellStyle name="Normal 2 3 2 2 4 2 2 4" xfId="20438"/>
    <cellStyle name="Normal 2 3 2 2 4 2 3" xfId="20439"/>
    <cellStyle name="Normal 2 3 2 2 4 2 3 2" xfId="20440"/>
    <cellStyle name="Normal 2 3 2 2 4 2 3 2 2" xfId="50011"/>
    <cellStyle name="Normal 2 3 2 2 4 2 3 3" xfId="20441"/>
    <cellStyle name="Normal 2 3 2 2 4 2 4" xfId="20442"/>
    <cellStyle name="Normal 2 3 2 2 4 2 4 2" xfId="50012"/>
    <cellStyle name="Normal 2 3 2 2 4 2 5" xfId="20443"/>
    <cellStyle name="Normal 2 3 2 2 4 3" xfId="20444"/>
    <cellStyle name="Normal 2 3 2 2 4 3 2" xfId="20445"/>
    <cellStyle name="Normal 2 3 2 2 4 3 2 2" xfId="20446"/>
    <cellStyle name="Normal 2 3 2 2 4 3 2 2 2" xfId="50013"/>
    <cellStyle name="Normal 2 3 2 2 4 3 2 3" xfId="20447"/>
    <cellStyle name="Normal 2 3 2 2 4 3 3" xfId="20448"/>
    <cellStyle name="Normal 2 3 2 2 4 3 3 2" xfId="50014"/>
    <cellStyle name="Normal 2 3 2 2 4 3 4" xfId="20449"/>
    <cellStyle name="Normal 2 3 2 2 4 4" xfId="20450"/>
    <cellStyle name="Normal 2 3 2 2 4 4 2" xfId="20451"/>
    <cellStyle name="Normal 2 3 2 2 4 4 2 2" xfId="50015"/>
    <cellStyle name="Normal 2 3 2 2 4 4 3" xfId="20452"/>
    <cellStyle name="Normal 2 3 2 2 4 5" xfId="20453"/>
    <cellStyle name="Normal 2 3 2 2 4 5 2" xfId="50016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2 2" xfId="50017"/>
    <cellStyle name="Normal 2 3 2 2 5 2 2 3" xfId="20459"/>
    <cellStyle name="Normal 2 3 2 2 5 2 3" xfId="20460"/>
    <cellStyle name="Normal 2 3 2 2 5 2 3 2" xfId="50018"/>
    <cellStyle name="Normal 2 3 2 2 5 2 4" xfId="20461"/>
    <cellStyle name="Normal 2 3 2 2 5 3" xfId="20462"/>
    <cellStyle name="Normal 2 3 2 2 5 3 2" xfId="20463"/>
    <cellStyle name="Normal 2 3 2 2 5 3 2 2" xfId="50019"/>
    <cellStyle name="Normal 2 3 2 2 5 3 3" xfId="20464"/>
    <cellStyle name="Normal 2 3 2 2 5 4" xfId="20465"/>
    <cellStyle name="Normal 2 3 2 2 5 4 2" xfId="50020"/>
    <cellStyle name="Normal 2 3 2 2 5 5" xfId="20466"/>
    <cellStyle name="Normal 2 3 2 2 6" xfId="20467"/>
    <cellStyle name="Normal 2 3 2 2 6 2" xfId="20468"/>
    <cellStyle name="Normal 2 3 2 2 6 2 2" xfId="20469"/>
    <cellStyle name="Normal 2 3 2 2 6 2 2 2" xfId="50021"/>
    <cellStyle name="Normal 2 3 2 2 6 2 3" xfId="20470"/>
    <cellStyle name="Normal 2 3 2 2 6 3" xfId="20471"/>
    <cellStyle name="Normal 2 3 2 2 6 3 2" xfId="50022"/>
    <cellStyle name="Normal 2 3 2 2 6 4" xfId="20472"/>
    <cellStyle name="Normal 2 3 2 2 7" xfId="20473"/>
    <cellStyle name="Normal 2 3 2 2 7 2" xfId="20474"/>
    <cellStyle name="Normal 2 3 2 2 7 2 2" xfId="50023"/>
    <cellStyle name="Normal 2 3 2 2 7 3" xfId="20475"/>
    <cellStyle name="Normal 2 3 2 2 8" xfId="20476"/>
    <cellStyle name="Normal 2 3 2 2 8 2" xfId="50024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2 2" xfId="50025"/>
    <cellStyle name="Normal 2 3 2 3 2 2 2 3" xfId="20483"/>
    <cellStyle name="Normal 2 3 2 3 2 2 3" xfId="20484"/>
    <cellStyle name="Normal 2 3 2 3 2 2 3 2" xfId="50026"/>
    <cellStyle name="Normal 2 3 2 3 2 2 4" xfId="20485"/>
    <cellStyle name="Normal 2 3 2 3 2 3" xfId="20486"/>
    <cellStyle name="Normal 2 3 2 3 2 3 2" xfId="20487"/>
    <cellStyle name="Normal 2 3 2 3 2 3 2 2" xfId="50027"/>
    <cellStyle name="Normal 2 3 2 3 2 3 3" xfId="20488"/>
    <cellStyle name="Normal 2 3 2 3 2 4" xfId="20489"/>
    <cellStyle name="Normal 2 3 2 3 2 4 2" xfId="50028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2 2" xfId="50029"/>
    <cellStyle name="Normal 2 3 2 3 3 2 2 3" xfId="20495"/>
    <cellStyle name="Normal 2 3 2 3 3 2 3" xfId="20496"/>
    <cellStyle name="Normal 2 3 2 3 3 2 3 2" xfId="50030"/>
    <cellStyle name="Normal 2 3 2 3 3 2 4" xfId="20497"/>
    <cellStyle name="Normal 2 3 2 3 3 3" xfId="20498"/>
    <cellStyle name="Normal 2 3 2 3 3 3 2" xfId="20499"/>
    <cellStyle name="Normal 2 3 2 3 3 3 2 2" xfId="50031"/>
    <cellStyle name="Normal 2 3 2 3 3 3 3" xfId="20500"/>
    <cellStyle name="Normal 2 3 2 3 3 4" xfId="20501"/>
    <cellStyle name="Normal 2 3 2 3 3 4 2" xfId="50032"/>
    <cellStyle name="Normal 2 3 2 3 3 5" xfId="20502"/>
    <cellStyle name="Normal 2 3 2 3 4" xfId="20503"/>
    <cellStyle name="Normal 2 3 2 3 4 2" xfId="20504"/>
    <cellStyle name="Normal 2 3 2 3 4 2 2" xfId="20505"/>
    <cellStyle name="Normal 2 3 2 3 4 2 2 2" xfId="50033"/>
    <cellStyle name="Normal 2 3 2 3 4 2 3" xfId="20506"/>
    <cellStyle name="Normal 2 3 2 3 4 3" xfId="20507"/>
    <cellStyle name="Normal 2 3 2 3 4 3 2" xfId="50034"/>
    <cellStyle name="Normal 2 3 2 3 4 4" xfId="20508"/>
    <cellStyle name="Normal 2 3 2 3 5" xfId="20509"/>
    <cellStyle name="Normal 2 3 2 3 5 2" xfId="20510"/>
    <cellStyle name="Normal 2 3 2 3 5 2 2" xfId="50035"/>
    <cellStyle name="Normal 2 3 2 3 5 3" xfId="20511"/>
    <cellStyle name="Normal 2 3 2 3 6" xfId="20512"/>
    <cellStyle name="Normal 2 3 2 3 6 2" xfId="50036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2 2" xfId="50037"/>
    <cellStyle name="Normal 2 3 2 4 2 2 2 3" xfId="20519"/>
    <cellStyle name="Normal 2 3 2 4 2 2 3" xfId="20520"/>
    <cellStyle name="Normal 2 3 2 4 2 2 3 2" xfId="50038"/>
    <cellStyle name="Normal 2 3 2 4 2 2 4" xfId="20521"/>
    <cellStyle name="Normal 2 3 2 4 2 3" xfId="20522"/>
    <cellStyle name="Normal 2 3 2 4 2 3 2" xfId="20523"/>
    <cellStyle name="Normal 2 3 2 4 2 3 2 2" xfId="50039"/>
    <cellStyle name="Normal 2 3 2 4 2 3 3" xfId="20524"/>
    <cellStyle name="Normal 2 3 2 4 2 4" xfId="20525"/>
    <cellStyle name="Normal 2 3 2 4 2 4 2" xfId="50040"/>
    <cellStyle name="Normal 2 3 2 4 2 5" xfId="20526"/>
    <cellStyle name="Normal 2 3 2 4 3" xfId="20527"/>
    <cellStyle name="Normal 2 3 2 4 3 2" xfId="20528"/>
    <cellStyle name="Normal 2 3 2 4 3 2 2" xfId="20529"/>
    <cellStyle name="Normal 2 3 2 4 3 2 2 2" xfId="50041"/>
    <cellStyle name="Normal 2 3 2 4 3 2 3" xfId="20530"/>
    <cellStyle name="Normal 2 3 2 4 3 3" xfId="20531"/>
    <cellStyle name="Normal 2 3 2 4 3 3 2" xfId="50042"/>
    <cellStyle name="Normal 2 3 2 4 3 4" xfId="20532"/>
    <cellStyle name="Normal 2 3 2 4 4" xfId="20533"/>
    <cellStyle name="Normal 2 3 2 4 4 2" xfId="20534"/>
    <cellStyle name="Normal 2 3 2 4 4 2 2" xfId="50043"/>
    <cellStyle name="Normal 2 3 2 4 4 3" xfId="20535"/>
    <cellStyle name="Normal 2 3 2 4 5" xfId="20536"/>
    <cellStyle name="Normal 2 3 2 4 5 2" xfId="50044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2 2" xfId="50045"/>
    <cellStyle name="Normal 2 3 2 5 2 2 2 3" xfId="20543"/>
    <cellStyle name="Normal 2 3 2 5 2 2 3" xfId="20544"/>
    <cellStyle name="Normal 2 3 2 5 2 2 3 2" xfId="50046"/>
    <cellStyle name="Normal 2 3 2 5 2 2 4" xfId="20545"/>
    <cellStyle name="Normal 2 3 2 5 2 3" xfId="20546"/>
    <cellStyle name="Normal 2 3 2 5 2 3 2" xfId="20547"/>
    <cellStyle name="Normal 2 3 2 5 2 3 2 2" xfId="50047"/>
    <cellStyle name="Normal 2 3 2 5 2 3 3" xfId="20548"/>
    <cellStyle name="Normal 2 3 2 5 2 4" xfId="20549"/>
    <cellStyle name="Normal 2 3 2 5 2 4 2" xfId="50048"/>
    <cellStyle name="Normal 2 3 2 5 2 5" xfId="20550"/>
    <cellStyle name="Normal 2 3 2 5 3" xfId="20551"/>
    <cellStyle name="Normal 2 3 2 5 3 2" xfId="20552"/>
    <cellStyle name="Normal 2 3 2 5 3 2 2" xfId="20553"/>
    <cellStyle name="Normal 2 3 2 5 3 2 2 2" xfId="50049"/>
    <cellStyle name="Normal 2 3 2 5 3 2 3" xfId="20554"/>
    <cellStyle name="Normal 2 3 2 5 3 3" xfId="20555"/>
    <cellStyle name="Normal 2 3 2 5 3 3 2" xfId="50050"/>
    <cellStyle name="Normal 2 3 2 5 3 4" xfId="20556"/>
    <cellStyle name="Normal 2 3 2 5 4" xfId="20557"/>
    <cellStyle name="Normal 2 3 2 5 4 2" xfId="20558"/>
    <cellStyle name="Normal 2 3 2 5 4 2 2" xfId="50051"/>
    <cellStyle name="Normal 2 3 2 5 4 3" xfId="20559"/>
    <cellStyle name="Normal 2 3 2 5 5" xfId="20560"/>
    <cellStyle name="Normal 2 3 2 5 5 2" xfId="50052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2 2" xfId="50053"/>
    <cellStyle name="Normal 2 3 2 6 2 2 3" xfId="20566"/>
    <cellStyle name="Normal 2 3 2 6 2 3" xfId="20567"/>
    <cellStyle name="Normal 2 3 2 6 2 3 2" xfId="50054"/>
    <cellStyle name="Normal 2 3 2 6 2 4" xfId="20568"/>
    <cellStyle name="Normal 2 3 2 6 3" xfId="20569"/>
    <cellStyle name="Normal 2 3 2 6 3 2" xfId="20570"/>
    <cellStyle name="Normal 2 3 2 6 3 2 2" xfId="50055"/>
    <cellStyle name="Normal 2 3 2 6 3 3" xfId="20571"/>
    <cellStyle name="Normal 2 3 2 6 4" xfId="20572"/>
    <cellStyle name="Normal 2 3 2 6 4 2" xfId="50056"/>
    <cellStyle name="Normal 2 3 2 6 5" xfId="20573"/>
    <cellStyle name="Normal 2 3 2 7" xfId="20574"/>
    <cellStyle name="Normal 2 3 2 7 2" xfId="20575"/>
    <cellStyle name="Normal 2 3 2 7 2 2" xfId="20576"/>
    <cellStyle name="Normal 2 3 2 7 2 2 2" xfId="50057"/>
    <cellStyle name="Normal 2 3 2 7 2 3" xfId="20577"/>
    <cellStyle name="Normal 2 3 2 7 3" xfId="20578"/>
    <cellStyle name="Normal 2 3 2 7 3 2" xfId="50058"/>
    <cellStyle name="Normal 2 3 2 7 4" xfId="20579"/>
    <cellStyle name="Normal 2 3 2 8" xfId="20580"/>
    <cellStyle name="Normal 2 3 2 8 2" xfId="20581"/>
    <cellStyle name="Normal 2 3 2 8 2 2" xfId="50059"/>
    <cellStyle name="Normal 2 3 2 8 3" xfId="20582"/>
    <cellStyle name="Normal 2 3 2 9" xfId="20583"/>
    <cellStyle name="Normal 2 3 2 9 2" xfId="50060"/>
    <cellStyle name="Normal 2 3 3" xfId="20584"/>
    <cellStyle name="Normal 2 3 3 10" xfId="50061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2 2" xfId="50062"/>
    <cellStyle name="Normal 2 3 3 2 2 2 2 3" xfId="20590"/>
    <cellStyle name="Normal 2 3 3 2 2 2 3" xfId="20591"/>
    <cellStyle name="Normal 2 3 3 2 2 2 3 2" xfId="50063"/>
    <cellStyle name="Normal 2 3 3 2 2 2 4" xfId="20592"/>
    <cellStyle name="Normal 2 3 3 2 2 3" xfId="20593"/>
    <cellStyle name="Normal 2 3 3 2 2 3 2" xfId="20594"/>
    <cellStyle name="Normal 2 3 3 2 2 3 2 2" xfId="50064"/>
    <cellStyle name="Normal 2 3 3 2 2 3 3" xfId="20595"/>
    <cellStyle name="Normal 2 3 3 2 2 4" xfId="20596"/>
    <cellStyle name="Normal 2 3 3 2 2 4 2" xfId="50065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2 2" xfId="50066"/>
    <cellStyle name="Normal 2 3 3 2 3 2 2 3" xfId="20602"/>
    <cellStyle name="Normal 2 3 3 2 3 2 3" xfId="20603"/>
    <cellStyle name="Normal 2 3 3 2 3 2 3 2" xfId="50067"/>
    <cellStyle name="Normal 2 3 3 2 3 2 4" xfId="20604"/>
    <cellStyle name="Normal 2 3 3 2 3 3" xfId="20605"/>
    <cellStyle name="Normal 2 3 3 2 3 3 2" xfId="20606"/>
    <cellStyle name="Normal 2 3 3 2 3 3 2 2" xfId="50068"/>
    <cellStyle name="Normal 2 3 3 2 3 3 3" xfId="20607"/>
    <cellStyle name="Normal 2 3 3 2 3 4" xfId="20608"/>
    <cellStyle name="Normal 2 3 3 2 3 4 2" xfId="50069"/>
    <cellStyle name="Normal 2 3 3 2 3 5" xfId="20609"/>
    <cellStyle name="Normal 2 3 3 2 4" xfId="20610"/>
    <cellStyle name="Normal 2 3 3 2 4 2" xfId="20611"/>
    <cellStyle name="Normal 2 3 3 2 4 2 2" xfId="20612"/>
    <cellStyle name="Normal 2 3 3 2 4 2 2 2" xfId="50070"/>
    <cellStyle name="Normal 2 3 3 2 4 2 3" xfId="20613"/>
    <cellStyle name="Normal 2 3 3 2 4 3" xfId="20614"/>
    <cellStyle name="Normal 2 3 3 2 4 3 2" xfId="50071"/>
    <cellStyle name="Normal 2 3 3 2 4 4" xfId="20615"/>
    <cellStyle name="Normal 2 3 3 2 5" xfId="20616"/>
    <cellStyle name="Normal 2 3 3 2 5 2" xfId="20617"/>
    <cellStyle name="Normal 2 3 3 2 5 2 2" xfId="50072"/>
    <cellStyle name="Normal 2 3 3 2 5 3" xfId="20618"/>
    <cellStyle name="Normal 2 3 3 2 6" xfId="20619"/>
    <cellStyle name="Normal 2 3 3 2 6 2" xfId="50073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2 2" xfId="50074"/>
    <cellStyle name="Normal 2 3 3 3 2 2 2 3" xfId="20626"/>
    <cellStyle name="Normal 2 3 3 3 2 2 3" xfId="20627"/>
    <cellStyle name="Normal 2 3 3 3 2 2 3 2" xfId="50075"/>
    <cellStyle name="Normal 2 3 3 3 2 2 4" xfId="20628"/>
    <cellStyle name="Normal 2 3 3 3 2 3" xfId="20629"/>
    <cellStyle name="Normal 2 3 3 3 2 3 2" xfId="20630"/>
    <cellStyle name="Normal 2 3 3 3 2 3 2 2" xfId="50076"/>
    <cellStyle name="Normal 2 3 3 3 2 3 3" xfId="20631"/>
    <cellStyle name="Normal 2 3 3 3 2 4" xfId="20632"/>
    <cellStyle name="Normal 2 3 3 3 2 4 2" xfId="50077"/>
    <cellStyle name="Normal 2 3 3 3 2 5" xfId="20633"/>
    <cellStyle name="Normal 2 3 3 3 3" xfId="20634"/>
    <cellStyle name="Normal 2 3 3 3 3 2" xfId="20635"/>
    <cellStyle name="Normal 2 3 3 3 3 2 2" xfId="20636"/>
    <cellStyle name="Normal 2 3 3 3 3 2 2 2" xfId="50078"/>
    <cellStyle name="Normal 2 3 3 3 3 2 3" xfId="20637"/>
    <cellStyle name="Normal 2 3 3 3 3 3" xfId="20638"/>
    <cellStyle name="Normal 2 3 3 3 3 3 2" xfId="50079"/>
    <cellStyle name="Normal 2 3 3 3 3 4" xfId="20639"/>
    <cellStyle name="Normal 2 3 3 3 4" xfId="20640"/>
    <cellStyle name="Normal 2 3 3 3 4 2" xfId="20641"/>
    <cellStyle name="Normal 2 3 3 3 4 2 2" xfId="50080"/>
    <cellStyle name="Normal 2 3 3 3 4 3" xfId="20642"/>
    <cellStyle name="Normal 2 3 3 3 5" xfId="20643"/>
    <cellStyle name="Normal 2 3 3 3 5 2" xfId="50081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2 2" xfId="50082"/>
    <cellStyle name="Normal 2 3 3 4 2 2 2 3" xfId="20650"/>
    <cellStyle name="Normal 2 3 3 4 2 2 3" xfId="20651"/>
    <cellStyle name="Normal 2 3 3 4 2 2 3 2" xfId="50083"/>
    <cellStyle name="Normal 2 3 3 4 2 2 4" xfId="20652"/>
    <cellStyle name="Normal 2 3 3 4 2 3" xfId="20653"/>
    <cellStyle name="Normal 2 3 3 4 2 3 2" xfId="20654"/>
    <cellStyle name="Normal 2 3 3 4 2 3 2 2" xfId="50084"/>
    <cellStyle name="Normal 2 3 3 4 2 3 3" xfId="20655"/>
    <cellStyle name="Normal 2 3 3 4 2 4" xfId="20656"/>
    <cellStyle name="Normal 2 3 3 4 2 4 2" xfId="50085"/>
    <cellStyle name="Normal 2 3 3 4 2 5" xfId="20657"/>
    <cellStyle name="Normal 2 3 3 4 3" xfId="20658"/>
    <cellStyle name="Normal 2 3 3 4 3 2" xfId="20659"/>
    <cellStyle name="Normal 2 3 3 4 3 2 2" xfId="20660"/>
    <cellStyle name="Normal 2 3 3 4 3 2 2 2" xfId="50086"/>
    <cellStyle name="Normal 2 3 3 4 3 2 3" xfId="20661"/>
    <cellStyle name="Normal 2 3 3 4 3 3" xfId="20662"/>
    <cellStyle name="Normal 2 3 3 4 3 3 2" xfId="50087"/>
    <cellStyle name="Normal 2 3 3 4 3 4" xfId="20663"/>
    <cellStyle name="Normal 2 3 3 4 4" xfId="20664"/>
    <cellStyle name="Normal 2 3 3 4 4 2" xfId="20665"/>
    <cellStyle name="Normal 2 3 3 4 4 2 2" xfId="50088"/>
    <cellStyle name="Normal 2 3 3 4 4 3" xfId="20666"/>
    <cellStyle name="Normal 2 3 3 4 5" xfId="20667"/>
    <cellStyle name="Normal 2 3 3 4 5 2" xfId="50089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2 2" xfId="50090"/>
    <cellStyle name="Normal 2 3 3 5 2 2 3" xfId="20673"/>
    <cellStyle name="Normal 2 3 3 5 2 3" xfId="20674"/>
    <cellStyle name="Normal 2 3 3 5 2 3 2" xfId="50091"/>
    <cellStyle name="Normal 2 3 3 5 2 4" xfId="20675"/>
    <cellStyle name="Normal 2 3 3 5 3" xfId="20676"/>
    <cellStyle name="Normal 2 3 3 5 3 2" xfId="20677"/>
    <cellStyle name="Normal 2 3 3 5 3 2 2" xfId="50092"/>
    <cellStyle name="Normal 2 3 3 5 3 3" xfId="20678"/>
    <cellStyle name="Normal 2 3 3 5 4" xfId="20679"/>
    <cellStyle name="Normal 2 3 3 5 4 2" xfId="50093"/>
    <cellStyle name="Normal 2 3 3 5 5" xfId="20680"/>
    <cellStyle name="Normal 2 3 3 6" xfId="20681"/>
    <cellStyle name="Normal 2 3 3 6 2" xfId="20682"/>
    <cellStyle name="Normal 2 3 3 6 2 2" xfId="20683"/>
    <cellStyle name="Normal 2 3 3 6 2 2 2" xfId="50094"/>
    <cellStyle name="Normal 2 3 3 6 2 3" xfId="20684"/>
    <cellStyle name="Normal 2 3 3 6 3" xfId="20685"/>
    <cellStyle name="Normal 2 3 3 6 3 2" xfId="50095"/>
    <cellStyle name="Normal 2 3 3 6 4" xfId="20686"/>
    <cellStyle name="Normal 2 3 3 7" xfId="20687"/>
    <cellStyle name="Normal 2 3 3 7 2" xfId="20688"/>
    <cellStyle name="Normal 2 3 3 7 2 2" xfId="50096"/>
    <cellStyle name="Normal 2 3 3 7 3" xfId="20689"/>
    <cellStyle name="Normal 2 3 3 8" xfId="20690"/>
    <cellStyle name="Normal 2 3 3 8 2" xfId="50097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2 2" xfId="50098"/>
    <cellStyle name="Normal 2 3 4 2 2 2 3" xfId="20697"/>
    <cellStyle name="Normal 2 3 4 2 2 3" xfId="20698"/>
    <cellStyle name="Normal 2 3 4 2 2 3 2" xfId="50099"/>
    <cellStyle name="Normal 2 3 4 2 2 4" xfId="20699"/>
    <cellStyle name="Normal 2 3 4 2 3" xfId="20700"/>
    <cellStyle name="Normal 2 3 4 2 3 2" xfId="20701"/>
    <cellStyle name="Normal 2 3 4 2 3 2 2" xfId="50100"/>
    <cellStyle name="Normal 2 3 4 2 3 3" xfId="20702"/>
    <cellStyle name="Normal 2 3 4 2 4" xfId="20703"/>
    <cellStyle name="Normal 2 3 4 2 4 2" xfId="50101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2 2" xfId="50102"/>
    <cellStyle name="Normal 2 3 4 3 2 2 3" xfId="20709"/>
    <cellStyle name="Normal 2 3 4 3 2 3" xfId="20710"/>
    <cellStyle name="Normal 2 3 4 3 2 3 2" xfId="50103"/>
    <cellStyle name="Normal 2 3 4 3 2 4" xfId="20711"/>
    <cellStyle name="Normal 2 3 4 3 3" xfId="20712"/>
    <cellStyle name="Normal 2 3 4 3 3 2" xfId="20713"/>
    <cellStyle name="Normal 2 3 4 3 3 2 2" xfId="50104"/>
    <cellStyle name="Normal 2 3 4 3 3 3" xfId="20714"/>
    <cellStyle name="Normal 2 3 4 3 4" xfId="20715"/>
    <cellStyle name="Normal 2 3 4 3 4 2" xfId="50105"/>
    <cellStyle name="Normal 2 3 4 3 5" xfId="20716"/>
    <cellStyle name="Normal 2 3 4 4" xfId="20717"/>
    <cellStyle name="Normal 2 3 4 4 2" xfId="20718"/>
    <cellStyle name="Normal 2 3 4 4 2 2" xfId="20719"/>
    <cellStyle name="Normal 2 3 4 4 2 2 2" xfId="50106"/>
    <cellStyle name="Normal 2 3 4 4 2 3" xfId="20720"/>
    <cellStyle name="Normal 2 3 4 4 3" xfId="20721"/>
    <cellStyle name="Normal 2 3 4 4 3 2" xfId="50107"/>
    <cellStyle name="Normal 2 3 4 4 4" xfId="20722"/>
    <cellStyle name="Normal 2 3 4 5" xfId="20723"/>
    <cellStyle name="Normal 2 3 4 5 2" xfId="20724"/>
    <cellStyle name="Normal 2 3 4 5 2 2" xfId="50108"/>
    <cellStyle name="Normal 2 3 4 5 3" xfId="20725"/>
    <cellStyle name="Normal 2 3 4 6" xfId="20726"/>
    <cellStyle name="Normal 2 3 4 6 2" xfId="50109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2 2" xfId="50110"/>
    <cellStyle name="Normal 2 3 5 2 2 2 3" xfId="20733"/>
    <cellStyle name="Normal 2 3 5 2 2 3" xfId="20734"/>
    <cellStyle name="Normal 2 3 5 2 2 3 2" xfId="50111"/>
    <cellStyle name="Normal 2 3 5 2 2 4" xfId="20735"/>
    <cellStyle name="Normal 2 3 5 2 3" xfId="20736"/>
    <cellStyle name="Normal 2 3 5 2 3 2" xfId="20737"/>
    <cellStyle name="Normal 2 3 5 2 3 2 2" xfId="50112"/>
    <cellStyle name="Normal 2 3 5 2 3 3" xfId="20738"/>
    <cellStyle name="Normal 2 3 5 2 4" xfId="20739"/>
    <cellStyle name="Normal 2 3 5 2 4 2" xfId="50113"/>
    <cellStyle name="Normal 2 3 5 2 5" xfId="20740"/>
    <cellStyle name="Normal 2 3 5 3" xfId="20741"/>
    <cellStyle name="Normal 2 3 5 3 2" xfId="20742"/>
    <cellStyle name="Normal 2 3 5 3 2 2" xfId="20743"/>
    <cellStyle name="Normal 2 3 5 3 2 2 2" xfId="50114"/>
    <cellStyle name="Normal 2 3 5 3 2 3" xfId="20744"/>
    <cellStyle name="Normal 2 3 5 3 3" xfId="20745"/>
    <cellStyle name="Normal 2 3 5 3 3 2" xfId="50115"/>
    <cellStyle name="Normal 2 3 5 3 4" xfId="20746"/>
    <cellStyle name="Normal 2 3 5 4" xfId="20747"/>
    <cellStyle name="Normal 2 3 5 4 2" xfId="20748"/>
    <cellStyle name="Normal 2 3 5 4 2 2" xfId="50116"/>
    <cellStyle name="Normal 2 3 5 4 3" xfId="20749"/>
    <cellStyle name="Normal 2 3 5 5" xfId="20750"/>
    <cellStyle name="Normal 2 3 5 5 2" xfId="50117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2 2" xfId="50118"/>
    <cellStyle name="Normal 2 3 6 2 2 2 3" xfId="20757"/>
    <cellStyle name="Normal 2 3 6 2 2 3" xfId="20758"/>
    <cellStyle name="Normal 2 3 6 2 2 3 2" xfId="50119"/>
    <cellStyle name="Normal 2 3 6 2 2 4" xfId="20759"/>
    <cellStyle name="Normal 2 3 6 2 3" xfId="20760"/>
    <cellStyle name="Normal 2 3 6 2 3 2" xfId="20761"/>
    <cellStyle name="Normal 2 3 6 2 3 2 2" xfId="50120"/>
    <cellStyle name="Normal 2 3 6 2 3 3" xfId="20762"/>
    <cellStyle name="Normal 2 3 6 2 4" xfId="20763"/>
    <cellStyle name="Normal 2 3 6 2 4 2" xfId="50121"/>
    <cellStyle name="Normal 2 3 6 2 5" xfId="20764"/>
    <cellStyle name="Normal 2 3 6 3" xfId="20765"/>
    <cellStyle name="Normal 2 3 6 3 2" xfId="20766"/>
    <cellStyle name="Normal 2 3 6 3 2 2" xfId="20767"/>
    <cellStyle name="Normal 2 3 6 3 2 2 2" xfId="50122"/>
    <cellStyle name="Normal 2 3 6 3 2 3" xfId="20768"/>
    <cellStyle name="Normal 2 3 6 3 3" xfId="20769"/>
    <cellStyle name="Normal 2 3 6 3 3 2" xfId="50123"/>
    <cellStyle name="Normal 2 3 6 3 4" xfId="20770"/>
    <cellStyle name="Normal 2 3 6 4" xfId="20771"/>
    <cellStyle name="Normal 2 3 6 4 2" xfId="20772"/>
    <cellStyle name="Normal 2 3 6 4 2 2" xfId="50124"/>
    <cellStyle name="Normal 2 3 6 4 3" xfId="20773"/>
    <cellStyle name="Normal 2 3 6 5" xfId="20774"/>
    <cellStyle name="Normal 2 3 6 5 2" xfId="50125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2 2" xfId="50126"/>
    <cellStyle name="Normal 2 3 7 2 2 3" xfId="20780"/>
    <cellStyle name="Normal 2 3 7 2 3" xfId="20781"/>
    <cellStyle name="Normal 2 3 7 2 3 2" xfId="50127"/>
    <cellStyle name="Normal 2 3 7 2 4" xfId="20782"/>
    <cellStyle name="Normal 2 3 7 3" xfId="20783"/>
    <cellStyle name="Normal 2 3 7 3 2" xfId="20784"/>
    <cellStyle name="Normal 2 3 7 3 2 2" xfId="50128"/>
    <cellStyle name="Normal 2 3 7 3 3" xfId="20785"/>
    <cellStyle name="Normal 2 3 7 4" xfId="20786"/>
    <cellStyle name="Normal 2 3 7 4 2" xfId="50129"/>
    <cellStyle name="Normal 2 3 7 5" xfId="20787"/>
    <cellStyle name="Normal 2 3 8" xfId="20788"/>
    <cellStyle name="Normal 2 3 8 2" xfId="20789"/>
    <cellStyle name="Normal 2 3 8 2 2" xfId="20790"/>
    <cellStyle name="Normal 2 3 8 2 2 2" xfId="50130"/>
    <cellStyle name="Normal 2 3 8 2 3" xfId="20791"/>
    <cellStyle name="Normal 2 3 8 3" xfId="20792"/>
    <cellStyle name="Normal 2 3 8 3 2" xfId="50131"/>
    <cellStyle name="Normal 2 3 8 4" xfId="20793"/>
    <cellStyle name="Normal 2 3 9" xfId="20794"/>
    <cellStyle name="Normal 2 3 9 2" xfId="20795"/>
    <cellStyle name="Normal 2 3 9 2 2" xfId="50132"/>
    <cellStyle name="Normal 2 3 9 3" xfId="20796"/>
    <cellStyle name="Normal 2 4" xfId="129"/>
    <cellStyle name="Normal 2 4 10" xfId="20797"/>
    <cellStyle name="Normal 2 4 11" xfId="50133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2 2" xfId="50134"/>
    <cellStyle name="Normal 2 4 2 2 2 2 2 3" xfId="20804"/>
    <cellStyle name="Normal 2 4 2 2 2 2 3" xfId="20805"/>
    <cellStyle name="Normal 2 4 2 2 2 2 3 2" xfId="50135"/>
    <cellStyle name="Normal 2 4 2 2 2 2 4" xfId="20806"/>
    <cellStyle name="Normal 2 4 2 2 2 3" xfId="20807"/>
    <cellStyle name="Normal 2 4 2 2 2 3 2" xfId="20808"/>
    <cellStyle name="Normal 2 4 2 2 2 3 2 2" xfId="50136"/>
    <cellStyle name="Normal 2 4 2 2 2 3 3" xfId="20809"/>
    <cellStyle name="Normal 2 4 2 2 2 4" xfId="20810"/>
    <cellStyle name="Normal 2 4 2 2 2 4 2" xfId="50137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2 2" xfId="50138"/>
    <cellStyle name="Normal 2 4 2 2 3 2 2 3" xfId="20816"/>
    <cellStyle name="Normal 2 4 2 2 3 2 3" xfId="20817"/>
    <cellStyle name="Normal 2 4 2 2 3 2 3 2" xfId="50139"/>
    <cellStyle name="Normal 2 4 2 2 3 2 4" xfId="20818"/>
    <cellStyle name="Normal 2 4 2 2 3 3" xfId="20819"/>
    <cellStyle name="Normal 2 4 2 2 3 3 2" xfId="20820"/>
    <cellStyle name="Normal 2 4 2 2 3 3 2 2" xfId="50140"/>
    <cellStyle name="Normal 2 4 2 2 3 3 3" xfId="20821"/>
    <cellStyle name="Normal 2 4 2 2 3 4" xfId="20822"/>
    <cellStyle name="Normal 2 4 2 2 3 4 2" xfId="50141"/>
    <cellStyle name="Normal 2 4 2 2 3 5" xfId="20823"/>
    <cellStyle name="Normal 2 4 2 2 4" xfId="20824"/>
    <cellStyle name="Normal 2 4 2 2 4 2" xfId="20825"/>
    <cellStyle name="Normal 2 4 2 2 4 2 2" xfId="20826"/>
    <cellStyle name="Normal 2 4 2 2 4 2 2 2" xfId="50142"/>
    <cellStyle name="Normal 2 4 2 2 4 2 3" xfId="20827"/>
    <cellStyle name="Normal 2 4 2 2 4 3" xfId="20828"/>
    <cellStyle name="Normal 2 4 2 2 4 3 2" xfId="50143"/>
    <cellStyle name="Normal 2 4 2 2 4 4" xfId="20829"/>
    <cellStyle name="Normal 2 4 2 2 5" xfId="20830"/>
    <cellStyle name="Normal 2 4 2 2 5 2" xfId="20831"/>
    <cellStyle name="Normal 2 4 2 2 5 2 2" xfId="50144"/>
    <cellStyle name="Normal 2 4 2 2 5 3" xfId="20832"/>
    <cellStyle name="Normal 2 4 2 2 6" xfId="20833"/>
    <cellStyle name="Normal 2 4 2 2 6 2" xfId="50145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2 2" xfId="50146"/>
    <cellStyle name="Normal 2 4 2 3 2 2 2 3" xfId="20840"/>
    <cellStyle name="Normal 2 4 2 3 2 2 3" xfId="20841"/>
    <cellStyle name="Normal 2 4 2 3 2 2 3 2" xfId="50147"/>
    <cellStyle name="Normal 2 4 2 3 2 2 4" xfId="20842"/>
    <cellStyle name="Normal 2 4 2 3 2 3" xfId="20843"/>
    <cellStyle name="Normal 2 4 2 3 2 3 2" xfId="20844"/>
    <cellStyle name="Normal 2 4 2 3 2 3 2 2" xfId="50148"/>
    <cellStyle name="Normal 2 4 2 3 2 3 3" xfId="20845"/>
    <cellStyle name="Normal 2 4 2 3 2 4" xfId="20846"/>
    <cellStyle name="Normal 2 4 2 3 2 4 2" xfId="50149"/>
    <cellStyle name="Normal 2 4 2 3 2 5" xfId="20847"/>
    <cellStyle name="Normal 2 4 2 3 3" xfId="20848"/>
    <cellStyle name="Normal 2 4 2 3 3 2" xfId="20849"/>
    <cellStyle name="Normal 2 4 2 3 3 2 2" xfId="20850"/>
    <cellStyle name="Normal 2 4 2 3 3 2 2 2" xfId="50150"/>
    <cellStyle name="Normal 2 4 2 3 3 2 3" xfId="20851"/>
    <cellStyle name="Normal 2 4 2 3 3 3" xfId="20852"/>
    <cellStyle name="Normal 2 4 2 3 3 3 2" xfId="50151"/>
    <cellStyle name="Normal 2 4 2 3 3 4" xfId="20853"/>
    <cellStyle name="Normal 2 4 2 3 4" xfId="20854"/>
    <cellStyle name="Normal 2 4 2 3 4 2" xfId="20855"/>
    <cellStyle name="Normal 2 4 2 3 4 2 2" xfId="50152"/>
    <cellStyle name="Normal 2 4 2 3 4 3" xfId="20856"/>
    <cellStyle name="Normal 2 4 2 3 5" xfId="20857"/>
    <cellStyle name="Normal 2 4 2 3 5 2" xfId="50153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2 2" xfId="50154"/>
    <cellStyle name="Normal 2 4 2 4 2 2 2 3" xfId="20864"/>
    <cellStyle name="Normal 2 4 2 4 2 2 3" xfId="20865"/>
    <cellStyle name="Normal 2 4 2 4 2 2 3 2" xfId="50155"/>
    <cellStyle name="Normal 2 4 2 4 2 2 4" xfId="20866"/>
    <cellStyle name="Normal 2 4 2 4 2 3" xfId="20867"/>
    <cellStyle name="Normal 2 4 2 4 2 3 2" xfId="20868"/>
    <cellStyle name="Normal 2 4 2 4 2 3 2 2" xfId="50156"/>
    <cellStyle name="Normal 2 4 2 4 2 3 3" xfId="20869"/>
    <cellStyle name="Normal 2 4 2 4 2 4" xfId="20870"/>
    <cellStyle name="Normal 2 4 2 4 2 4 2" xfId="50157"/>
    <cellStyle name="Normal 2 4 2 4 2 5" xfId="20871"/>
    <cellStyle name="Normal 2 4 2 4 3" xfId="20872"/>
    <cellStyle name="Normal 2 4 2 4 3 2" xfId="20873"/>
    <cellStyle name="Normal 2 4 2 4 3 2 2" xfId="20874"/>
    <cellStyle name="Normal 2 4 2 4 3 2 2 2" xfId="50158"/>
    <cellStyle name="Normal 2 4 2 4 3 2 3" xfId="20875"/>
    <cellStyle name="Normal 2 4 2 4 3 3" xfId="20876"/>
    <cellStyle name="Normal 2 4 2 4 3 3 2" xfId="50159"/>
    <cellStyle name="Normal 2 4 2 4 3 4" xfId="20877"/>
    <cellStyle name="Normal 2 4 2 4 4" xfId="20878"/>
    <cellStyle name="Normal 2 4 2 4 4 2" xfId="20879"/>
    <cellStyle name="Normal 2 4 2 4 4 2 2" xfId="50160"/>
    <cellStyle name="Normal 2 4 2 4 4 3" xfId="20880"/>
    <cellStyle name="Normal 2 4 2 4 5" xfId="20881"/>
    <cellStyle name="Normal 2 4 2 4 5 2" xfId="5016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2 2" xfId="50162"/>
    <cellStyle name="Normal 2 4 2 5 2 2 3" xfId="20887"/>
    <cellStyle name="Normal 2 4 2 5 2 3" xfId="20888"/>
    <cellStyle name="Normal 2 4 2 5 2 3 2" xfId="50163"/>
    <cellStyle name="Normal 2 4 2 5 2 4" xfId="20889"/>
    <cellStyle name="Normal 2 4 2 5 3" xfId="20890"/>
    <cellStyle name="Normal 2 4 2 5 3 2" xfId="20891"/>
    <cellStyle name="Normal 2 4 2 5 3 2 2" xfId="50164"/>
    <cellStyle name="Normal 2 4 2 5 3 3" xfId="20892"/>
    <cellStyle name="Normal 2 4 2 5 4" xfId="20893"/>
    <cellStyle name="Normal 2 4 2 5 4 2" xfId="50165"/>
    <cellStyle name="Normal 2 4 2 5 5" xfId="20894"/>
    <cellStyle name="Normal 2 4 2 6" xfId="20895"/>
    <cellStyle name="Normal 2 4 2 6 2" xfId="20896"/>
    <cellStyle name="Normal 2 4 2 6 2 2" xfId="20897"/>
    <cellStyle name="Normal 2 4 2 6 2 2 2" xfId="50166"/>
    <cellStyle name="Normal 2 4 2 6 2 3" xfId="20898"/>
    <cellStyle name="Normal 2 4 2 6 3" xfId="20899"/>
    <cellStyle name="Normal 2 4 2 6 3 2" xfId="50167"/>
    <cellStyle name="Normal 2 4 2 6 4" xfId="20900"/>
    <cellStyle name="Normal 2 4 2 7" xfId="20901"/>
    <cellStyle name="Normal 2 4 2 7 2" xfId="20902"/>
    <cellStyle name="Normal 2 4 2 7 2 2" xfId="50168"/>
    <cellStyle name="Normal 2 4 2 7 3" xfId="20903"/>
    <cellStyle name="Normal 2 4 2 8" xfId="20904"/>
    <cellStyle name="Normal 2 4 2 8 2" xfId="50169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2 2" xfId="50170"/>
    <cellStyle name="Normal 2 4 3 2 2 2 3" xfId="20911"/>
    <cellStyle name="Normal 2 4 3 2 2 3" xfId="20912"/>
    <cellStyle name="Normal 2 4 3 2 2 3 2" xfId="50171"/>
    <cellStyle name="Normal 2 4 3 2 2 4" xfId="20913"/>
    <cellStyle name="Normal 2 4 3 2 3" xfId="20914"/>
    <cellStyle name="Normal 2 4 3 2 3 2" xfId="20915"/>
    <cellStyle name="Normal 2 4 3 2 3 2 2" xfId="50172"/>
    <cellStyle name="Normal 2 4 3 2 3 3" xfId="20916"/>
    <cellStyle name="Normal 2 4 3 2 4" xfId="20917"/>
    <cellStyle name="Normal 2 4 3 2 4 2" xfId="50173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2 2" xfId="50174"/>
    <cellStyle name="Normal 2 4 3 3 2 2 3" xfId="20923"/>
    <cellStyle name="Normal 2 4 3 3 2 3" xfId="20924"/>
    <cellStyle name="Normal 2 4 3 3 2 3 2" xfId="50175"/>
    <cellStyle name="Normal 2 4 3 3 2 4" xfId="20925"/>
    <cellStyle name="Normal 2 4 3 3 3" xfId="20926"/>
    <cellStyle name="Normal 2 4 3 3 3 2" xfId="20927"/>
    <cellStyle name="Normal 2 4 3 3 3 2 2" xfId="50176"/>
    <cellStyle name="Normal 2 4 3 3 3 3" xfId="20928"/>
    <cellStyle name="Normal 2 4 3 3 4" xfId="20929"/>
    <cellStyle name="Normal 2 4 3 3 4 2" xfId="50177"/>
    <cellStyle name="Normal 2 4 3 3 5" xfId="20930"/>
    <cellStyle name="Normal 2 4 3 4" xfId="20931"/>
    <cellStyle name="Normal 2 4 3 4 2" xfId="20932"/>
    <cellStyle name="Normal 2 4 3 4 2 2" xfId="20933"/>
    <cellStyle name="Normal 2 4 3 4 2 2 2" xfId="50178"/>
    <cellStyle name="Normal 2 4 3 4 2 3" xfId="20934"/>
    <cellStyle name="Normal 2 4 3 4 3" xfId="20935"/>
    <cellStyle name="Normal 2 4 3 4 3 2" xfId="50179"/>
    <cellStyle name="Normal 2 4 3 4 4" xfId="20936"/>
    <cellStyle name="Normal 2 4 3 5" xfId="20937"/>
    <cellStyle name="Normal 2 4 3 5 2" xfId="20938"/>
    <cellStyle name="Normal 2 4 3 5 2 2" xfId="50180"/>
    <cellStyle name="Normal 2 4 3 5 3" xfId="20939"/>
    <cellStyle name="Normal 2 4 3 6" xfId="20940"/>
    <cellStyle name="Normal 2 4 3 6 2" xfId="50181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2 2" xfId="50182"/>
    <cellStyle name="Normal 2 4 4 2 2 2 3" xfId="20947"/>
    <cellStyle name="Normal 2 4 4 2 2 3" xfId="20948"/>
    <cellStyle name="Normal 2 4 4 2 2 3 2" xfId="50183"/>
    <cellStyle name="Normal 2 4 4 2 2 4" xfId="20949"/>
    <cellStyle name="Normal 2 4 4 2 3" xfId="20950"/>
    <cellStyle name="Normal 2 4 4 2 3 2" xfId="20951"/>
    <cellStyle name="Normal 2 4 4 2 3 2 2" xfId="50184"/>
    <cellStyle name="Normal 2 4 4 2 3 3" xfId="20952"/>
    <cellStyle name="Normal 2 4 4 2 4" xfId="20953"/>
    <cellStyle name="Normal 2 4 4 2 4 2" xfId="50185"/>
    <cellStyle name="Normal 2 4 4 2 5" xfId="20954"/>
    <cellStyle name="Normal 2 4 4 3" xfId="20955"/>
    <cellStyle name="Normal 2 4 4 3 2" xfId="20956"/>
    <cellStyle name="Normal 2 4 4 3 2 2" xfId="20957"/>
    <cellStyle name="Normal 2 4 4 3 2 2 2" xfId="50186"/>
    <cellStyle name="Normal 2 4 4 3 2 3" xfId="20958"/>
    <cellStyle name="Normal 2 4 4 3 3" xfId="20959"/>
    <cellStyle name="Normal 2 4 4 3 3 2" xfId="50187"/>
    <cellStyle name="Normal 2 4 4 3 4" xfId="20960"/>
    <cellStyle name="Normal 2 4 4 4" xfId="20961"/>
    <cellStyle name="Normal 2 4 4 4 2" xfId="20962"/>
    <cellStyle name="Normal 2 4 4 4 2 2" xfId="50188"/>
    <cellStyle name="Normal 2 4 4 4 3" xfId="20963"/>
    <cellStyle name="Normal 2 4 4 5" xfId="20964"/>
    <cellStyle name="Normal 2 4 4 5 2" xfId="50189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2 2" xfId="50190"/>
    <cellStyle name="Normal 2 4 5 2 2 2 3" xfId="20971"/>
    <cellStyle name="Normal 2 4 5 2 2 3" xfId="20972"/>
    <cellStyle name="Normal 2 4 5 2 2 3 2" xfId="50191"/>
    <cellStyle name="Normal 2 4 5 2 2 4" xfId="20973"/>
    <cellStyle name="Normal 2 4 5 2 3" xfId="20974"/>
    <cellStyle name="Normal 2 4 5 2 3 2" xfId="20975"/>
    <cellStyle name="Normal 2 4 5 2 3 2 2" xfId="50192"/>
    <cellStyle name="Normal 2 4 5 2 3 3" xfId="20976"/>
    <cellStyle name="Normal 2 4 5 2 4" xfId="20977"/>
    <cellStyle name="Normal 2 4 5 2 4 2" xfId="50193"/>
    <cellStyle name="Normal 2 4 5 2 5" xfId="20978"/>
    <cellStyle name="Normal 2 4 5 3" xfId="20979"/>
    <cellStyle name="Normal 2 4 5 3 2" xfId="20980"/>
    <cellStyle name="Normal 2 4 5 3 2 2" xfId="20981"/>
    <cellStyle name="Normal 2 4 5 3 2 2 2" xfId="50194"/>
    <cellStyle name="Normal 2 4 5 3 2 3" xfId="20982"/>
    <cellStyle name="Normal 2 4 5 3 3" xfId="20983"/>
    <cellStyle name="Normal 2 4 5 3 3 2" xfId="50195"/>
    <cellStyle name="Normal 2 4 5 3 4" xfId="20984"/>
    <cellStyle name="Normal 2 4 5 4" xfId="20985"/>
    <cellStyle name="Normal 2 4 5 4 2" xfId="20986"/>
    <cellStyle name="Normal 2 4 5 4 2 2" xfId="50196"/>
    <cellStyle name="Normal 2 4 5 4 3" xfId="20987"/>
    <cellStyle name="Normal 2 4 5 5" xfId="20988"/>
    <cellStyle name="Normal 2 4 5 5 2" xfId="50197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2 2" xfId="50198"/>
    <cellStyle name="Normal 2 4 6 2 2 3" xfId="20994"/>
    <cellStyle name="Normal 2 4 6 2 3" xfId="20995"/>
    <cellStyle name="Normal 2 4 6 2 3 2" xfId="50199"/>
    <cellStyle name="Normal 2 4 6 2 4" xfId="20996"/>
    <cellStyle name="Normal 2 4 6 3" xfId="20997"/>
    <cellStyle name="Normal 2 4 6 3 2" xfId="20998"/>
    <cellStyle name="Normal 2 4 6 3 2 2" xfId="50200"/>
    <cellStyle name="Normal 2 4 6 3 3" xfId="20999"/>
    <cellStyle name="Normal 2 4 6 4" xfId="21000"/>
    <cellStyle name="Normal 2 4 6 4 2" xfId="50201"/>
    <cellStyle name="Normal 2 4 6 5" xfId="21001"/>
    <cellStyle name="Normal 2 4 7" xfId="21002"/>
    <cellStyle name="Normal 2 4 7 2" xfId="21003"/>
    <cellStyle name="Normal 2 4 7 2 2" xfId="21004"/>
    <cellStyle name="Normal 2 4 7 2 2 2" xfId="50202"/>
    <cellStyle name="Normal 2 4 7 2 3" xfId="21005"/>
    <cellStyle name="Normal 2 4 7 3" xfId="21006"/>
    <cellStyle name="Normal 2 4 7 3 2" xfId="50203"/>
    <cellStyle name="Normal 2 4 7 4" xfId="21007"/>
    <cellStyle name="Normal 2 4 8" xfId="21008"/>
    <cellStyle name="Normal 2 4 8 2" xfId="21009"/>
    <cellStyle name="Normal 2 4 8 2 2" xfId="50204"/>
    <cellStyle name="Normal 2 4 8 3" xfId="21010"/>
    <cellStyle name="Normal 2 4 9" xfId="21011"/>
    <cellStyle name="Normal 2 4 9 2" xfId="50205"/>
    <cellStyle name="Normal 2 5" xfId="21012"/>
    <cellStyle name="Normal 2 5 10" xfId="21013"/>
    <cellStyle name="Normal 2 5 11" xfId="50206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2 2" xfId="50207"/>
    <cellStyle name="Normal 2 5 2 2 2 2 2 3" xfId="21021"/>
    <cellStyle name="Normal 2 5 2 2 2 2 3" xfId="21022"/>
    <cellStyle name="Normal 2 5 2 2 2 2 3 2" xfId="50208"/>
    <cellStyle name="Normal 2 5 2 2 2 2 4" xfId="21023"/>
    <cellStyle name="Normal 2 5 2 2 2 3" xfId="21024"/>
    <cellStyle name="Normal 2 5 2 2 2 3 2" xfId="21025"/>
    <cellStyle name="Normal 2 5 2 2 2 3 2 2" xfId="50209"/>
    <cellStyle name="Normal 2 5 2 2 2 3 3" xfId="21026"/>
    <cellStyle name="Normal 2 5 2 2 2 4" xfId="21027"/>
    <cellStyle name="Normal 2 5 2 2 2 4 2" xfId="50210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2 2" xfId="50211"/>
    <cellStyle name="Normal 2 5 2 2 3 2 2 3" xfId="21033"/>
    <cellStyle name="Normal 2 5 2 2 3 2 3" xfId="21034"/>
    <cellStyle name="Normal 2 5 2 2 3 2 3 2" xfId="50212"/>
    <cellStyle name="Normal 2 5 2 2 3 2 4" xfId="21035"/>
    <cellStyle name="Normal 2 5 2 2 3 3" xfId="21036"/>
    <cellStyle name="Normal 2 5 2 2 3 3 2" xfId="21037"/>
    <cellStyle name="Normal 2 5 2 2 3 3 2 2" xfId="50213"/>
    <cellStyle name="Normal 2 5 2 2 3 3 3" xfId="21038"/>
    <cellStyle name="Normal 2 5 2 2 3 4" xfId="21039"/>
    <cellStyle name="Normal 2 5 2 2 3 4 2" xfId="50214"/>
    <cellStyle name="Normal 2 5 2 2 3 5" xfId="21040"/>
    <cellStyle name="Normal 2 5 2 2 4" xfId="21041"/>
    <cellStyle name="Normal 2 5 2 2 4 2" xfId="21042"/>
    <cellStyle name="Normal 2 5 2 2 4 2 2" xfId="21043"/>
    <cellStyle name="Normal 2 5 2 2 4 2 2 2" xfId="50215"/>
    <cellStyle name="Normal 2 5 2 2 4 2 3" xfId="21044"/>
    <cellStyle name="Normal 2 5 2 2 4 3" xfId="21045"/>
    <cellStyle name="Normal 2 5 2 2 4 3 2" xfId="50216"/>
    <cellStyle name="Normal 2 5 2 2 4 4" xfId="21046"/>
    <cellStyle name="Normal 2 5 2 2 5" xfId="21047"/>
    <cellStyle name="Normal 2 5 2 2 5 2" xfId="21048"/>
    <cellStyle name="Normal 2 5 2 2 5 2 2" xfId="50217"/>
    <cellStyle name="Normal 2 5 2 2 5 3" xfId="21049"/>
    <cellStyle name="Normal 2 5 2 2 6" xfId="21050"/>
    <cellStyle name="Normal 2 5 2 2 6 2" xfId="50218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2 2" xfId="50219"/>
    <cellStyle name="Normal 2 5 2 3 2 2 2 3" xfId="21057"/>
    <cellStyle name="Normal 2 5 2 3 2 2 3" xfId="21058"/>
    <cellStyle name="Normal 2 5 2 3 2 2 3 2" xfId="50220"/>
    <cellStyle name="Normal 2 5 2 3 2 2 4" xfId="21059"/>
    <cellStyle name="Normal 2 5 2 3 2 3" xfId="21060"/>
    <cellStyle name="Normal 2 5 2 3 2 3 2" xfId="21061"/>
    <cellStyle name="Normal 2 5 2 3 2 3 2 2" xfId="50221"/>
    <cellStyle name="Normal 2 5 2 3 2 3 3" xfId="21062"/>
    <cellStyle name="Normal 2 5 2 3 2 4" xfId="21063"/>
    <cellStyle name="Normal 2 5 2 3 2 4 2" xfId="50222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2 2" xfId="50223"/>
    <cellStyle name="Normal 2 5 2 3 3 2 2 3" xfId="21069"/>
    <cellStyle name="Normal 2 5 2 3 3 2 3" xfId="21070"/>
    <cellStyle name="Normal 2 5 2 3 3 2 3 2" xfId="50224"/>
    <cellStyle name="Normal 2 5 2 3 3 2 4" xfId="21071"/>
    <cellStyle name="Normal 2 5 2 3 3 3" xfId="21072"/>
    <cellStyle name="Normal 2 5 2 3 3 3 2" xfId="21073"/>
    <cellStyle name="Normal 2 5 2 3 3 3 2 2" xfId="50225"/>
    <cellStyle name="Normal 2 5 2 3 3 3 3" xfId="21074"/>
    <cellStyle name="Normal 2 5 2 3 3 4" xfId="21075"/>
    <cellStyle name="Normal 2 5 2 3 3 4 2" xfId="50226"/>
    <cellStyle name="Normal 2 5 2 3 3 5" xfId="21076"/>
    <cellStyle name="Normal 2 5 2 3 4" xfId="21077"/>
    <cellStyle name="Normal 2 5 2 3 4 2" xfId="21078"/>
    <cellStyle name="Normal 2 5 2 3 4 2 2" xfId="21079"/>
    <cellStyle name="Normal 2 5 2 3 4 2 2 2" xfId="50227"/>
    <cellStyle name="Normal 2 5 2 3 4 2 3" xfId="21080"/>
    <cellStyle name="Normal 2 5 2 3 4 3" xfId="21081"/>
    <cellStyle name="Normal 2 5 2 3 4 3 2" xfId="50228"/>
    <cellStyle name="Normal 2 5 2 3 4 4" xfId="21082"/>
    <cellStyle name="Normal 2 5 2 3 5" xfId="21083"/>
    <cellStyle name="Normal 2 5 2 3 5 2" xfId="21084"/>
    <cellStyle name="Normal 2 5 2 3 5 2 2" xfId="50229"/>
    <cellStyle name="Normal 2 5 2 3 5 3" xfId="21085"/>
    <cellStyle name="Normal 2 5 2 3 6" xfId="21086"/>
    <cellStyle name="Normal 2 5 2 3 6 2" xfId="50230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2 2" xfId="50231"/>
    <cellStyle name="Normal 2 5 2 4 2 2 2 3" xfId="21093"/>
    <cellStyle name="Normal 2 5 2 4 2 2 3" xfId="21094"/>
    <cellStyle name="Normal 2 5 2 4 2 2 3 2" xfId="50232"/>
    <cellStyle name="Normal 2 5 2 4 2 2 4" xfId="21095"/>
    <cellStyle name="Normal 2 5 2 4 2 3" xfId="21096"/>
    <cellStyle name="Normal 2 5 2 4 2 3 2" xfId="21097"/>
    <cellStyle name="Normal 2 5 2 4 2 3 2 2" xfId="50233"/>
    <cellStyle name="Normal 2 5 2 4 2 3 3" xfId="21098"/>
    <cellStyle name="Normal 2 5 2 4 2 4" xfId="21099"/>
    <cellStyle name="Normal 2 5 2 4 2 4 2" xfId="50234"/>
    <cellStyle name="Normal 2 5 2 4 2 5" xfId="21100"/>
    <cellStyle name="Normal 2 5 2 4 3" xfId="21101"/>
    <cellStyle name="Normal 2 5 2 4 3 2" xfId="21102"/>
    <cellStyle name="Normal 2 5 2 4 3 2 2" xfId="21103"/>
    <cellStyle name="Normal 2 5 2 4 3 2 2 2" xfId="50235"/>
    <cellStyle name="Normal 2 5 2 4 3 2 3" xfId="21104"/>
    <cellStyle name="Normal 2 5 2 4 3 3" xfId="21105"/>
    <cellStyle name="Normal 2 5 2 4 3 3 2" xfId="50236"/>
    <cellStyle name="Normal 2 5 2 4 3 4" xfId="21106"/>
    <cellStyle name="Normal 2 5 2 4 4" xfId="21107"/>
    <cellStyle name="Normal 2 5 2 4 4 2" xfId="21108"/>
    <cellStyle name="Normal 2 5 2 4 4 2 2" xfId="50237"/>
    <cellStyle name="Normal 2 5 2 4 4 3" xfId="21109"/>
    <cellStyle name="Normal 2 5 2 4 5" xfId="21110"/>
    <cellStyle name="Normal 2 5 2 4 5 2" xfId="50238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2 2" xfId="50239"/>
    <cellStyle name="Normal 2 5 2 5 2 2 2 3" xfId="21117"/>
    <cellStyle name="Normal 2 5 2 5 2 2 3" xfId="21118"/>
    <cellStyle name="Normal 2 5 2 5 2 2 3 2" xfId="50240"/>
    <cellStyle name="Normal 2 5 2 5 2 2 4" xfId="21119"/>
    <cellStyle name="Normal 2 5 2 5 2 3" xfId="21120"/>
    <cellStyle name="Normal 2 5 2 5 2 3 2" xfId="21121"/>
    <cellStyle name="Normal 2 5 2 5 2 3 2 2" xfId="50241"/>
    <cellStyle name="Normal 2 5 2 5 2 3 3" xfId="21122"/>
    <cellStyle name="Normal 2 5 2 5 2 4" xfId="21123"/>
    <cellStyle name="Normal 2 5 2 5 2 4 2" xfId="50242"/>
    <cellStyle name="Normal 2 5 2 5 2 5" xfId="21124"/>
    <cellStyle name="Normal 2 5 2 5 3" xfId="21125"/>
    <cellStyle name="Normal 2 5 2 5 3 2" xfId="21126"/>
    <cellStyle name="Normal 2 5 2 5 3 2 2" xfId="21127"/>
    <cellStyle name="Normal 2 5 2 5 3 2 2 2" xfId="50243"/>
    <cellStyle name="Normal 2 5 2 5 3 2 3" xfId="21128"/>
    <cellStyle name="Normal 2 5 2 5 3 3" xfId="21129"/>
    <cellStyle name="Normal 2 5 2 5 3 3 2" xfId="50244"/>
    <cellStyle name="Normal 2 5 2 5 3 4" xfId="21130"/>
    <cellStyle name="Normal 2 5 2 5 4" xfId="21131"/>
    <cellStyle name="Normal 2 5 2 5 4 2" xfId="21132"/>
    <cellStyle name="Normal 2 5 2 5 4 2 2" xfId="50245"/>
    <cellStyle name="Normal 2 5 2 5 4 3" xfId="21133"/>
    <cellStyle name="Normal 2 5 2 5 5" xfId="21134"/>
    <cellStyle name="Normal 2 5 2 5 5 2" xfId="50246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2 2" xfId="50247"/>
    <cellStyle name="Normal 2 5 2 6 2 2 3" xfId="21140"/>
    <cellStyle name="Normal 2 5 2 6 2 3" xfId="21141"/>
    <cellStyle name="Normal 2 5 2 6 2 3 2" xfId="50248"/>
    <cellStyle name="Normal 2 5 2 6 2 4" xfId="21142"/>
    <cellStyle name="Normal 2 5 2 6 3" xfId="21143"/>
    <cellStyle name="Normal 2 5 2 6 3 2" xfId="21144"/>
    <cellStyle name="Normal 2 5 2 6 3 2 2" xfId="50249"/>
    <cellStyle name="Normal 2 5 2 6 3 3" xfId="21145"/>
    <cellStyle name="Normal 2 5 2 6 4" xfId="21146"/>
    <cellStyle name="Normal 2 5 2 6 4 2" xfId="50250"/>
    <cellStyle name="Normal 2 5 2 6 5" xfId="21147"/>
    <cellStyle name="Normal 2 5 2 7" xfId="21148"/>
    <cellStyle name="Normal 2 5 2 7 2" xfId="21149"/>
    <cellStyle name="Normal 2 5 2 7 2 2" xfId="21150"/>
    <cellStyle name="Normal 2 5 2 7 2 2 2" xfId="50251"/>
    <cellStyle name="Normal 2 5 2 7 2 3" xfId="21151"/>
    <cellStyle name="Normal 2 5 2 7 3" xfId="21152"/>
    <cellStyle name="Normal 2 5 2 7 3 2" xfId="50252"/>
    <cellStyle name="Normal 2 5 2 7 4" xfId="21153"/>
    <cellStyle name="Normal 2 5 2 8" xfId="21154"/>
    <cellStyle name="Normal 2 5 2 8 2" xfId="21155"/>
    <cellStyle name="Normal 2 5 2 8 2 2" xfId="50253"/>
    <cellStyle name="Normal 2 5 2 8 3" xfId="21156"/>
    <cellStyle name="Normal 2 5 2 9" xfId="21157"/>
    <cellStyle name="Normal 2 5 2 9 2" xfId="50254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2 2" xfId="50255"/>
    <cellStyle name="Normal 2 5 3 2 2 2 3" xfId="21163"/>
    <cellStyle name="Normal 2 5 3 2 2 3" xfId="21164"/>
    <cellStyle name="Normal 2 5 3 2 2 3 2" xfId="50256"/>
    <cellStyle name="Normal 2 5 3 2 2 4" xfId="21165"/>
    <cellStyle name="Normal 2 5 3 2 3" xfId="21166"/>
    <cellStyle name="Normal 2 5 3 2 3 2" xfId="21167"/>
    <cellStyle name="Normal 2 5 3 2 3 2 2" xfId="50257"/>
    <cellStyle name="Normal 2 5 3 2 3 3" xfId="21168"/>
    <cellStyle name="Normal 2 5 3 2 4" xfId="21169"/>
    <cellStyle name="Normal 2 5 3 2 4 2" xfId="50258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2 2" xfId="50259"/>
    <cellStyle name="Normal 2 5 3 3 2 2 3" xfId="21175"/>
    <cellStyle name="Normal 2 5 3 3 2 3" xfId="21176"/>
    <cellStyle name="Normal 2 5 3 3 2 3 2" xfId="50260"/>
    <cellStyle name="Normal 2 5 3 3 2 4" xfId="21177"/>
    <cellStyle name="Normal 2 5 3 3 3" xfId="21178"/>
    <cellStyle name="Normal 2 5 3 3 3 2" xfId="21179"/>
    <cellStyle name="Normal 2 5 3 3 3 2 2" xfId="50261"/>
    <cellStyle name="Normal 2 5 3 3 3 3" xfId="21180"/>
    <cellStyle name="Normal 2 5 3 3 4" xfId="21181"/>
    <cellStyle name="Normal 2 5 3 3 4 2" xfId="50262"/>
    <cellStyle name="Normal 2 5 3 3 5" xfId="21182"/>
    <cellStyle name="Normal 2 5 3 4" xfId="21183"/>
    <cellStyle name="Normal 2 5 3 4 2" xfId="21184"/>
    <cellStyle name="Normal 2 5 3 4 2 2" xfId="21185"/>
    <cellStyle name="Normal 2 5 3 4 2 2 2" xfId="50263"/>
    <cellStyle name="Normal 2 5 3 4 2 3" xfId="21186"/>
    <cellStyle name="Normal 2 5 3 4 3" xfId="21187"/>
    <cellStyle name="Normal 2 5 3 4 3 2" xfId="50264"/>
    <cellStyle name="Normal 2 5 3 4 4" xfId="21188"/>
    <cellStyle name="Normal 2 5 3 5" xfId="21189"/>
    <cellStyle name="Normal 2 5 3 5 2" xfId="21190"/>
    <cellStyle name="Normal 2 5 3 5 2 2" xfId="50265"/>
    <cellStyle name="Normal 2 5 3 5 3" xfId="21191"/>
    <cellStyle name="Normal 2 5 3 6" xfId="21192"/>
    <cellStyle name="Normal 2 5 3 6 2" xfId="50266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2 2" xfId="50267"/>
    <cellStyle name="Normal 2 5 4 2 2 2 3" xfId="21199"/>
    <cellStyle name="Normal 2 5 4 2 2 3" xfId="21200"/>
    <cellStyle name="Normal 2 5 4 2 2 3 2" xfId="50268"/>
    <cellStyle name="Normal 2 5 4 2 2 4" xfId="21201"/>
    <cellStyle name="Normal 2 5 4 2 3" xfId="21202"/>
    <cellStyle name="Normal 2 5 4 2 3 2" xfId="21203"/>
    <cellStyle name="Normal 2 5 4 2 3 2 2" xfId="50269"/>
    <cellStyle name="Normal 2 5 4 2 3 3" xfId="21204"/>
    <cellStyle name="Normal 2 5 4 2 4" xfId="21205"/>
    <cellStyle name="Normal 2 5 4 2 4 2" xfId="50270"/>
    <cellStyle name="Normal 2 5 4 2 5" xfId="21206"/>
    <cellStyle name="Normal 2 5 4 3" xfId="21207"/>
    <cellStyle name="Normal 2 5 4 3 2" xfId="21208"/>
    <cellStyle name="Normal 2 5 4 3 2 2" xfId="21209"/>
    <cellStyle name="Normal 2 5 4 3 2 2 2" xfId="50271"/>
    <cellStyle name="Normal 2 5 4 3 2 3" xfId="21210"/>
    <cellStyle name="Normal 2 5 4 3 3" xfId="21211"/>
    <cellStyle name="Normal 2 5 4 3 3 2" xfId="50272"/>
    <cellStyle name="Normal 2 5 4 3 4" xfId="21212"/>
    <cellStyle name="Normal 2 5 4 4" xfId="21213"/>
    <cellStyle name="Normal 2 5 4 4 2" xfId="21214"/>
    <cellStyle name="Normal 2 5 4 4 2 2" xfId="50273"/>
    <cellStyle name="Normal 2 5 4 4 3" xfId="21215"/>
    <cellStyle name="Normal 2 5 4 5" xfId="21216"/>
    <cellStyle name="Normal 2 5 4 5 2" xfId="50274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2 2" xfId="50275"/>
    <cellStyle name="Normal 2 5 5 2 2 2 3" xfId="21223"/>
    <cellStyle name="Normal 2 5 5 2 2 3" xfId="21224"/>
    <cellStyle name="Normal 2 5 5 2 2 3 2" xfId="50276"/>
    <cellStyle name="Normal 2 5 5 2 2 4" xfId="21225"/>
    <cellStyle name="Normal 2 5 5 2 3" xfId="21226"/>
    <cellStyle name="Normal 2 5 5 2 3 2" xfId="21227"/>
    <cellStyle name="Normal 2 5 5 2 3 2 2" xfId="50277"/>
    <cellStyle name="Normal 2 5 5 2 3 3" xfId="21228"/>
    <cellStyle name="Normal 2 5 5 2 4" xfId="21229"/>
    <cellStyle name="Normal 2 5 5 2 4 2" xfId="50278"/>
    <cellStyle name="Normal 2 5 5 2 5" xfId="21230"/>
    <cellStyle name="Normal 2 5 5 3" xfId="21231"/>
    <cellStyle name="Normal 2 5 5 3 2" xfId="21232"/>
    <cellStyle name="Normal 2 5 5 3 2 2" xfId="21233"/>
    <cellStyle name="Normal 2 5 5 3 2 2 2" xfId="50279"/>
    <cellStyle name="Normal 2 5 5 3 2 3" xfId="21234"/>
    <cellStyle name="Normal 2 5 5 3 3" xfId="21235"/>
    <cellStyle name="Normal 2 5 5 3 3 2" xfId="50280"/>
    <cellStyle name="Normal 2 5 5 3 4" xfId="21236"/>
    <cellStyle name="Normal 2 5 5 4" xfId="21237"/>
    <cellStyle name="Normal 2 5 5 4 2" xfId="21238"/>
    <cellStyle name="Normal 2 5 5 4 2 2" xfId="50281"/>
    <cellStyle name="Normal 2 5 5 4 3" xfId="21239"/>
    <cellStyle name="Normal 2 5 5 5" xfId="21240"/>
    <cellStyle name="Normal 2 5 5 5 2" xfId="50282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2 2" xfId="50283"/>
    <cellStyle name="Normal 2 5 6 2 2 3" xfId="21246"/>
    <cellStyle name="Normal 2 5 6 2 3" xfId="21247"/>
    <cellStyle name="Normal 2 5 6 2 3 2" xfId="50284"/>
    <cellStyle name="Normal 2 5 6 2 4" xfId="21248"/>
    <cellStyle name="Normal 2 5 6 3" xfId="21249"/>
    <cellStyle name="Normal 2 5 6 3 2" xfId="21250"/>
    <cellStyle name="Normal 2 5 6 3 2 2" xfId="50285"/>
    <cellStyle name="Normal 2 5 6 3 3" xfId="21251"/>
    <cellStyle name="Normal 2 5 6 4" xfId="21252"/>
    <cellStyle name="Normal 2 5 6 4 2" xfId="50286"/>
    <cellStyle name="Normal 2 5 6 5" xfId="21253"/>
    <cellStyle name="Normal 2 5 7" xfId="21254"/>
    <cellStyle name="Normal 2 5 7 2" xfId="21255"/>
    <cellStyle name="Normal 2 5 7 2 2" xfId="21256"/>
    <cellStyle name="Normal 2 5 7 2 2 2" xfId="50287"/>
    <cellStyle name="Normal 2 5 7 2 3" xfId="21257"/>
    <cellStyle name="Normal 2 5 7 3" xfId="21258"/>
    <cellStyle name="Normal 2 5 7 3 2" xfId="50288"/>
    <cellStyle name="Normal 2 5 7 4" xfId="21259"/>
    <cellStyle name="Normal 2 5 8" xfId="21260"/>
    <cellStyle name="Normal 2 5 8 2" xfId="21261"/>
    <cellStyle name="Normal 2 5 8 2 2" xfId="50289"/>
    <cellStyle name="Normal 2 5 8 3" xfId="21262"/>
    <cellStyle name="Normal 2 5 9" xfId="21263"/>
    <cellStyle name="Normal 2 5 9 2" xfId="50290"/>
    <cellStyle name="Normal 2 6" xfId="21264"/>
    <cellStyle name="Normal 2 6 2" xfId="21265"/>
    <cellStyle name="Normal 2 6 2 2" xfId="21266"/>
    <cellStyle name="Normal 2 6 2 3" xfId="21267"/>
    <cellStyle name="Normal 2 6 2 4" xfId="50291"/>
    <cellStyle name="Normal 2 6 3" xfId="44722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2 2" xfId="50292"/>
    <cellStyle name="Normal 2 7 2 2 2 2 3" xfId="21274"/>
    <cellStyle name="Normal 2 7 2 2 2 3" xfId="21275"/>
    <cellStyle name="Normal 2 7 2 2 2 3 2" xfId="50293"/>
    <cellStyle name="Normal 2 7 2 2 2 4" xfId="21276"/>
    <cellStyle name="Normal 2 7 2 2 3" xfId="21277"/>
    <cellStyle name="Normal 2 7 2 2 3 2" xfId="21278"/>
    <cellStyle name="Normal 2 7 2 2 3 2 2" xfId="50294"/>
    <cellStyle name="Normal 2 7 2 2 3 3" xfId="21279"/>
    <cellStyle name="Normal 2 7 2 2 4" xfId="21280"/>
    <cellStyle name="Normal 2 7 2 2 4 2" xfId="50295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2 2" xfId="50296"/>
    <cellStyle name="Normal 2 7 2 3 2 2 3" xfId="21286"/>
    <cellStyle name="Normal 2 7 2 3 2 3" xfId="21287"/>
    <cellStyle name="Normal 2 7 2 3 2 3 2" xfId="50297"/>
    <cellStyle name="Normal 2 7 2 3 2 4" xfId="21288"/>
    <cellStyle name="Normal 2 7 2 3 3" xfId="21289"/>
    <cellStyle name="Normal 2 7 2 3 3 2" xfId="21290"/>
    <cellStyle name="Normal 2 7 2 3 3 2 2" xfId="50298"/>
    <cellStyle name="Normal 2 7 2 3 3 3" xfId="21291"/>
    <cellStyle name="Normal 2 7 2 3 4" xfId="21292"/>
    <cellStyle name="Normal 2 7 2 3 4 2" xfId="50299"/>
    <cellStyle name="Normal 2 7 2 3 5" xfId="21293"/>
    <cellStyle name="Normal 2 7 2 4" xfId="21294"/>
    <cellStyle name="Normal 2 7 2 4 2" xfId="21295"/>
    <cellStyle name="Normal 2 7 2 4 2 2" xfId="21296"/>
    <cellStyle name="Normal 2 7 2 4 2 2 2" xfId="50300"/>
    <cellStyle name="Normal 2 7 2 4 2 3" xfId="21297"/>
    <cellStyle name="Normal 2 7 2 4 3" xfId="21298"/>
    <cellStyle name="Normal 2 7 2 4 3 2" xfId="50301"/>
    <cellStyle name="Normal 2 7 2 4 4" xfId="21299"/>
    <cellStyle name="Normal 2 7 2 5" xfId="21300"/>
    <cellStyle name="Normal 2 7 2 5 2" xfId="21301"/>
    <cellStyle name="Normal 2 7 2 5 2 2" xfId="50302"/>
    <cellStyle name="Normal 2 7 2 5 3" xfId="21302"/>
    <cellStyle name="Normal 2 7 2 6" xfId="21303"/>
    <cellStyle name="Normal 2 7 2 6 2" xfId="50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2 2" xfId="50304"/>
    <cellStyle name="Normal 2 7 3 2 2 2 3" xfId="21310"/>
    <cellStyle name="Normal 2 7 3 2 2 3" xfId="21311"/>
    <cellStyle name="Normal 2 7 3 2 2 3 2" xfId="50305"/>
    <cellStyle name="Normal 2 7 3 2 2 4" xfId="21312"/>
    <cellStyle name="Normal 2 7 3 2 3" xfId="21313"/>
    <cellStyle name="Normal 2 7 3 2 3 2" xfId="21314"/>
    <cellStyle name="Normal 2 7 3 2 3 2 2" xfId="50306"/>
    <cellStyle name="Normal 2 7 3 2 3 3" xfId="21315"/>
    <cellStyle name="Normal 2 7 3 2 4" xfId="21316"/>
    <cellStyle name="Normal 2 7 3 2 4 2" xfId="50307"/>
    <cellStyle name="Normal 2 7 3 2 5" xfId="21317"/>
    <cellStyle name="Normal 2 7 3 3" xfId="21318"/>
    <cellStyle name="Normal 2 7 3 3 2" xfId="21319"/>
    <cellStyle name="Normal 2 7 3 3 2 2" xfId="21320"/>
    <cellStyle name="Normal 2 7 3 3 2 2 2" xfId="50308"/>
    <cellStyle name="Normal 2 7 3 3 2 3" xfId="21321"/>
    <cellStyle name="Normal 2 7 3 3 3" xfId="21322"/>
    <cellStyle name="Normal 2 7 3 3 3 2" xfId="50309"/>
    <cellStyle name="Normal 2 7 3 3 4" xfId="21323"/>
    <cellStyle name="Normal 2 7 3 4" xfId="21324"/>
    <cellStyle name="Normal 2 7 3 4 2" xfId="21325"/>
    <cellStyle name="Normal 2 7 3 4 2 2" xfId="50310"/>
    <cellStyle name="Normal 2 7 3 4 3" xfId="21326"/>
    <cellStyle name="Normal 2 7 3 5" xfId="21327"/>
    <cellStyle name="Normal 2 7 3 5 2" xfId="50311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2 2" xfId="50312"/>
    <cellStyle name="Normal 2 7 4 2 2 2 3" xfId="21334"/>
    <cellStyle name="Normal 2 7 4 2 2 3" xfId="21335"/>
    <cellStyle name="Normal 2 7 4 2 2 3 2" xfId="50313"/>
    <cellStyle name="Normal 2 7 4 2 2 4" xfId="21336"/>
    <cellStyle name="Normal 2 7 4 2 3" xfId="21337"/>
    <cellStyle name="Normal 2 7 4 2 3 2" xfId="21338"/>
    <cellStyle name="Normal 2 7 4 2 3 2 2" xfId="50314"/>
    <cellStyle name="Normal 2 7 4 2 3 3" xfId="21339"/>
    <cellStyle name="Normal 2 7 4 2 4" xfId="21340"/>
    <cellStyle name="Normal 2 7 4 2 4 2" xfId="50315"/>
    <cellStyle name="Normal 2 7 4 2 5" xfId="21341"/>
    <cellStyle name="Normal 2 7 4 3" xfId="21342"/>
    <cellStyle name="Normal 2 7 4 3 2" xfId="21343"/>
    <cellStyle name="Normal 2 7 4 3 2 2" xfId="21344"/>
    <cellStyle name="Normal 2 7 4 3 2 2 2" xfId="50316"/>
    <cellStyle name="Normal 2 7 4 3 2 3" xfId="21345"/>
    <cellStyle name="Normal 2 7 4 3 3" xfId="21346"/>
    <cellStyle name="Normal 2 7 4 3 3 2" xfId="50317"/>
    <cellStyle name="Normal 2 7 4 3 4" xfId="21347"/>
    <cellStyle name="Normal 2 7 4 4" xfId="21348"/>
    <cellStyle name="Normal 2 7 4 4 2" xfId="21349"/>
    <cellStyle name="Normal 2 7 4 4 2 2" xfId="50318"/>
    <cellStyle name="Normal 2 7 4 4 3" xfId="21350"/>
    <cellStyle name="Normal 2 7 4 5" xfId="21351"/>
    <cellStyle name="Normal 2 7 4 5 2" xfId="50319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2 2" xfId="50320"/>
    <cellStyle name="Normal 2 7 5 2 2 3" xfId="21357"/>
    <cellStyle name="Normal 2 7 5 2 3" xfId="21358"/>
    <cellStyle name="Normal 2 7 5 2 3 2" xfId="50321"/>
    <cellStyle name="Normal 2 7 5 2 4" xfId="21359"/>
    <cellStyle name="Normal 2 7 5 3" xfId="21360"/>
    <cellStyle name="Normal 2 7 5 3 2" xfId="21361"/>
    <cellStyle name="Normal 2 7 5 3 2 2" xfId="50322"/>
    <cellStyle name="Normal 2 7 5 3 3" xfId="21362"/>
    <cellStyle name="Normal 2 7 5 4" xfId="21363"/>
    <cellStyle name="Normal 2 7 5 4 2" xfId="50323"/>
    <cellStyle name="Normal 2 7 5 5" xfId="21364"/>
    <cellStyle name="Normal 2 7 6" xfId="21365"/>
    <cellStyle name="Normal 2 7 6 2" xfId="21366"/>
    <cellStyle name="Normal 2 7 6 2 2" xfId="21367"/>
    <cellStyle name="Normal 2 7 6 2 2 2" xfId="50324"/>
    <cellStyle name="Normal 2 7 6 2 3" xfId="21368"/>
    <cellStyle name="Normal 2 7 6 3" xfId="21369"/>
    <cellStyle name="Normal 2 7 6 3 2" xfId="50325"/>
    <cellStyle name="Normal 2 7 6 4" xfId="21370"/>
    <cellStyle name="Normal 2 7 7" xfId="21371"/>
    <cellStyle name="Normal 2 7 7 2" xfId="21372"/>
    <cellStyle name="Normal 2 7 7 2 2" xfId="50326"/>
    <cellStyle name="Normal 2 7 7 3" xfId="21373"/>
    <cellStyle name="Normal 2 7 8" xfId="21374"/>
    <cellStyle name="Normal 2 7 8 2" xfId="50327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2 2" xfId="50328"/>
    <cellStyle name="Normal 2 8 2 2 2 2 3" xfId="21383"/>
    <cellStyle name="Normal 2 8 2 2 2 3" xfId="21384"/>
    <cellStyle name="Normal 2 8 2 2 2 3 2" xfId="50329"/>
    <cellStyle name="Normal 2 8 2 2 2 4" xfId="21385"/>
    <cellStyle name="Normal 2 8 2 2 3" xfId="21386"/>
    <cellStyle name="Normal 2 8 2 2 3 2" xfId="21387"/>
    <cellStyle name="Normal 2 8 2 2 3 2 2" xfId="50330"/>
    <cellStyle name="Normal 2 8 2 2 3 3" xfId="21388"/>
    <cellStyle name="Normal 2 8 2 2 4" xfId="21389"/>
    <cellStyle name="Normal 2 8 2 2 4 2" xfId="50331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2 2" xfId="50332"/>
    <cellStyle name="Normal 2 8 2 3 2 2 3" xfId="21395"/>
    <cellStyle name="Normal 2 8 2 3 2 3" xfId="21396"/>
    <cellStyle name="Normal 2 8 2 3 2 3 2" xfId="50333"/>
    <cellStyle name="Normal 2 8 2 3 2 4" xfId="21397"/>
    <cellStyle name="Normal 2 8 2 3 3" xfId="21398"/>
    <cellStyle name="Normal 2 8 2 3 3 2" xfId="21399"/>
    <cellStyle name="Normal 2 8 2 3 3 2 2" xfId="50334"/>
    <cellStyle name="Normal 2 8 2 3 3 3" xfId="21400"/>
    <cellStyle name="Normal 2 8 2 3 4" xfId="21401"/>
    <cellStyle name="Normal 2 8 2 3 4 2" xfId="50335"/>
    <cellStyle name="Normal 2 8 2 3 5" xfId="21402"/>
    <cellStyle name="Normal 2 8 2 4" xfId="21403"/>
    <cellStyle name="Normal 2 8 2 4 2" xfId="21404"/>
    <cellStyle name="Normal 2 8 2 4 2 2" xfId="21405"/>
    <cellStyle name="Normal 2 8 2 4 2 2 2" xfId="50336"/>
    <cellStyle name="Normal 2 8 2 4 2 3" xfId="21406"/>
    <cellStyle name="Normal 2 8 2 4 3" xfId="21407"/>
    <cellStyle name="Normal 2 8 2 4 3 2" xfId="50337"/>
    <cellStyle name="Normal 2 8 2 4 4" xfId="21408"/>
    <cellStyle name="Normal 2 8 2 5" xfId="21409"/>
    <cellStyle name="Normal 2 8 2 5 2" xfId="21410"/>
    <cellStyle name="Normal 2 8 2 5 2 2" xfId="50338"/>
    <cellStyle name="Normal 2 8 2 5 3" xfId="21411"/>
    <cellStyle name="Normal 2 8 2 6" xfId="21412"/>
    <cellStyle name="Normal 2 8 2 6 2" xfId="50339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2 2" xfId="50340"/>
    <cellStyle name="Normal 2 8 3 2 2 2 3" xfId="21419"/>
    <cellStyle name="Normal 2 8 3 2 2 3" xfId="21420"/>
    <cellStyle name="Normal 2 8 3 2 2 3 2" xfId="50341"/>
    <cellStyle name="Normal 2 8 3 2 2 4" xfId="21421"/>
    <cellStyle name="Normal 2 8 3 2 3" xfId="21422"/>
    <cellStyle name="Normal 2 8 3 2 3 2" xfId="21423"/>
    <cellStyle name="Normal 2 8 3 2 3 2 2" xfId="50342"/>
    <cellStyle name="Normal 2 8 3 2 3 3" xfId="21424"/>
    <cellStyle name="Normal 2 8 3 2 4" xfId="21425"/>
    <cellStyle name="Normal 2 8 3 2 4 2" xfId="50343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2 2" xfId="50344"/>
    <cellStyle name="Normal 2 8 3 3 2 2 3" xfId="21431"/>
    <cellStyle name="Normal 2 8 3 3 2 3" xfId="21432"/>
    <cellStyle name="Normal 2 8 3 3 2 3 2" xfId="50345"/>
    <cellStyle name="Normal 2 8 3 3 2 4" xfId="21433"/>
    <cellStyle name="Normal 2 8 3 3 3" xfId="21434"/>
    <cellStyle name="Normal 2 8 3 3 3 2" xfId="21435"/>
    <cellStyle name="Normal 2 8 3 3 3 2 2" xfId="50346"/>
    <cellStyle name="Normal 2 8 3 3 3 3" xfId="21436"/>
    <cellStyle name="Normal 2 8 3 3 4" xfId="21437"/>
    <cellStyle name="Normal 2 8 3 3 4 2" xfId="50347"/>
    <cellStyle name="Normal 2 8 3 3 5" xfId="21438"/>
    <cellStyle name="Normal 2 8 3 4" xfId="21439"/>
    <cellStyle name="Normal 2 8 3 4 2" xfId="21440"/>
    <cellStyle name="Normal 2 8 3 4 2 2" xfId="21441"/>
    <cellStyle name="Normal 2 8 3 4 2 2 2" xfId="50348"/>
    <cellStyle name="Normal 2 8 3 4 2 3" xfId="21442"/>
    <cellStyle name="Normal 2 8 3 4 3" xfId="21443"/>
    <cellStyle name="Normal 2 8 3 4 3 2" xfId="50349"/>
    <cellStyle name="Normal 2 8 3 4 4" xfId="21444"/>
    <cellStyle name="Normal 2 8 3 5" xfId="21445"/>
    <cellStyle name="Normal 2 8 3 5 2" xfId="21446"/>
    <cellStyle name="Normal 2 8 3 5 2 2" xfId="50350"/>
    <cellStyle name="Normal 2 8 3 5 3" xfId="21447"/>
    <cellStyle name="Normal 2 8 3 6" xfId="21448"/>
    <cellStyle name="Normal 2 8 3 6 2" xfId="50351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2 2" xfId="50352"/>
    <cellStyle name="Normal 2 8 4 2 2 2 3" xfId="21455"/>
    <cellStyle name="Normal 2 8 4 2 2 3" xfId="21456"/>
    <cellStyle name="Normal 2 8 4 2 2 3 2" xfId="50353"/>
    <cellStyle name="Normal 2 8 4 2 2 4" xfId="21457"/>
    <cellStyle name="Normal 2 8 4 2 3" xfId="21458"/>
    <cellStyle name="Normal 2 8 4 2 3 2" xfId="21459"/>
    <cellStyle name="Normal 2 8 4 2 3 2 2" xfId="50354"/>
    <cellStyle name="Normal 2 8 4 2 3 3" xfId="21460"/>
    <cellStyle name="Normal 2 8 4 2 4" xfId="21461"/>
    <cellStyle name="Normal 2 8 4 2 4 2" xfId="50355"/>
    <cellStyle name="Normal 2 8 4 2 5" xfId="21462"/>
    <cellStyle name="Normal 2 8 4 3" xfId="21463"/>
    <cellStyle name="Normal 2 8 4 3 2" xfId="21464"/>
    <cellStyle name="Normal 2 8 4 3 2 2" xfId="21465"/>
    <cellStyle name="Normal 2 8 4 3 2 2 2" xfId="50356"/>
    <cellStyle name="Normal 2 8 4 3 2 3" xfId="21466"/>
    <cellStyle name="Normal 2 8 4 3 3" xfId="21467"/>
    <cellStyle name="Normal 2 8 4 3 3 2" xfId="50357"/>
    <cellStyle name="Normal 2 8 4 3 4" xfId="21468"/>
    <cellStyle name="Normal 2 8 4 4" xfId="21469"/>
    <cellStyle name="Normal 2 8 4 4 2" xfId="21470"/>
    <cellStyle name="Normal 2 8 4 4 2 2" xfId="50358"/>
    <cellStyle name="Normal 2 8 4 4 3" xfId="21471"/>
    <cellStyle name="Normal 2 8 4 5" xfId="21472"/>
    <cellStyle name="Normal 2 8 4 5 2" xfId="50359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2 2" xfId="50360"/>
    <cellStyle name="Normal 2 8 5 2 2 2 3" xfId="21479"/>
    <cellStyle name="Normal 2 8 5 2 2 3" xfId="21480"/>
    <cellStyle name="Normal 2 8 5 2 2 3 2" xfId="50361"/>
    <cellStyle name="Normal 2 8 5 2 2 4" xfId="21481"/>
    <cellStyle name="Normal 2 8 5 2 3" xfId="21482"/>
    <cellStyle name="Normal 2 8 5 2 3 2" xfId="21483"/>
    <cellStyle name="Normal 2 8 5 2 3 2 2" xfId="50362"/>
    <cellStyle name="Normal 2 8 5 2 3 3" xfId="21484"/>
    <cellStyle name="Normal 2 8 5 2 4" xfId="21485"/>
    <cellStyle name="Normal 2 8 5 2 4 2" xfId="50363"/>
    <cellStyle name="Normal 2 8 5 2 5" xfId="21486"/>
    <cellStyle name="Normal 2 8 5 3" xfId="21487"/>
    <cellStyle name="Normal 2 8 5 3 2" xfId="21488"/>
    <cellStyle name="Normal 2 8 5 3 2 2" xfId="21489"/>
    <cellStyle name="Normal 2 8 5 3 2 2 2" xfId="50364"/>
    <cellStyle name="Normal 2 8 5 3 2 3" xfId="21490"/>
    <cellStyle name="Normal 2 8 5 3 3" xfId="21491"/>
    <cellStyle name="Normal 2 8 5 3 3 2" xfId="50365"/>
    <cellStyle name="Normal 2 8 5 3 4" xfId="21492"/>
    <cellStyle name="Normal 2 8 5 4" xfId="21493"/>
    <cellStyle name="Normal 2 8 5 4 2" xfId="21494"/>
    <cellStyle name="Normal 2 8 5 4 2 2" xfId="50366"/>
    <cellStyle name="Normal 2 8 5 4 3" xfId="21495"/>
    <cellStyle name="Normal 2 8 5 5" xfId="21496"/>
    <cellStyle name="Normal 2 8 5 5 2" xfId="50367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2 2" xfId="50368"/>
    <cellStyle name="Normal 2 8 6 2 2 3" xfId="21502"/>
    <cellStyle name="Normal 2 8 6 2 3" xfId="21503"/>
    <cellStyle name="Normal 2 8 6 2 3 2" xfId="50369"/>
    <cellStyle name="Normal 2 8 6 2 4" xfId="21504"/>
    <cellStyle name="Normal 2 8 6 3" xfId="21505"/>
    <cellStyle name="Normal 2 8 6 3 2" xfId="21506"/>
    <cellStyle name="Normal 2 8 6 3 2 2" xfId="50370"/>
    <cellStyle name="Normal 2 8 6 3 3" xfId="21507"/>
    <cellStyle name="Normal 2 8 6 4" xfId="21508"/>
    <cellStyle name="Normal 2 8 6 4 2" xfId="50371"/>
    <cellStyle name="Normal 2 8 6 5" xfId="21509"/>
    <cellStyle name="Normal 2 8 7" xfId="21510"/>
    <cellStyle name="Normal 2 8 7 2" xfId="21511"/>
    <cellStyle name="Normal 2 8 7 2 2" xfId="21512"/>
    <cellStyle name="Normal 2 8 7 2 2 2" xfId="50372"/>
    <cellStyle name="Normal 2 8 7 2 3" xfId="21513"/>
    <cellStyle name="Normal 2 8 7 3" xfId="21514"/>
    <cellStyle name="Normal 2 8 7 3 2" xfId="50373"/>
    <cellStyle name="Normal 2 8 7 4" xfId="21515"/>
    <cellStyle name="Normal 2 8 8" xfId="21516"/>
    <cellStyle name="Normal 2 8 8 2" xfId="21517"/>
    <cellStyle name="Normal 2 8 8 2 2" xfId="50374"/>
    <cellStyle name="Normal 2 8 8 3" xfId="21518"/>
    <cellStyle name="Normal 2 8 9" xfId="21519"/>
    <cellStyle name="Normal 2 8 9 2" xfId="50375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2 2" xfId="50376"/>
    <cellStyle name="Normal 2 9 2 2 2 2 3" xfId="21527"/>
    <cellStyle name="Normal 2 9 2 2 2 3" xfId="21528"/>
    <cellStyle name="Normal 2 9 2 2 2 3 2" xfId="50377"/>
    <cellStyle name="Normal 2 9 2 2 2 4" xfId="21529"/>
    <cellStyle name="Normal 2 9 2 2 3" xfId="21530"/>
    <cellStyle name="Normal 2 9 2 2 3 2" xfId="21531"/>
    <cellStyle name="Normal 2 9 2 2 3 2 2" xfId="50378"/>
    <cellStyle name="Normal 2 9 2 2 3 3" xfId="21532"/>
    <cellStyle name="Normal 2 9 2 2 4" xfId="21533"/>
    <cellStyle name="Normal 2 9 2 2 4 2" xfId="50379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2 2" xfId="50380"/>
    <cellStyle name="Normal 2 9 2 3 2 2 3" xfId="21539"/>
    <cellStyle name="Normal 2 9 2 3 2 3" xfId="21540"/>
    <cellStyle name="Normal 2 9 2 3 2 3 2" xfId="50381"/>
    <cellStyle name="Normal 2 9 2 3 2 4" xfId="21541"/>
    <cellStyle name="Normal 2 9 2 3 3" xfId="21542"/>
    <cellStyle name="Normal 2 9 2 3 3 2" xfId="21543"/>
    <cellStyle name="Normal 2 9 2 3 3 2 2" xfId="50382"/>
    <cellStyle name="Normal 2 9 2 3 3 3" xfId="21544"/>
    <cellStyle name="Normal 2 9 2 3 4" xfId="21545"/>
    <cellStyle name="Normal 2 9 2 3 4 2" xfId="50383"/>
    <cellStyle name="Normal 2 9 2 3 5" xfId="21546"/>
    <cellStyle name="Normal 2 9 2 4" xfId="21547"/>
    <cellStyle name="Normal 2 9 2 4 2" xfId="21548"/>
    <cellStyle name="Normal 2 9 2 4 2 2" xfId="21549"/>
    <cellStyle name="Normal 2 9 2 4 2 2 2" xfId="50384"/>
    <cellStyle name="Normal 2 9 2 4 2 3" xfId="21550"/>
    <cellStyle name="Normal 2 9 2 4 3" xfId="21551"/>
    <cellStyle name="Normal 2 9 2 4 3 2" xfId="50385"/>
    <cellStyle name="Normal 2 9 2 4 4" xfId="21552"/>
    <cellStyle name="Normal 2 9 2 5" xfId="21553"/>
    <cellStyle name="Normal 2 9 2 5 2" xfId="21554"/>
    <cellStyle name="Normal 2 9 2 5 2 2" xfId="50386"/>
    <cellStyle name="Normal 2 9 2 5 3" xfId="21555"/>
    <cellStyle name="Normal 2 9 2 6" xfId="21556"/>
    <cellStyle name="Normal 2 9 2 6 2" xfId="50387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2 2" xfId="50388"/>
    <cellStyle name="Normal 2 9 3 2 2 2 3" xfId="21563"/>
    <cellStyle name="Normal 2 9 3 2 2 3" xfId="21564"/>
    <cellStyle name="Normal 2 9 3 2 2 3 2" xfId="50389"/>
    <cellStyle name="Normal 2 9 3 2 2 4" xfId="21565"/>
    <cellStyle name="Normal 2 9 3 2 3" xfId="21566"/>
    <cellStyle name="Normal 2 9 3 2 3 2" xfId="21567"/>
    <cellStyle name="Normal 2 9 3 2 3 2 2" xfId="50390"/>
    <cellStyle name="Normal 2 9 3 2 3 3" xfId="21568"/>
    <cellStyle name="Normal 2 9 3 2 4" xfId="21569"/>
    <cellStyle name="Normal 2 9 3 2 4 2" xfId="50391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2 2" xfId="50392"/>
    <cellStyle name="Normal 2 9 3 3 2 2 3" xfId="21575"/>
    <cellStyle name="Normal 2 9 3 3 2 3" xfId="21576"/>
    <cellStyle name="Normal 2 9 3 3 2 3 2" xfId="50393"/>
    <cellStyle name="Normal 2 9 3 3 2 4" xfId="21577"/>
    <cellStyle name="Normal 2 9 3 3 3" xfId="21578"/>
    <cellStyle name="Normal 2 9 3 3 3 2" xfId="21579"/>
    <cellStyle name="Normal 2 9 3 3 3 2 2" xfId="50394"/>
    <cellStyle name="Normal 2 9 3 3 3 3" xfId="21580"/>
    <cellStyle name="Normal 2 9 3 3 4" xfId="21581"/>
    <cellStyle name="Normal 2 9 3 3 4 2" xfId="50395"/>
    <cellStyle name="Normal 2 9 3 3 5" xfId="21582"/>
    <cellStyle name="Normal 2 9 3 4" xfId="21583"/>
    <cellStyle name="Normal 2 9 3 4 2" xfId="21584"/>
    <cellStyle name="Normal 2 9 3 4 2 2" xfId="21585"/>
    <cellStyle name="Normal 2 9 3 4 2 2 2" xfId="50396"/>
    <cellStyle name="Normal 2 9 3 4 2 3" xfId="21586"/>
    <cellStyle name="Normal 2 9 3 4 3" xfId="21587"/>
    <cellStyle name="Normal 2 9 3 4 3 2" xfId="50397"/>
    <cellStyle name="Normal 2 9 3 4 4" xfId="21588"/>
    <cellStyle name="Normal 2 9 3 5" xfId="21589"/>
    <cellStyle name="Normal 2 9 3 5 2" xfId="21590"/>
    <cellStyle name="Normal 2 9 3 5 2 2" xfId="50398"/>
    <cellStyle name="Normal 2 9 3 5 3" xfId="21591"/>
    <cellStyle name="Normal 2 9 3 6" xfId="21592"/>
    <cellStyle name="Normal 2 9 3 6 2" xfId="50399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2 2" xfId="50400"/>
    <cellStyle name="Normal 2 9 4 2 2 2 3" xfId="21599"/>
    <cellStyle name="Normal 2 9 4 2 2 3" xfId="21600"/>
    <cellStyle name="Normal 2 9 4 2 2 3 2" xfId="50401"/>
    <cellStyle name="Normal 2 9 4 2 2 4" xfId="21601"/>
    <cellStyle name="Normal 2 9 4 2 3" xfId="21602"/>
    <cellStyle name="Normal 2 9 4 2 3 2" xfId="21603"/>
    <cellStyle name="Normal 2 9 4 2 3 2 2" xfId="50402"/>
    <cellStyle name="Normal 2 9 4 2 3 3" xfId="21604"/>
    <cellStyle name="Normal 2 9 4 2 4" xfId="21605"/>
    <cellStyle name="Normal 2 9 4 2 4 2" xfId="50403"/>
    <cellStyle name="Normal 2 9 4 2 5" xfId="21606"/>
    <cellStyle name="Normal 2 9 4 3" xfId="21607"/>
    <cellStyle name="Normal 2 9 4 3 2" xfId="21608"/>
    <cellStyle name="Normal 2 9 4 3 2 2" xfId="21609"/>
    <cellStyle name="Normal 2 9 4 3 2 2 2" xfId="50404"/>
    <cellStyle name="Normal 2 9 4 3 2 3" xfId="21610"/>
    <cellStyle name="Normal 2 9 4 3 3" xfId="21611"/>
    <cellStyle name="Normal 2 9 4 3 3 2" xfId="50405"/>
    <cellStyle name="Normal 2 9 4 3 4" xfId="21612"/>
    <cellStyle name="Normal 2 9 4 4" xfId="21613"/>
    <cellStyle name="Normal 2 9 4 4 2" xfId="21614"/>
    <cellStyle name="Normal 2 9 4 4 2 2" xfId="50406"/>
    <cellStyle name="Normal 2 9 4 4 3" xfId="21615"/>
    <cellStyle name="Normal 2 9 4 5" xfId="21616"/>
    <cellStyle name="Normal 2 9 4 5 2" xfId="50407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2 2" xfId="50408"/>
    <cellStyle name="Normal 2 9 5 2 2 2 3" xfId="21623"/>
    <cellStyle name="Normal 2 9 5 2 2 3" xfId="21624"/>
    <cellStyle name="Normal 2 9 5 2 2 3 2" xfId="50409"/>
    <cellStyle name="Normal 2 9 5 2 2 4" xfId="21625"/>
    <cellStyle name="Normal 2 9 5 2 3" xfId="21626"/>
    <cellStyle name="Normal 2 9 5 2 3 2" xfId="21627"/>
    <cellStyle name="Normal 2 9 5 2 3 2 2" xfId="50410"/>
    <cellStyle name="Normal 2 9 5 2 3 3" xfId="21628"/>
    <cellStyle name="Normal 2 9 5 2 4" xfId="21629"/>
    <cellStyle name="Normal 2 9 5 2 4 2" xfId="50411"/>
    <cellStyle name="Normal 2 9 5 2 5" xfId="21630"/>
    <cellStyle name="Normal 2 9 5 3" xfId="21631"/>
    <cellStyle name="Normal 2 9 5 3 2" xfId="21632"/>
    <cellStyle name="Normal 2 9 5 3 2 2" xfId="21633"/>
    <cellStyle name="Normal 2 9 5 3 2 2 2" xfId="50412"/>
    <cellStyle name="Normal 2 9 5 3 2 3" xfId="21634"/>
    <cellStyle name="Normal 2 9 5 3 3" xfId="21635"/>
    <cellStyle name="Normal 2 9 5 3 3 2" xfId="50413"/>
    <cellStyle name="Normal 2 9 5 3 4" xfId="21636"/>
    <cellStyle name="Normal 2 9 5 4" xfId="21637"/>
    <cellStyle name="Normal 2 9 5 4 2" xfId="21638"/>
    <cellStyle name="Normal 2 9 5 4 2 2" xfId="50414"/>
    <cellStyle name="Normal 2 9 5 4 3" xfId="21639"/>
    <cellStyle name="Normal 2 9 5 5" xfId="21640"/>
    <cellStyle name="Normal 2 9 5 5 2" xfId="50415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2 2" xfId="50416"/>
    <cellStyle name="Normal 2 9 6 2 2 3" xfId="21646"/>
    <cellStyle name="Normal 2 9 6 2 3" xfId="21647"/>
    <cellStyle name="Normal 2 9 6 2 3 2" xfId="50417"/>
    <cellStyle name="Normal 2 9 6 2 4" xfId="21648"/>
    <cellStyle name="Normal 2 9 6 3" xfId="21649"/>
    <cellStyle name="Normal 2 9 6 3 2" xfId="21650"/>
    <cellStyle name="Normal 2 9 6 3 2 2" xfId="50418"/>
    <cellStyle name="Normal 2 9 6 3 3" xfId="21651"/>
    <cellStyle name="Normal 2 9 6 4" xfId="21652"/>
    <cellStyle name="Normal 2 9 6 4 2" xfId="50419"/>
    <cellStyle name="Normal 2 9 6 5" xfId="21653"/>
    <cellStyle name="Normal 2 9 7" xfId="21654"/>
    <cellStyle name="Normal 2 9 7 2" xfId="21655"/>
    <cellStyle name="Normal 2 9 7 2 2" xfId="21656"/>
    <cellStyle name="Normal 2 9 7 2 2 2" xfId="50420"/>
    <cellStyle name="Normal 2 9 7 2 3" xfId="21657"/>
    <cellStyle name="Normal 2 9 7 3" xfId="21658"/>
    <cellStyle name="Normal 2 9 7 3 2" xfId="50421"/>
    <cellStyle name="Normal 2 9 7 4" xfId="21659"/>
    <cellStyle name="Normal 2 9 8" xfId="21660"/>
    <cellStyle name="Normal 2 9 8 2" xfId="21661"/>
    <cellStyle name="Normal 2 9 8 2 2" xfId="50422"/>
    <cellStyle name="Normal 2 9 8 3" xfId="21662"/>
    <cellStyle name="Normal 2 9 9" xfId="21663"/>
    <cellStyle name="Normal 2 9 9 2" xfId="50423"/>
    <cellStyle name="Normal 20" xfId="21664"/>
    <cellStyle name="Normal 21" xfId="21665"/>
    <cellStyle name="Normal 21 2" xfId="21666"/>
    <cellStyle name="Normal 21 2 2" xfId="50424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26" xfId="50425"/>
    <cellStyle name="Normal 27" xfId="50426"/>
    <cellStyle name="Normal 28" xfId="50427"/>
    <cellStyle name="Normal 29" xfId="45308"/>
    <cellStyle name="Normal 29 2" xfId="50428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2 2" xfId="50429"/>
    <cellStyle name="Normal 3 2 3" xfId="21678"/>
    <cellStyle name="Normal 3 2 3 2" xfId="50430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2 2" xfId="50431"/>
    <cellStyle name="Normal 3 3 4 2 2 2 3" xfId="21689"/>
    <cellStyle name="Normal 3 3 4 2 2 3" xfId="21690"/>
    <cellStyle name="Normal 3 3 4 2 2 3 2" xfId="50432"/>
    <cellStyle name="Normal 3 3 4 2 2 4" xfId="21691"/>
    <cellStyle name="Normal 3 3 4 2 3" xfId="21692"/>
    <cellStyle name="Normal 3 3 4 2 3 2" xfId="21693"/>
    <cellStyle name="Normal 3 3 4 2 3 2 2" xfId="50433"/>
    <cellStyle name="Normal 3 3 4 2 3 3" xfId="21694"/>
    <cellStyle name="Normal 3 3 4 2 4" xfId="21695"/>
    <cellStyle name="Normal 3 3 4 2 4 2" xfId="50434"/>
    <cellStyle name="Normal 3 3 4 2 5" xfId="21696"/>
    <cellStyle name="Normal 3 3 4 3" xfId="21697"/>
    <cellStyle name="Normal 3 3 4 3 2" xfId="21698"/>
    <cellStyle name="Normal 3 3 4 3 2 2" xfId="21699"/>
    <cellStyle name="Normal 3 3 4 3 2 2 2" xfId="50435"/>
    <cellStyle name="Normal 3 3 4 3 2 3" xfId="21700"/>
    <cellStyle name="Normal 3 3 4 3 3" xfId="21701"/>
    <cellStyle name="Normal 3 3 4 3 3 2" xfId="50436"/>
    <cellStyle name="Normal 3 3 4 3 4" xfId="21702"/>
    <cellStyle name="Normal 3 3 4 4" xfId="21703"/>
    <cellStyle name="Normal 3 3 4 4 2" xfId="21704"/>
    <cellStyle name="Normal 3 3 4 4 2 2" xfId="50437"/>
    <cellStyle name="Normal 3 3 4 4 3" xfId="21705"/>
    <cellStyle name="Normal 3 3 4 5" xfId="21706"/>
    <cellStyle name="Normal 3 3 4 5 2" xfId="50438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2 2" xfId="50439"/>
    <cellStyle name="Normal 3 3 5 2 2 3" xfId="21712"/>
    <cellStyle name="Normal 3 3 5 2 3" xfId="21713"/>
    <cellStyle name="Normal 3 3 5 2 3 2" xfId="50440"/>
    <cellStyle name="Normal 3 3 5 2 4" xfId="21714"/>
    <cellStyle name="Normal 3 3 5 3" xfId="21715"/>
    <cellStyle name="Normal 3 3 5 3 2" xfId="21716"/>
    <cellStyle name="Normal 3 3 5 3 2 2" xfId="50441"/>
    <cellStyle name="Normal 3 3 5 3 3" xfId="21717"/>
    <cellStyle name="Normal 3 3 5 4" xfId="21718"/>
    <cellStyle name="Normal 3 3 5 4 2" xfId="50442"/>
    <cellStyle name="Normal 3 3 5 5" xfId="21719"/>
    <cellStyle name="Normal 3 3 6" xfId="50443"/>
    <cellStyle name="Normal 3 4" xfId="21720"/>
    <cellStyle name="Normal 3 4 2" xfId="50444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2 2" xfId="50445"/>
    <cellStyle name="Normal 3 5 2 2 2 3" xfId="21726"/>
    <cellStyle name="Normal 3 5 2 2 3" xfId="21727"/>
    <cellStyle name="Normal 3 5 2 2 3 2" xfId="50446"/>
    <cellStyle name="Normal 3 5 2 2 4" xfId="21728"/>
    <cellStyle name="Normal 3 5 2 3" xfId="21729"/>
    <cellStyle name="Normal 3 5 2 3 2" xfId="21730"/>
    <cellStyle name="Normal 3 5 2 3 2 2" xfId="50447"/>
    <cellStyle name="Normal 3 5 2 3 3" xfId="21731"/>
    <cellStyle name="Normal 3 5 2 4" xfId="21732"/>
    <cellStyle name="Normal 3 5 2 4 2" xfId="50448"/>
    <cellStyle name="Normal 3 5 2 5" xfId="21733"/>
    <cellStyle name="Normal 3 5 3" xfId="21734"/>
    <cellStyle name="Normal 3 5 3 2" xfId="21735"/>
    <cellStyle name="Normal 3 5 3 2 2" xfId="21736"/>
    <cellStyle name="Normal 3 5 3 2 2 2" xfId="50449"/>
    <cellStyle name="Normal 3 5 3 2 3" xfId="21737"/>
    <cellStyle name="Normal 3 5 3 3" xfId="21738"/>
    <cellStyle name="Normal 3 5 3 3 2" xfId="50450"/>
    <cellStyle name="Normal 3 5 3 4" xfId="21739"/>
    <cellStyle name="Normal 3 5 4" xfId="21740"/>
    <cellStyle name="Normal 3 5 4 2" xfId="21741"/>
    <cellStyle name="Normal 3 5 4 2 2" xfId="50451"/>
    <cellStyle name="Normal 3 5 4 3" xfId="21742"/>
    <cellStyle name="Normal 3 5 5" xfId="21743"/>
    <cellStyle name="Normal 3 5 5 2" xfId="50452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2 2" xfId="50453"/>
    <cellStyle name="Normal 3 9 3" xfId="21753"/>
    <cellStyle name="Normal 30" xfId="57590"/>
    <cellStyle name="Normal 4" xfId="98"/>
    <cellStyle name="Normal 4 10" xfId="21754"/>
    <cellStyle name="Normal 4 10 2" xfId="21755"/>
    <cellStyle name="Normal 4 10 2 2" xfId="50454"/>
    <cellStyle name="Normal 4 10 3" xfId="21756"/>
    <cellStyle name="Normal 4 11" xfId="21757"/>
    <cellStyle name="Normal 4 11 2" xfId="50455"/>
    <cellStyle name="Normal 4 12" xfId="21758"/>
    <cellStyle name="Normal 4 13" xfId="21759"/>
    <cellStyle name="Normal 4 2" xfId="21760"/>
    <cellStyle name="Normal 4 2 10" xfId="21761"/>
    <cellStyle name="Normal 4 2 10 2" xfId="50456"/>
    <cellStyle name="Normal 4 2 11" xfId="21762"/>
    <cellStyle name="Normal 4 2 12" xfId="50457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2 2" xfId="50458"/>
    <cellStyle name="Normal 4 2 2 2 2 2 2 2 3" xfId="21771"/>
    <cellStyle name="Normal 4 2 2 2 2 2 2 3" xfId="21772"/>
    <cellStyle name="Normal 4 2 2 2 2 2 2 3 2" xfId="50459"/>
    <cellStyle name="Normal 4 2 2 2 2 2 2 4" xfId="21773"/>
    <cellStyle name="Normal 4 2 2 2 2 2 3" xfId="21774"/>
    <cellStyle name="Normal 4 2 2 2 2 2 3 2" xfId="21775"/>
    <cellStyle name="Normal 4 2 2 2 2 2 3 2 2" xfId="50460"/>
    <cellStyle name="Normal 4 2 2 2 2 2 3 3" xfId="21776"/>
    <cellStyle name="Normal 4 2 2 2 2 2 4" xfId="21777"/>
    <cellStyle name="Normal 4 2 2 2 2 2 4 2" xfId="50461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2 2" xfId="50462"/>
    <cellStyle name="Normal 4 2 2 2 2 3 2 2 3" xfId="21783"/>
    <cellStyle name="Normal 4 2 2 2 2 3 2 3" xfId="21784"/>
    <cellStyle name="Normal 4 2 2 2 2 3 2 3 2" xfId="50463"/>
    <cellStyle name="Normal 4 2 2 2 2 3 2 4" xfId="21785"/>
    <cellStyle name="Normal 4 2 2 2 2 3 3" xfId="21786"/>
    <cellStyle name="Normal 4 2 2 2 2 3 3 2" xfId="21787"/>
    <cellStyle name="Normal 4 2 2 2 2 3 3 2 2" xfId="50464"/>
    <cellStyle name="Normal 4 2 2 2 2 3 3 3" xfId="21788"/>
    <cellStyle name="Normal 4 2 2 2 2 3 4" xfId="21789"/>
    <cellStyle name="Normal 4 2 2 2 2 3 4 2" xfId="50465"/>
    <cellStyle name="Normal 4 2 2 2 2 3 5" xfId="21790"/>
    <cellStyle name="Normal 4 2 2 2 2 4" xfId="21791"/>
    <cellStyle name="Normal 4 2 2 2 2 4 2" xfId="21792"/>
    <cellStyle name="Normal 4 2 2 2 2 4 2 2" xfId="21793"/>
    <cellStyle name="Normal 4 2 2 2 2 4 2 2 2" xfId="50466"/>
    <cellStyle name="Normal 4 2 2 2 2 4 2 3" xfId="21794"/>
    <cellStyle name="Normal 4 2 2 2 2 4 3" xfId="21795"/>
    <cellStyle name="Normal 4 2 2 2 2 4 3 2" xfId="50467"/>
    <cellStyle name="Normal 4 2 2 2 2 4 4" xfId="21796"/>
    <cellStyle name="Normal 4 2 2 2 2 5" xfId="21797"/>
    <cellStyle name="Normal 4 2 2 2 2 5 2" xfId="21798"/>
    <cellStyle name="Normal 4 2 2 2 2 5 2 2" xfId="50468"/>
    <cellStyle name="Normal 4 2 2 2 2 5 3" xfId="21799"/>
    <cellStyle name="Normal 4 2 2 2 2 6" xfId="21800"/>
    <cellStyle name="Normal 4 2 2 2 2 6 2" xfId="50469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2 2" xfId="50470"/>
    <cellStyle name="Normal 4 2 2 2 3 2 2 2 3" xfId="21807"/>
    <cellStyle name="Normal 4 2 2 2 3 2 2 3" xfId="21808"/>
    <cellStyle name="Normal 4 2 2 2 3 2 2 3 2" xfId="50471"/>
    <cellStyle name="Normal 4 2 2 2 3 2 2 4" xfId="21809"/>
    <cellStyle name="Normal 4 2 2 2 3 2 3" xfId="21810"/>
    <cellStyle name="Normal 4 2 2 2 3 2 3 2" xfId="21811"/>
    <cellStyle name="Normal 4 2 2 2 3 2 3 2 2" xfId="50472"/>
    <cellStyle name="Normal 4 2 2 2 3 2 3 3" xfId="21812"/>
    <cellStyle name="Normal 4 2 2 2 3 2 4" xfId="21813"/>
    <cellStyle name="Normal 4 2 2 2 3 2 4 2" xfId="50473"/>
    <cellStyle name="Normal 4 2 2 2 3 2 5" xfId="21814"/>
    <cellStyle name="Normal 4 2 2 2 3 3" xfId="21815"/>
    <cellStyle name="Normal 4 2 2 2 3 3 2" xfId="21816"/>
    <cellStyle name="Normal 4 2 2 2 3 3 2 2" xfId="21817"/>
    <cellStyle name="Normal 4 2 2 2 3 3 2 2 2" xfId="50474"/>
    <cellStyle name="Normal 4 2 2 2 3 3 2 3" xfId="21818"/>
    <cellStyle name="Normal 4 2 2 2 3 3 3" xfId="21819"/>
    <cellStyle name="Normal 4 2 2 2 3 3 3 2" xfId="50475"/>
    <cellStyle name="Normal 4 2 2 2 3 3 4" xfId="21820"/>
    <cellStyle name="Normal 4 2 2 2 3 4" xfId="21821"/>
    <cellStyle name="Normal 4 2 2 2 3 4 2" xfId="21822"/>
    <cellStyle name="Normal 4 2 2 2 3 4 2 2" xfId="50476"/>
    <cellStyle name="Normal 4 2 2 2 3 4 3" xfId="21823"/>
    <cellStyle name="Normal 4 2 2 2 3 5" xfId="21824"/>
    <cellStyle name="Normal 4 2 2 2 3 5 2" xfId="50477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2 2" xfId="50478"/>
    <cellStyle name="Normal 4 2 2 2 4 2 2 2 3" xfId="21831"/>
    <cellStyle name="Normal 4 2 2 2 4 2 2 3" xfId="21832"/>
    <cellStyle name="Normal 4 2 2 2 4 2 2 3 2" xfId="50479"/>
    <cellStyle name="Normal 4 2 2 2 4 2 2 4" xfId="21833"/>
    <cellStyle name="Normal 4 2 2 2 4 2 3" xfId="21834"/>
    <cellStyle name="Normal 4 2 2 2 4 2 3 2" xfId="21835"/>
    <cellStyle name="Normal 4 2 2 2 4 2 3 2 2" xfId="50480"/>
    <cellStyle name="Normal 4 2 2 2 4 2 3 3" xfId="21836"/>
    <cellStyle name="Normal 4 2 2 2 4 2 4" xfId="21837"/>
    <cellStyle name="Normal 4 2 2 2 4 2 4 2" xfId="50481"/>
    <cellStyle name="Normal 4 2 2 2 4 2 5" xfId="21838"/>
    <cellStyle name="Normal 4 2 2 2 4 3" xfId="21839"/>
    <cellStyle name="Normal 4 2 2 2 4 3 2" xfId="21840"/>
    <cellStyle name="Normal 4 2 2 2 4 3 2 2" xfId="21841"/>
    <cellStyle name="Normal 4 2 2 2 4 3 2 2 2" xfId="50482"/>
    <cellStyle name="Normal 4 2 2 2 4 3 2 3" xfId="21842"/>
    <cellStyle name="Normal 4 2 2 2 4 3 3" xfId="21843"/>
    <cellStyle name="Normal 4 2 2 2 4 3 3 2" xfId="50483"/>
    <cellStyle name="Normal 4 2 2 2 4 3 4" xfId="21844"/>
    <cellStyle name="Normal 4 2 2 2 4 4" xfId="21845"/>
    <cellStyle name="Normal 4 2 2 2 4 4 2" xfId="21846"/>
    <cellStyle name="Normal 4 2 2 2 4 4 2 2" xfId="50484"/>
    <cellStyle name="Normal 4 2 2 2 4 4 3" xfId="21847"/>
    <cellStyle name="Normal 4 2 2 2 4 5" xfId="21848"/>
    <cellStyle name="Normal 4 2 2 2 4 5 2" xfId="50485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2 2" xfId="50486"/>
    <cellStyle name="Normal 4 2 2 2 5 2 2 3" xfId="21854"/>
    <cellStyle name="Normal 4 2 2 2 5 2 3" xfId="21855"/>
    <cellStyle name="Normal 4 2 2 2 5 2 3 2" xfId="50487"/>
    <cellStyle name="Normal 4 2 2 2 5 2 4" xfId="21856"/>
    <cellStyle name="Normal 4 2 2 2 5 3" xfId="21857"/>
    <cellStyle name="Normal 4 2 2 2 5 3 2" xfId="21858"/>
    <cellStyle name="Normal 4 2 2 2 5 3 2 2" xfId="50488"/>
    <cellStyle name="Normal 4 2 2 2 5 3 3" xfId="21859"/>
    <cellStyle name="Normal 4 2 2 2 5 4" xfId="21860"/>
    <cellStyle name="Normal 4 2 2 2 5 4 2" xfId="50489"/>
    <cellStyle name="Normal 4 2 2 2 5 5" xfId="21861"/>
    <cellStyle name="Normal 4 2 2 2 6" xfId="21862"/>
    <cellStyle name="Normal 4 2 2 2 6 2" xfId="21863"/>
    <cellStyle name="Normal 4 2 2 2 6 2 2" xfId="21864"/>
    <cellStyle name="Normal 4 2 2 2 6 2 2 2" xfId="50490"/>
    <cellStyle name="Normal 4 2 2 2 6 2 3" xfId="21865"/>
    <cellStyle name="Normal 4 2 2 2 6 3" xfId="21866"/>
    <cellStyle name="Normal 4 2 2 2 6 3 2" xfId="50491"/>
    <cellStyle name="Normal 4 2 2 2 6 4" xfId="21867"/>
    <cellStyle name="Normal 4 2 2 2 7" xfId="21868"/>
    <cellStyle name="Normal 4 2 2 2 7 2" xfId="21869"/>
    <cellStyle name="Normal 4 2 2 2 7 2 2" xfId="50492"/>
    <cellStyle name="Normal 4 2 2 2 7 3" xfId="21870"/>
    <cellStyle name="Normal 4 2 2 2 8" xfId="21871"/>
    <cellStyle name="Normal 4 2 2 2 8 2" xfId="50493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2 2" xfId="50494"/>
    <cellStyle name="Normal 4 2 2 3 2 2 2 3" xfId="21878"/>
    <cellStyle name="Normal 4 2 2 3 2 2 3" xfId="21879"/>
    <cellStyle name="Normal 4 2 2 3 2 2 3 2" xfId="50495"/>
    <cellStyle name="Normal 4 2 2 3 2 2 4" xfId="21880"/>
    <cellStyle name="Normal 4 2 2 3 2 3" xfId="21881"/>
    <cellStyle name="Normal 4 2 2 3 2 3 2" xfId="21882"/>
    <cellStyle name="Normal 4 2 2 3 2 3 2 2" xfId="50496"/>
    <cellStyle name="Normal 4 2 2 3 2 3 3" xfId="21883"/>
    <cellStyle name="Normal 4 2 2 3 2 4" xfId="21884"/>
    <cellStyle name="Normal 4 2 2 3 2 4 2" xfId="50497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2 2" xfId="50498"/>
    <cellStyle name="Normal 4 2 2 3 3 2 2 3" xfId="21890"/>
    <cellStyle name="Normal 4 2 2 3 3 2 3" xfId="21891"/>
    <cellStyle name="Normal 4 2 2 3 3 2 3 2" xfId="50499"/>
    <cellStyle name="Normal 4 2 2 3 3 2 4" xfId="21892"/>
    <cellStyle name="Normal 4 2 2 3 3 3" xfId="21893"/>
    <cellStyle name="Normal 4 2 2 3 3 3 2" xfId="21894"/>
    <cellStyle name="Normal 4 2 2 3 3 3 2 2" xfId="50500"/>
    <cellStyle name="Normal 4 2 2 3 3 3 3" xfId="21895"/>
    <cellStyle name="Normal 4 2 2 3 3 4" xfId="21896"/>
    <cellStyle name="Normal 4 2 2 3 3 4 2" xfId="50501"/>
    <cellStyle name="Normal 4 2 2 3 3 5" xfId="21897"/>
    <cellStyle name="Normal 4 2 2 3 4" xfId="21898"/>
    <cellStyle name="Normal 4 2 2 3 4 2" xfId="21899"/>
    <cellStyle name="Normal 4 2 2 3 4 2 2" xfId="21900"/>
    <cellStyle name="Normal 4 2 2 3 4 2 2 2" xfId="50502"/>
    <cellStyle name="Normal 4 2 2 3 4 2 3" xfId="21901"/>
    <cellStyle name="Normal 4 2 2 3 4 3" xfId="21902"/>
    <cellStyle name="Normal 4 2 2 3 4 3 2" xfId="50503"/>
    <cellStyle name="Normal 4 2 2 3 4 4" xfId="21903"/>
    <cellStyle name="Normal 4 2 2 3 5" xfId="21904"/>
    <cellStyle name="Normal 4 2 2 3 5 2" xfId="21905"/>
    <cellStyle name="Normal 4 2 2 3 5 2 2" xfId="50504"/>
    <cellStyle name="Normal 4 2 2 3 5 3" xfId="21906"/>
    <cellStyle name="Normal 4 2 2 3 6" xfId="21907"/>
    <cellStyle name="Normal 4 2 2 3 6 2" xfId="50505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2 2" xfId="50506"/>
    <cellStyle name="Normal 4 2 2 4 2 2 2 3" xfId="21914"/>
    <cellStyle name="Normal 4 2 2 4 2 2 3" xfId="21915"/>
    <cellStyle name="Normal 4 2 2 4 2 2 3 2" xfId="50507"/>
    <cellStyle name="Normal 4 2 2 4 2 2 4" xfId="21916"/>
    <cellStyle name="Normal 4 2 2 4 2 3" xfId="21917"/>
    <cellStyle name="Normal 4 2 2 4 2 3 2" xfId="21918"/>
    <cellStyle name="Normal 4 2 2 4 2 3 2 2" xfId="50508"/>
    <cellStyle name="Normal 4 2 2 4 2 3 3" xfId="21919"/>
    <cellStyle name="Normal 4 2 2 4 2 4" xfId="21920"/>
    <cellStyle name="Normal 4 2 2 4 2 4 2" xfId="50509"/>
    <cellStyle name="Normal 4 2 2 4 2 5" xfId="21921"/>
    <cellStyle name="Normal 4 2 2 4 3" xfId="21922"/>
    <cellStyle name="Normal 4 2 2 4 3 2" xfId="21923"/>
    <cellStyle name="Normal 4 2 2 4 3 2 2" xfId="21924"/>
    <cellStyle name="Normal 4 2 2 4 3 2 2 2" xfId="50510"/>
    <cellStyle name="Normal 4 2 2 4 3 2 3" xfId="21925"/>
    <cellStyle name="Normal 4 2 2 4 3 3" xfId="21926"/>
    <cellStyle name="Normal 4 2 2 4 3 3 2" xfId="50511"/>
    <cellStyle name="Normal 4 2 2 4 3 4" xfId="21927"/>
    <cellStyle name="Normal 4 2 2 4 4" xfId="21928"/>
    <cellStyle name="Normal 4 2 2 4 4 2" xfId="21929"/>
    <cellStyle name="Normal 4 2 2 4 4 2 2" xfId="50512"/>
    <cellStyle name="Normal 4 2 2 4 4 3" xfId="21930"/>
    <cellStyle name="Normal 4 2 2 4 5" xfId="21931"/>
    <cellStyle name="Normal 4 2 2 4 5 2" xfId="50513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2 2" xfId="50514"/>
    <cellStyle name="Normal 4 2 2 5 2 2 2 3" xfId="21938"/>
    <cellStyle name="Normal 4 2 2 5 2 2 3" xfId="21939"/>
    <cellStyle name="Normal 4 2 2 5 2 2 3 2" xfId="50515"/>
    <cellStyle name="Normal 4 2 2 5 2 2 4" xfId="21940"/>
    <cellStyle name="Normal 4 2 2 5 2 3" xfId="21941"/>
    <cellStyle name="Normal 4 2 2 5 2 3 2" xfId="21942"/>
    <cellStyle name="Normal 4 2 2 5 2 3 2 2" xfId="50516"/>
    <cellStyle name="Normal 4 2 2 5 2 3 3" xfId="21943"/>
    <cellStyle name="Normal 4 2 2 5 2 4" xfId="21944"/>
    <cellStyle name="Normal 4 2 2 5 2 4 2" xfId="50517"/>
    <cellStyle name="Normal 4 2 2 5 2 5" xfId="21945"/>
    <cellStyle name="Normal 4 2 2 5 3" xfId="21946"/>
    <cellStyle name="Normal 4 2 2 5 3 2" xfId="21947"/>
    <cellStyle name="Normal 4 2 2 5 3 2 2" xfId="21948"/>
    <cellStyle name="Normal 4 2 2 5 3 2 2 2" xfId="50518"/>
    <cellStyle name="Normal 4 2 2 5 3 2 3" xfId="21949"/>
    <cellStyle name="Normal 4 2 2 5 3 3" xfId="21950"/>
    <cellStyle name="Normal 4 2 2 5 3 3 2" xfId="50519"/>
    <cellStyle name="Normal 4 2 2 5 3 4" xfId="21951"/>
    <cellStyle name="Normal 4 2 2 5 4" xfId="21952"/>
    <cellStyle name="Normal 4 2 2 5 4 2" xfId="21953"/>
    <cellStyle name="Normal 4 2 2 5 4 2 2" xfId="50520"/>
    <cellStyle name="Normal 4 2 2 5 4 3" xfId="21954"/>
    <cellStyle name="Normal 4 2 2 5 5" xfId="21955"/>
    <cellStyle name="Normal 4 2 2 5 5 2" xfId="50521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2 2" xfId="50522"/>
    <cellStyle name="Normal 4 2 2 6 2 2 3" xfId="21961"/>
    <cellStyle name="Normal 4 2 2 6 2 3" xfId="21962"/>
    <cellStyle name="Normal 4 2 2 6 2 3 2" xfId="50523"/>
    <cellStyle name="Normal 4 2 2 6 2 4" xfId="21963"/>
    <cellStyle name="Normal 4 2 2 6 3" xfId="21964"/>
    <cellStyle name="Normal 4 2 2 6 3 2" xfId="21965"/>
    <cellStyle name="Normal 4 2 2 6 3 2 2" xfId="50524"/>
    <cellStyle name="Normal 4 2 2 6 3 3" xfId="21966"/>
    <cellStyle name="Normal 4 2 2 6 4" xfId="21967"/>
    <cellStyle name="Normal 4 2 2 6 4 2" xfId="50525"/>
    <cellStyle name="Normal 4 2 2 6 5" xfId="21968"/>
    <cellStyle name="Normal 4 2 2 7" xfId="21969"/>
    <cellStyle name="Normal 4 2 2 7 2" xfId="21970"/>
    <cellStyle name="Normal 4 2 2 7 2 2" xfId="21971"/>
    <cellStyle name="Normal 4 2 2 7 2 2 2" xfId="50526"/>
    <cellStyle name="Normal 4 2 2 7 2 3" xfId="21972"/>
    <cellStyle name="Normal 4 2 2 7 3" xfId="21973"/>
    <cellStyle name="Normal 4 2 2 7 3 2" xfId="50527"/>
    <cellStyle name="Normal 4 2 2 7 4" xfId="21974"/>
    <cellStyle name="Normal 4 2 2 8" xfId="21975"/>
    <cellStyle name="Normal 4 2 2 8 2" xfId="21976"/>
    <cellStyle name="Normal 4 2 2 8 2 2" xfId="50528"/>
    <cellStyle name="Normal 4 2 2 8 3" xfId="21977"/>
    <cellStyle name="Normal 4 2 2 9" xfId="21978"/>
    <cellStyle name="Normal 4 2 2 9 2" xfId="50529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2 2" xfId="50530"/>
    <cellStyle name="Normal 4 2 3 2 2 2 2 3" xfId="21985"/>
    <cellStyle name="Normal 4 2 3 2 2 2 3" xfId="21986"/>
    <cellStyle name="Normal 4 2 3 2 2 2 3 2" xfId="50531"/>
    <cellStyle name="Normal 4 2 3 2 2 2 4" xfId="21987"/>
    <cellStyle name="Normal 4 2 3 2 2 3" xfId="21988"/>
    <cellStyle name="Normal 4 2 3 2 2 3 2" xfId="21989"/>
    <cellStyle name="Normal 4 2 3 2 2 3 2 2" xfId="50532"/>
    <cellStyle name="Normal 4 2 3 2 2 3 3" xfId="21990"/>
    <cellStyle name="Normal 4 2 3 2 2 4" xfId="21991"/>
    <cellStyle name="Normal 4 2 3 2 2 4 2" xfId="50533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2 2" xfId="50534"/>
    <cellStyle name="Normal 4 2 3 2 3 2 2 3" xfId="21997"/>
    <cellStyle name="Normal 4 2 3 2 3 2 3" xfId="21998"/>
    <cellStyle name="Normal 4 2 3 2 3 2 3 2" xfId="50535"/>
    <cellStyle name="Normal 4 2 3 2 3 2 4" xfId="21999"/>
    <cellStyle name="Normal 4 2 3 2 3 3" xfId="22000"/>
    <cellStyle name="Normal 4 2 3 2 3 3 2" xfId="22001"/>
    <cellStyle name="Normal 4 2 3 2 3 3 2 2" xfId="50536"/>
    <cellStyle name="Normal 4 2 3 2 3 3 3" xfId="22002"/>
    <cellStyle name="Normal 4 2 3 2 3 4" xfId="22003"/>
    <cellStyle name="Normal 4 2 3 2 3 4 2" xfId="50537"/>
    <cellStyle name="Normal 4 2 3 2 3 5" xfId="22004"/>
    <cellStyle name="Normal 4 2 3 2 4" xfId="22005"/>
    <cellStyle name="Normal 4 2 3 2 4 2" xfId="22006"/>
    <cellStyle name="Normal 4 2 3 2 4 2 2" xfId="22007"/>
    <cellStyle name="Normal 4 2 3 2 4 2 2 2" xfId="50538"/>
    <cellStyle name="Normal 4 2 3 2 4 2 3" xfId="22008"/>
    <cellStyle name="Normal 4 2 3 2 4 3" xfId="22009"/>
    <cellStyle name="Normal 4 2 3 2 4 3 2" xfId="50539"/>
    <cellStyle name="Normal 4 2 3 2 4 4" xfId="22010"/>
    <cellStyle name="Normal 4 2 3 2 5" xfId="22011"/>
    <cellStyle name="Normal 4 2 3 2 5 2" xfId="22012"/>
    <cellStyle name="Normal 4 2 3 2 5 2 2" xfId="50540"/>
    <cellStyle name="Normal 4 2 3 2 5 3" xfId="22013"/>
    <cellStyle name="Normal 4 2 3 2 6" xfId="22014"/>
    <cellStyle name="Normal 4 2 3 2 6 2" xfId="50541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2 2" xfId="50542"/>
    <cellStyle name="Normal 4 2 3 3 2 2 2 3" xfId="22021"/>
    <cellStyle name="Normal 4 2 3 3 2 2 3" xfId="22022"/>
    <cellStyle name="Normal 4 2 3 3 2 2 3 2" xfId="50543"/>
    <cellStyle name="Normal 4 2 3 3 2 2 4" xfId="22023"/>
    <cellStyle name="Normal 4 2 3 3 2 3" xfId="22024"/>
    <cellStyle name="Normal 4 2 3 3 2 3 2" xfId="22025"/>
    <cellStyle name="Normal 4 2 3 3 2 3 2 2" xfId="50544"/>
    <cellStyle name="Normal 4 2 3 3 2 3 3" xfId="22026"/>
    <cellStyle name="Normal 4 2 3 3 2 4" xfId="22027"/>
    <cellStyle name="Normal 4 2 3 3 2 4 2" xfId="50545"/>
    <cellStyle name="Normal 4 2 3 3 2 5" xfId="22028"/>
    <cellStyle name="Normal 4 2 3 3 3" xfId="22029"/>
    <cellStyle name="Normal 4 2 3 3 3 2" xfId="22030"/>
    <cellStyle name="Normal 4 2 3 3 3 2 2" xfId="22031"/>
    <cellStyle name="Normal 4 2 3 3 3 2 2 2" xfId="50546"/>
    <cellStyle name="Normal 4 2 3 3 3 2 3" xfId="22032"/>
    <cellStyle name="Normal 4 2 3 3 3 3" xfId="22033"/>
    <cellStyle name="Normal 4 2 3 3 3 3 2" xfId="50547"/>
    <cellStyle name="Normal 4 2 3 3 3 4" xfId="22034"/>
    <cellStyle name="Normal 4 2 3 3 4" xfId="22035"/>
    <cellStyle name="Normal 4 2 3 3 4 2" xfId="22036"/>
    <cellStyle name="Normal 4 2 3 3 4 2 2" xfId="50548"/>
    <cellStyle name="Normal 4 2 3 3 4 3" xfId="22037"/>
    <cellStyle name="Normal 4 2 3 3 5" xfId="22038"/>
    <cellStyle name="Normal 4 2 3 3 5 2" xfId="50549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2 2" xfId="50550"/>
    <cellStyle name="Normal 4 2 3 4 2 2 2 3" xfId="22045"/>
    <cellStyle name="Normal 4 2 3 4 2 2 3" xfId="22046"/>
    <cellStyle name="Normal 4 2 3 4 2 2 3 2" xfId="50551"/>
    <cellStyle name="Normal 4 2 3 4 2 2 4" xfId="22047"/>
    <cellStyle name="Normal 4 2 3 4 2 3" xfId="22048"/>
    <cellStyle name="Normal 4 2 3 4 2 3 2" xfId="22049"/>
    <cellStyle name="Normal 4 2 3 4 2 3 2 2" xfId="50552"/>
    <cellStyle name="Normal 4 2 3 4 2 3 3" xfId="22050"/>
    <cellStyle name="Normal 4 2 3 4 2 4" xfId="22051"/>
    <cellStyle name="Normal 4 2 3 4 2 4 2" xfId="50553"/>
    <cellStyle name="Normal 4 2 3 4 2 5" xfId="22052"/>
    <cellStyle name="Normal 4 2 3 4 3" xfId="22053"/>
    <cellStyle name="Normal 4 2 3 4 3 2" xfId="22054"/>
    <cellStyle name="Normal 4 2 3 4 3 2 2" xfId="22055"/>
    <cellStyle name="Normal 4 2 3 4 3 2 2 2" xfId="50554"/>
    <cellStyle name="Normal 4 2 3 4 3 2 3" xfId="22056"/>
    <cellStyle name="Normal 4 2 3 4 3 3" xfId="22057"/>
    <cellStyle name="Normal 4 2 3 4 3 3 2" xfId="50555"/>
    <cellStyle name="Normal 4 2 3 4 3 4" xfId="22058"/>
    <cellStyle name="Normal 4 2 3 4 4" xfId="22059"/>
    <cellStyle name="Normal 4 2 3 4 4 2" xfId="22060"/>
    <cellStyle name="Normal 4 2 3 4 4 2 2" xfId="50556"/>
    <cellStyle name="Normal 4 2 3 4 4 3" xfId="22061"/>
    <cellStyle name="Normal 4 2 3 4 5" xfId="22062"/>
    <cellStyle name="Normal 4 2 3 4 5 2" xfId="50557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2 2" xfId="50558"/>
    <cellStyle name="Normal 4 2 3 5 2 2 3" xfId="22068"/>
    <cellStyle name="Normal 4 2 3 5 2 3" xfId="22069"/>
    <cellStyle name="Normal 4 2 3 5 2 3 2" xfId="50559"/>
    <cellStyle name="Normal 4 2 3 5 2 4" xfId="22070"/>
    <cellStyle name="Normal 4 2 3 5 3" xfId="22071"/>
    <cellStyle name="Normal 4 2 3 5 3 2" xfId="22072"/>
    <cellStyle name="Normal 4 2 3 5 3 2 2" xfId="50560"/>
    <cellStyle name="Normal 4 2 3 5 3 3" xfId="22073"/>
    <cellStyle name="Normal 4 2 3 5 4" xfId="22074"/>
    <cellStyle name="Normal 4 2 3 5 4 2" xfId="50561"/>
    <cellStyle name="Normal 4 2 3 5 5" xfId="22075"/>
    <cellStyle name="Normal 4 2 3 6" xfId="22076"/>
    <cellStyle name="Normal 4 2 3 6 2" xfId="22077"/>
    <cellStyle name="Normal 4 2 3 6 2 2" xfId="22078"/>
    <cellStyle name="Normal 4 2 3 6 2 2 2" xfId="50562"/>
    <cellStyle name="Normal 4 2 3 6 2 3" xfId="22079"/>
    <cellStyle name="Normal 4 2 3 6 3" xfId="22080"/>
    <cellStyle name="Normal 4 2 3 6 3 2" xfId="50563"/>
    <cellStyle name="Normal 4 2 3 6 4" xfId="22081"/>
    <cellStyle name="Normal 4 2 3 7" xfId="22082"/>
    <cellStyle name="Normal 4 2 3 7 2" xfId="22083"/>
    <cellStyle name="Normal 4 2 3 7 2 2" xfId="50564"/>
    <cellStyle name="Normal 4 2 3 7 3" xfId="22084"/>
    <cellStyle name="Normal 4 2 3 8" xfId="22085"/>
    <cellStyle name="Normal 4 2 3 8 2" xfId="5056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2 2" xfId="50566"/>
    <cellStyle name="Normal 4 2 4 2 2 2 3" xfId="22092"/>
    <cellStyle name="Normal 4 2 4 2 2 3" xfId="22093"/>
    <cellStyle name="Normal 4 2 4 2 2 3 2" xfId="50567"/>
    <cellStyle name="Normal 4 2 4 2 2 4" xfId="22094"/>
    <cellStyle name="Normal 4 2 4 2 3" xfId="22095"/>
    <cellStyle name="Normal 4 2 4 2 3 2" xfId="22096"/>
    <cellStyle name="Normal 4 2 4 2 3 2 2" xfId="50568"/>
    <cellStyle name="Normal 4 2 4 2 3 3" xfId="22097"/>
    <cellStyle name="Normal 4 2 4 2 4" xfId="22098"/>
    <cellStyle name="Normal 4 2 4 2 4 2" xfId="50569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2 2" xfId="50570"/>
    <cellStyle name="Normal 4 2 4 3 2 2 3" xfId="22104"/>
    <cellStyle name="Normal 4 2 4 3 2 3" xfId="22105"/>
    <cellStyle name="Normal 4 2 4 3 2 3 2" xfId="50571"/>
    <cellStyle name="Normal 4 2 4 3 2 4" xfId="22106"/>
    <cellStyle name="Normal 4 2 4 3 3" xfId="22107"/>
    <cellStyle name="Normal 4 2 4 3 3 2" xfId="22108"/>
    <cellStyle name="Normal 4 2 4 3 3 2 2" xfId="50572"/>
    <cellStyle name="Normal 4 2 4 3 3 3" xfId="22109"/>
    <cellStyle name="Normal 4 2 4 3 4" xfId="22110"/>
    <cellStyle name="Normal 4 2 4 3 4 2" xfId="50573"/>
    <cellStyle name="Normal 4 2 4 3 5" xfId="22111"/>
    <cellStyle name="Normal 4 2 4 4" xfId="22112"/>
    <cellStyle name="Normal 4 2 4 4 2" xfId="22113"/>
    <cellStyle name="Normal 4 2 4 4 2 2" xfId="22114"/>
    <cellStyle name="Normal 4 2 4 4 2 2 2" xfId="50574"/>
    <cellStyle name="Normal 4 2 4 4 2 3" xfId="22115"/>
    <cellStyle name="Normal 4 2 4 4 3" xfId="22116"/>
    <cellStyle name="Normal 4 2 4 4 3 2" xfId="50575"/>
    <cellStyle name="Normal 4 2 4 4 4" xfId="22117"/>
    <cellStyle name="Normal 4 2 4 5" xfId="22118"/>
    <cellStyle name="Normal 4 2 4 5 2" xfId="22119"/>
    <cellStyle name="Normal 4 2 4 5 2 2" xfId="50576"/>
    <cellStyle name="Normal 4 2 4 5 3" xfId="22120"/>
    <cellStyle name="Normal 4 2 4 6" xfId="22121"/>
    <cellStyle name="Normal 4 2 4 6 2" xfId="50577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2 2" xfId="50578"/>
    <cellStyle name="Normal 4 2 5 2 2 2 3" xfId="22128"/>
    <cellStyle name="Normal 4 2 5 2 2 3" xfId="22129"/>
    <cellStyle name="Normal 4 2 5 2 2 3 2" xfId="50579"/>
    <cellStyle name="Normal 4 2 5 2 2 4" xfId="22130"/>
    <cellStyle name="Normal 4 2 5 2 3" xfId="22131"/>
    <cellStyle name="Normal 4 2 5 2 3 2" xfId="22132"/>
    <cellStyle name="Normal 4 2 5 2 3 2 2" xfId="50580"/>
    <cellStyle name="Normal 4 2 5 2 3 3" xfId="22133"/>
    <cellStyle name="Normal 4 2 5 2 4" xfId="22134"/>
    <cellStyle name="Normal 4 2 5 2 4 2" xfId="50581"/>
    <cellStyle name="Normal 4 2 5 2 5" xfId="22135"/>
    <cellStyle name="Normal 4 2 5 3" xfId="22136"/>
    <cellStyle name="Normal 4 2 5 3 2" xfId="22137"/>
    <cellStyle name="Normal 4 2 5 3 2 2" xfId="22138"/>
    <cellStyle name="Normal 4 2 5 3 2 2 2" xfId="50582"/>
    <cellStyle name="Normal 4 2 5 3 2 3" xfId="22139"/>
    <cellStyle name="Normal 4 2 5 3 3" xfId="22140"/>
    <cellStyle name="Normal 4 2 5 3 3 2" xfId="50583"/>
    <cellStyle name="Normal 4 2 5 3 4" xfId="22141"/>
    <cellStyle name="Normal 4 2 5 4" xfId="22142"/>
    <cellStyle name="Normal 4 2 5 4 2" xfId="22143"/>
    <cellStyle name="Normal 4 2 5 4 2 2" xfId="50584"/>
    <cellStyle name="Normal 4 2 5 4 3" xfId="22144"/>
    <cellStyle name="Normal 4 2 5 5" xfId="22145"/>
    <cellStyle name="Normal 4 2 5 5 2" xfId="5058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2 2" xfId="50586"/>
    <cellStyle name="Normal 4 2 6 2 2 2 3" xfId="22152"/>
    <cellStyle name="Normal 4 2 6 2 2 3" xfId="22153"/>
    <cellStyle name="Normal 4 2 6 2 2 3 2" xfId="50587"/>
    <cellStyle name="Normal 4 2 6 2 2 4" xfId="22154"/>
    <cellStyle name="Normal 4 2 6 2 3" xfId="22155"/>
    <cellStyle name="Normal 4 2 6 2 3 2" xfId="22156"/>
    <cellStyle name="Normal 4 2 6 2 3 2 2" xfId="50588"/>
    <cellStyle name="Normal 4 2 6 2 3 3" xfId="22157"/>
    <cellStyle name="Normal 4 2 6 2 4" xfId="22158"/>
    <cellStyle name="Normal 4 2 6 2 4 2" xfId="50589"/>
    <cellStyle name="Normal 4 2 6 2 5" xfId="22159"/>
    <cellStyle name="Normal 4 2 6 3" xfId="22160"/>
    <cellStyle name="Normal 4 2 6 3 2" xfId="22161"/>
    <cellStyle name="Normal 4 2 6 3 2 2" xfId="22162"/>
    <cellStyle name="Normal 4 2 6 3 2 2 2" xfId="50590"/>
    <cellStyle name="Normal 4 2 6 3 2 3" xfId="22163"/>
    <cellStyle name="Normal 4 2 6 3 3" xfId="22164"/>
    <cellStyle name="Normal 4 2 6 3 3 2" xfId="50591"/>
    <cellStyle name="Normal 4 2 6 3 4" xfId="22165"/>
    <cellStyle name="Normal 4 2 6 4" xfId="22166"/>
    <cellStyle name="Normal 4 2 6 4 2" xfId="22167"/>
    <cellStyle name="Normal 4 2 6 4 2 2" xfId="50592"/>
    <cellStyle name="Normal 4 2 6 4 3" xfId="22168"/>
    <cellStyle name="Normal 4 2 6 5" xfId="22169"/>
    <cellStyle name="Normal 4 2 6 5 2" xfId="50593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2 2" xfId="50594"/>
    <cellStyle name="Normal 4 2 7 2 2 3" xfId="22175"/>
    <cellStyle name="Normal 4 2 7 2 3" xfId="22176"/>
    <cellStyle name="Normal 4 2 7 2 3 2" xfId="50595"/>
    <cellStyle name="Normal 4 2 7 2 4" xfId="22177"/>
    <cellStyle name="Normal 4 2 7 3" xfId="22178"/>
    <cellStyle name="Normal 4 2 7 3 2" xfId="22179"/>
    <cellStyle name="Normal 4 2 7 3 2 2" xfId="50596"/>
    <cellStyle name="Normal 4 2 7 3 3" xfId="22180"/>
    <cellStyle name="Normal 4 2 7 4" xfId="22181"/>
    <cellStyle name="Normal 4 2 7 4 2" xfId="50597"/>
    <cellStyle name="Normal 4 2 7 5" xfId="22182"/>
    <cellStyle name="Normal 4 2 8" xfId="22183"/>
    <cellStyle name="Normal 4 2 8 2" xfId="22184"/>
    <cellStyle name="Normal 4 2 8 2 2" xfId="22185"/>
    <cellStyle name="Normal 4 2 8 2 2 2" xfId="50598"/>
    <cellStyle name="Normal 4 2 8 2 3" xfId="22186"/>
    <cellStyle name="Normal 4 2 8 3" xfId="22187"/>
    <cellStyle name="Normal 4 2 8 3 2" xfId="50599"/>
    <cellStyle name="Normal 4 2 8 4" xfId="22188"/>
    <cellStyle name="Normal 4 2 9" xfId="22189"/>
    <cellStyle name="Normal 4 2 9 2" xfId="22190"/>
    <cellStyle name="Normal 4 2 9 2 2" xfId="50600"/>
    <cellStyle name="Normal 4 2 9 3" xfId="22191"/>
    <cellStyle name="Normal 4 3" xfId="22192"/>
    <cellStyle name="Normal 4 3 10" xfId="22193"/>
    <cellStyle name="Normal 4 3 11" xfId="50601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2 2" xfId="50602"/>
    <cellStyle name="Normal 4 3 2 2 2 2 2 3" xfId="22200"/>
    <cellStyle name="Normal 4 3 2 2 2 2 3" xfId="22201"/>
    <cellStyle name="Normal 4 3 2 2 2 2 3 2" xfId="50603"/>
    <cellStyle name="Normal 4 3 2 2 2 2 4" xfId="22202"/>
    <cellStyle name="Normal 4 3 2 2 2 3" xfId="22203"/>
    <cellStyle name="Normal 4 3 2 2 2 3 2" xfId="22204"/>
    <cellStyle name="Normal 4 3 2 2 2 3 2 2" xfId="50604"/>
    <cellStyle name="Normal 4 3 2 2 2 3 3" xfId="22205"/>
    <cellStyle name="Normal 4 3 2 2 2 4" xfId="22206"/>
    <cellStyle name="Normal 4 3 2 2 2 4 2" xfId="50605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2 2" xfId="50606"/>
    <cellStyle name="Normal 4 3 2 2 3 2 2 3" xfId="22212"/>
    <cellStyle name="Normal 4 3 2 2 3 2 3" xfId="22213"/>
    <cellStyle name="Normal 4 3 2 2 3 2 3 2" xfId="50607"/>
    <cellStyle name="Normal 4 3 2 2 3 2 4" xfId="22214"/>
    <cellStyle name="Normal 4 3 2 2 3 3" xfId="22215"/>
    <cellStyle name="Normal 4 3 2 2 3 3 2" xfId="22216"/>
    <cellStyle name="Normal 4 3 2 2 3 3 2 2" xfId="50608"/>
    <cellStyle name="Normal 4 3 2 2 3 3 3" xfId="22217"/>
    <cellStyle name="Normal 4 3 2 2 3 4" xfId="22218"/>
    <cellStyle name="Normal 4 3 2 2 3 4 2" xfId="50609"/>
    <cellStyle name="Normal 4 3 2 2 3 5" xfId="22219"/>
    <cellStyle name="Normal 4 3 2 2 4" xfId="22220"/>
    <cellStyle name="Normal 4 3 2 2 4 2" xfId="22221"/>
    <cellStyle name="Normal 4 3 2 2 4 2 2" xfId="22222"/>
    <cellStyle name="Normal 4 3 2 2 4 2 2 2" xfId="50610"/>
    <cellStyle name="Normal 4 3 2 2 4 2 3" xfId="22223"/>
    <cellStyle name="Normal 4 3 2 2 4 3" xfId="22224"/>
    <cellStyle name="Normal 4 3 2 2 4 3 2" xfId="50611"/>
    <cellStyle name="Normal 4 3 2 2 4 4" xfId="22225"/>
    <cellStyle name="Normal 4 3 2 2 5" xfId="22226"/>
    <cellStyle name="Normal 4 3 2 2 5 2" xfId="22227"/>
    <cellStyle name="Normal 4 3 2 2 5 2 2" xfId="50612"/>
    <cellStyle name="Normal 4 3 2 2 5 3" xfId="22228"/>
    <cellStyle name="Normal 4 3 2 2 6" xfId="22229"/>
    <cellStyle name="Normal 4 3 2 2 6 2" xfId="50613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2 2" xfId="50614"/>
    <cellStyle name="Normal 4 3 2 3 2 2 2 3" xfId="22236"/>
    <cellStyle name="Normal 4 3 2 3 2 2 3" xfId="22237"/>
    <cellStyle name="Normal 4 3 2 3 2 2 3 2" xfId="50615"/>
    <cellStyle name="Normal 4 3 2 3 2 2 4" xfId="22238"/>
    <cellStyle name="Normal 4 3 2 3 2 3" xfId="22239"/>
    <cellStyle name="Normal 4 3 2 3 2 3 2" xfId="22240"/>
    <cellStyle name="Normal 4 3 2 3 2 3 2 2" xfId="50616"/>
    <cellStyle name="Normal 4 3 2 3 2 3 3" xfId="22241"/>
    <cellStyle name="Normal 4 3 2 3 2 4" xfId="22242"/>
    <cellStyle name="Normal 4 3 2 3 2 4 2" xfId="50617"/>
    <cellStyle name="Normal 4 3 2 3 2 5" xfId="22243"/>
    <cellStyle name="Normal 4 3 2 3 3" xfId="22244"/>
    <cellStyle name="Normal 4 3 2 3 3 2" xfId="22245"/>
    <cellStyle name="Normal 4 3 2 3 3 2 2" xfId="22246"/>
    <cellStyle name="Normal 4 3 2 3 3 2 2 2" xfId="50618"/>
    <cellStyle name="Normal 4 3 2 3 3 2 3" xfId="22247"/>
    <cellStyle name="Normal 4 3 2 3 3 3" xfId="22248"/>
    <cellStyle name="Normal 4 3 2 3 3 3 2" xfId="50619"/>
    <cellStyle name="Normal 4 3 2 3 3 4" xfId="22249"/>
    <cellStyle name="Normal 4 3 2 3 4" xfId="22250"/>
    <cellStyle name="Normal 4 3 2 3 4 2" xfId="22251"/>
    <cellStyle name="Normal 4 3 2 3 4 2 2" xfId="50620"/>
    <cellStyle name="Normal 4 3 2 3 4 3" xfId="22252"/>
    <cellStyle name="Normal 4 3 2 3 5" xfId="22253"/>
    <cellStyle name="Normal 4 3 2 3 5 2" xfId="50621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2 2" xfId="50622"/>
    <cellStyle name="Normal 4 3 2 4 2 2 2 3" xfId="22260"/>
    <cellStyle name="Normal 4 3 2 4 2 2 3" xfId="22261"/>
    <cellStyle name="Normal 4 3 2 4 2 2 3 2" xfId="50623"/>
    <cellStyle name="Normal 4 3 2 4 2 2 4" xfId="22262"/>
    <cellStyle name="Normal 4 3 2 4 2 3" xfId="22263"/>
    <cellStyle name="Normal 4 3 2 4 2 3 2" xfId="22264"/>
    <cellStyle name="Normal 4 3 2 4 2 3 2 2" xfId="50624"/>
    <cellStyle name="Normal 4 3 2 4 2 3 3" xfId="22265"/>
    <cellStyle name="Normal 4 3 2 4 2 4" xfId="22266"/>
    <cellStyle name="Normal 4 3 2 4 2 4 2" xfId="50625"/>
    <cellStyle name="Normal 4 3 2 4 2 5" xfId="22267"/>
    <cellStyle name="Normal 4 3 2 4 3" xfId="22268"/>
    <cellStyle name="Normal 4 3 2 4 3 2" xfId="22269"/>
    <cellStyle name="Normal 4 3 2 4 3 2 2" xfId="22270"/>
    <cellStyle name="Normal 4 3 2 4 3 2 2 2" xfId="50626"/>
    <cellStyle name="Normal 4 3 2 4 3 2 3" xfId="22271"/>
    <cellStyle name="Normal 4 3 2 4 3 3" xfId="22272"/>
    <cellStyle name="Normal 4 3 2 4 3 3 2" xfId="50627"/>
    <cellStyle name="Normal 4 3 2 4 3 4" xfId="22273"/>
    <cellStyle name="Normal 4 3 2 4 4" xfId="22274"/>
    <cellStyle name="Normal 4 3 2 4 4 2" xfId="22275"/>
    <cellStyle name="Normal 4 3 2 4 4 2 2" xfId="50628"/>
    <cellStyle name="Normal 4 3 2 4 4 3" xfId="22276"/>
    <cellStyle name="Normal 4 3 2 4 5" xfId="22277"/>
    <cellStyle name="Normal 4 3 2 4 5 2" xfId="50629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2 2" xfId="50630"/>
    <cellStyle name="Normal 4 3 2 5 2 2 3" xfId="22283"/>
    <cellStyle name="Normal 4 3 2 5 2 3" xfId="22284"/>
    <cellStyle name="Normal 4 3 2 5 2 3 2" xfId="50631"/>
    <cellStyle name="Normal 4 3 2 5 2 4" xfId="22285"/>
    <cellStyle name="Normal 4 3 2 5 3" xfId="22286"/>
    <cellStyle name="Normal 4 3 2 5 3 2" xfId="22287"/>
    <cellStyle name="Normal 4 3 2 5 3 2 2" xfId="50632"/>
    <cellStyle name="Normal 4 3 2 5 3 3" xfId="22288"/>
    <cellStyle name="Normal 4 3 2 5 4" xfId="22289"/>
    <cellStyle name="Normal 4 3 2 5 4 2" xfId="50633"/>
    <cellStyle name="Normal 4 3 2 5 5" xfId="22290"/>
    <cellStyle name="Normal 4 3 2 6" xfId="22291"/>
    <cellStyle name="Normal 4 3 2 6 2" xfId="22292"/>
    <cellStyle name="Normal 4 3 2 6 2 2" xfId="22293"/>
    <cellStyle name="Normal 4 3 2 6 2 2 2" xfId="50634"/>
    <cellStyle name="Normal 4 3 2 6 2 3" xfId="22294"/>
    <cellStyle name="Normal 4 3 2 6 3" xfId="22295"/>
    <cellStyle name="Normal 4 3 2 6 3 2" xfId="50635"/>
    <cellStyle name="Normal 4 3 2 6 4" xfId="22296"/>
    <cellStyle name="Normal 4 3 2 7" xfId="22297"/>
    <cellStyle name="Normal 4 3 2 7 2" xfId="22298"/>
    <cellStyle name="Normal 4 3 2 7 2 2" xfId="50636"/>
    <cellStyle name="Normal 4 3 2 7 3" xfId="22299"/>
    <cellStyle name="Normal 4 3 2 8" xfId="22300"/>
    <cellStyle name="Normal 4 3 2 8 2" xfId="50637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2 2" xfId="50638"/>
    <cellStyle name="Normal 4 3 3 2 2 2 3" xfId="22307"/>
    <cellStyle name="Normal 4 3 3 2 2 3" xfId="22308"/>
    <cellStyle name="Normal 4 3 3 2 2 3 2" xfId="50639"/>
    <cellStyle name="Normal 4 3 3 2 2 4" xfId="22309"/>
    <cellStyle name="Normal 4 3 3 2 3" xfId="22310"/>
    <cellStyle name="Normal 4 3 3 2 3 2" xfId="22311"/>
    <cellStyle name="Normal 4 3 3 2 3 2 2" xfId="50640"/>
    <cellStyle name="Normal 4 3 3 2 3 3" xfId="22312"/>
    <cellStyle name="Normal 4 3 3 2 4" xfId="22313"/>
    <cellStyle name="Normal 4 3 3 2 4 2" xfId="50641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2 2" xfId="50642"/>
    <cellStyle name="Normal 4 3 3 3 2 2 3" xfId="22319"/>
    <cellStyle name="Normal 4 3 3 3 2 3" xfId="22320"/>
    <cellStyle name="Normal 4 3 3 3 2 3 2" xfId="50643"/>
    <cellStyle name="Normal 4 3 3 3 2 4" xfId="22321"/>
    <cellStyle name="Normal 4 3 3 3 3" xfId="22322"/>
    <cellStyle name="Normal 4 3 3 3 3 2" xfId="22323"/>
    <cellStyle name="Normal 4 3 3 3 3 2 2" xfId="50644"/>
    <cellStyle name="Normal 4 3 3 3 3 3" xfId="22324"/>
    <cellStyle name="Normal 4 3 3 3 4" xfId="22325"/>
    <cellStyle name="Normal 4 3 3 3 4 2" xfId="50645"/>
    <cellStyle name="Normal 4 3 3 3 5" xfId="22326"/>
    <cellStyle name="Normal 4 3 3 4" xfId="22327"/>
    <cellStyle name="Normal 4 3 3 4 2" xfId="22328"/>
    <cellStyle name="Normal 4 3 3 4 2 2" xfId="22329"/>
    <cellStyle name="Normal 4 3 3 4 2 2 2" xfId="50646"/>
    <cellStyle name="Normal 4 3 3 4 2 3" xfId="22330"/>
    <cellStyle name="Normal 4 3 3 4 3" xfId="22331"/>
    <cellStyle name="Normal 4 3 3 4 3 2" xfId="50647"/>
    <cellStyle name="Normal 4 3 3 4 4" xfId="22332"/>
    <cellStyle name="Normal 4 3 3 5" xfId="22333"/>
    <cellStyle name="Normal 4 3 3 5 2" xfId="22334"/>
    <cellStyle name="Normal 4 3 3 5 2 2" xfId="50648"/>
    <cellStyle name="Normal 4 3 3 5 3" xfId="22335"/>
    <cellStyle name="Normal 4 3 3 6" xfId="22336"/>
    <cellStyle name="Normal 4 3 3 6 2" xfId="50649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2 2" xfId="50650"/>
    <cellStyle name="Normal 4 3 4 2 2 2 3" xfId="22343"/>
    <cellStyle name="Normal 4 3 4 2 2 3" xfId="22344"/>
    <cellStyle name="Normal 4 3 4 2 2 3 2" xfId="50651"/>
    <cellStyle name="Normal 4 3 4 2 2 4" xfId="22345"/>
    <cellStyle name="Normal 4 3 4 2 3" xfId="22346"/>
    <cellStyle name="Normal 4 3 4 2 3 2" xfId="22347"/>
    <cellStyle name="Normal 4 3 4 2 3 2 2" xfId="50652"/>
    <cellStyle name="Normal 4 3 4 2 3 3" xfId="22348"/>
    <cellStyle name="Normal 4 3 4 2 4" xfId="22349"/>
    <cellStyle name="Normal 4 3 4 2 4 2" xfId="50653"/>
    <cellStyle name="Normal 4 3 4 2 5" xfId="22350"/>
    <cellStyle name="Normal 4 3 4 3" xfId="22351"/>
    <cellStyle name="Normal 4 3 4 3 2" xfId="22352"/>
    <cellStyle name="Normal 4 3 4 3 2 2" xfId="22353"/>
    <cellStyle name="Normal 4 3 4 3 2 2 2" xfId="50654"/>
    <cellStyle name="Normal 4 3 4 3 2 3" xfId="22354"/>
    <cellStyle name="Normal 4 3 4 3 3" xfId="22355"/>
    <cellStyle name="Normal 4 3 4 3 3 2" xfId="50655"/>
    <cellStyle name="Normal 4 3 4 3 4" xfId="22356"/>
    <cellStyle name="Normal 4 3 4 4" xfId="22357"/>
    <cellStyle name="Normal 4 3 4 4 2" xfId="22358"/>
    <cellStyle name="Normal 4 3 4 4 2 2" xfId="50656"/>
    <cellStyle name="Normal 4 3 4 4 3" xfId="22359"/>
    <cellStyle name="Normal 4 3 4 5" xfId="22360"/>
    <cellStyle name="Normal 4 3 4 5 2" xfId="50657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2 2" xfId="50658"/>
    <cellStyle name="Normal 4 3 5 2 2 2 3" xfId="22367"/>
    <cellStyle name="Normal 4 3 5 2 2 3" xfId="22368"/>
    <cellStyle name="Normal 4 3 5 2 2 3 2" xfId="50659"/>
    <cellStyle name="Normal 4 3 5 2 2 4" xfId="22369"/>
    <cellStyle name="Normal 4 3 5 2 3" xfId="22370"/>
    <cellStyle name="Normal 4 3 5 2 3 2" xfId="22371"/>
    <cellStyle name="Normal 4 3 5 2 3 2 2" xfId="50660"/>
    <cellStyle name="Normal 4 3 5 2 3 3" xfId="22372"/>
    <cellStyle name="Normal 4 3 5 2 4" xfId="22373"/>
    <cellStyle name="Normal 4 3 5 2 4 2" xfId="50661"/>
    <cellStyle name="Normal 4 3 5 2 5" xfId="22374"/>
    <cellStyle name="Normal 4 3 5 3" xfId="22375"/>
    <cellStyle name="Normal 4 3 5 3 2" xfId="22376"/>
    <cellStyle name="Normal 4 3 5 3 2 2" xfId="22377"/>
    <cellStyle name="Normal 4 3 5 3 2 2 2" xfId="50662"/>
    <cellStyle name="Normal 4 3 5 3 2 3" xfId="22378"/>
    <cellStyle name="Normal 4 3 5 3 3" xfId="22379"/>
    <cellStyle name="Normal 4 3 5 3 3 2" xfId="50663"/>
    <cellStyle name="Normal 4 3 5 3 4" xfId="22380"/>
    <cellStyle name="Normal 4 3 5 4" xfId="22381"/>
    <cellStyle name="Normal 4 3 5 4 2" xfId="22382"/>
    <cellStyle name="Normal 4 3 5 4 2 2" xfId="50664"/>
    <cellStyle name="Normal 4 3 5 4 3" xfId="22383"/>
    <cellStyle name="Normal 4 3 5 5" xfId="22384"/>
    <cellStyle name="Normal 4 3 5 5 2" xfId="50665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2 2" xfId="50666"/>
    <cellStyle name="Normal 4 3 6 2 2 3" xfId="22390"/>
    <cellStyle name="Normal 4 3 6 2 3" xfId="22391"/>
    <cellStyle name="Normal 4 3 6 2 3 2" xfId="50667"/>
    <cellStyle name="Normal 4 3 6 2 4" xfId="22392"/>
    <cellStyle name="Normal 4 3 6 3" xfId="22393"/>
    <cellStyle name="Normal 4 3 6 3 2" xfId="22394"/>
    <cellStyle name="Normal 4 3 6 3 2 2" xfId="50668"/>
    <cellStyle name="Normal 4 3 6 3 3" xfId="22395"/>
    <cellStyle name="Normal 4 3 6 4" xfId="22396"/>
    <cellStyle name="Normal 4 3 6 4 2" xfId="50669"/>
    <cellStyle name="Normal 4 3 6 5" xfId="22397"/>
    <cellStyle name="Normal 4 3 7" xfId="22398"/>
    <cellStyle name="Normal 4 3 7 2" xfId="22399"/>
    <cellStyle name="Normal 4 3 7 2 2" xfId="22400"/>
    <cellStyle name="Normal 4 3 7 2 2 2" xfId="50670"/>
    <cellStyle name="Normal 4 3 7 2 3" xfId="22401"/>
    <cellStyle name="Normal 4 3 7 3" xfId="22402"/>
    <cellStyle name="Normal 4 3 7 3 2" xfId="50671"/>
    <cellStyle name="Normal 4 3 7 4" xfId="22403"/>
    <cellStyle name="Normal 4 3 8" xfId="22404"/>
    <cellStyle name="Normal 4 3 8 2" xfId="22405"/>
    <cellStyle name="Normal 4 3 8 2 2" xfId="50672"/>
    <cellStyle name="Normal 4 3 8 3" xfId="22406"/>
    <cellStyle name="Normal 4 3 9" xfId="22407"/>
    <cellStyle name="Normal 4 3 9 2" xfId="50673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2 2" xfId="50674"/>
    <cellStyle name="Normal 4 4 2 2 2 2 3" xfId="22414"/>
    <cellStyle name="Normal 4 4 2 2 2 3" xfId="22415"/>
    <cellStyle name="Normal 4 4 2 2 2 3 2" xfId="50675"/>
    <cellStyle name="Normal 4 4 2 2 2 4" xfId="22416"/>
    <cellStyle name="Normal 4 4 2 2 3" xfId="22417"/>
    <cellStyle name="Normal 4 4 2 2 3 2" xfId="22418"/>
    <cellStyle name="Normal 4 4 2 2 3 2 2" xfId="50676"/>
    <cellStyle name="Normal 4 4 2 2 3 3" xfId="22419"/>
    <cellStyle name="Normal 4 4 2 2 4" xfId="22420"/>
    <cellStyle name="Normal 4 4 2 2 4 2" xfId="50677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2 2" xfId="50678"/>
    <cellStyle name="Normal 4 4 2 3 2 2 3" xfId="22426"/>
    <cellStyle name="Normal 4 4 2 3 2 3" xfId="22427"/>
    <cellStyle name="Normal 4 4 2 3 2 3 2" xfId="50679"/>
    <cellStyle name="Normal 4 4 2 3 2 4" xfId="22428"/>
    <cellStyle name="Normal 4 4 2 3 3" xfId="22429"/>
    <cellStyle name="Normal 4 4 2 3 3 2" xfId="22430"/>
    <cellStyle name="Normal 4 4 2 3 3 2 2" xfId="50680"/>
    <cellStyle name="Normal 4 4 2 3 3 3" xfId="22431"/>
    <cellStyle name="Normal 4 4 2 3 4" xfId="22432"/>
    <cellStyle name="Normal 4 4 2 3 4 2" xfId="50681"/>
    <cellStyle name="Normal 4 4 2 3 5" xfId="22433"/>
    <cellStyle name="Normal 4 4 2 4" xfId="22434"/>
    <cellStyle name="Normal 4 4 2 4 2" xfId="22435"/>
    <cellStyle name="Normal 4 4 2 4 2 2" xfId="22436"/>
    <cellStyle name="Normal 4 4 2 4 2 2 2" xfId="50682"/>
    <cellStyle name="Normal 4 4 2 4 2 3" xfId="22437"/>
    <cellStyle name="Normal 4 4 2 4 3" xfId="22438"/>
    <cellStyle name="Normal 4 4 2 4 3 2" xfId="50683"/>
    <cellStyle name="Normal 4 4 2 4 4" xfId="22439"/>
    <cellStyle name="Normal 4 4 2 5" xfId="22440"/>
    <cellStyle name="Normal 4 4 2 5 2" xfId="22441"/>
    <cellStyle name="Normal 4 4 2 5 2 2" xfId="50684"/>
    <cellStyle name="Normal 4 4 2 5 3" xfId="22442"/>
    <cellStyle name="Normal 4 4 2 6" xfId="22443"/>
    <cellStyle name="Normal 4 4 2 6 2" xfId="50685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2 2" xfId="50686"/>
    <cellStyle name="Normal 4 4 3 2 2 2 3" xfId="22450"/>
    <cellStyle name="Normal 4 4 3 2 2 3" xfId="22451"/>
    <cellStyle name="Normal 4 4 3 2 2 3 2" xfId="50687"/>
    <cellStyle name="Normal 4 4 3 2 2 4" xfId="22452"/>
    <cellStyle name="Normal 4 4 3 2 3" xfId="22453"/>
    <cellStyle name="Normal 4 4 3 2 3 2" xfId="22454"/>
    <cellStyle name="Normal 4 4 3 2 3 2 2" xfId="50688"/>
    <cellStyle name="Normal 4 4 3 2 3 3" xfId="22455"/>
    <cellStyle name="Normal 4 4 3 2 4" xfId="22456"/>
    <cellStyle name="Normal 4 4 3 2 4 2" xfId="50689"/>
    <cellStyle name="Normal 4 4 3 2 5" xfId="22457"/>
    <cellStyle name="Normal 4 4 3 3" xfId="22458"/>
    <cellStyle name="Normal 4 4 3 3 2" xfId="22459"/>
    <cellStyle name="Normal 4 4 3 3 2 2" xfId="22460"/>
    <cellStyle name="Normal 4 4 3 3 2 2 2" xfId="50690"/>
    <cellStyle name="Normal 4 4 3 3 2 3" xfId="22461"/>
    <cellStyle name="Normal 4 4 3 3 3" xfId="22462"/>
    <cellStyle name="Normal 4 4 3 3 3 2" xfId="50691"/>
    <cellStyle name="Normal 4 4 3 3 4" xfId="22463"/>
    <cellStyle name="Normal 4 4 3 4" xfId="22464"/>
    <cellStyle name="Normal 4 4 3 4 2" xfId="22465"/>
    <cellStyle name="Normal 4 4 3 4 2 2" xfId="50692"/>
    <cellStyle name="Normal 4 4 3 4 3" xfId="22466"/>
    <cellStyle name="Normal 4 4 3 5" xfId="22467"/>
    <cellStyle name="Normal 4 4 3 5 2" xfId="50693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2 2" xfId="50694"/>
    <cellStyle name="Normal 4 4 4 2 2 2 3" xfId="22474"/>
    <cellStyle name="Normal 4 4 4 2 2 3" xfId="22475"/>
    <cellStyle name="Normal 4 4 4 2 2 3 2" xfId="50695"/>
    <cellStyle name="Normal 4 4 4 2 2 4" xfId="22476"/>
    <cellStyle name="Normal 4 4 4 2 3" xfId="22477"/>
    <cellStyle name="Normal 4 4 4 2 3 2" xfId="22478"/>
    <cellStyle name="Normal 4 4 4 2 3 2 2" xfId="50696"/>
    <cellStyle name="Normal 4 4 4 2 3 3" xfId="22479"/>
    <cellStyle name="Normal 4 4 4 2 4" xfId="22480"/>
    <cellStyle name="Normal 4 4 4 2 4 2" xfId="50697"/>
    <cellStyle name="Normal 4 4 4 2 5" xfId="22481"/>
    <cellStyle name="Normal 4 4 4 3" xfId="22482"/>
    <cellStyle name="Normal 4 4 4 3 2" xfId="22483"/>
    <cellStyle name="Normal 4 4 4 3 2 2" xfId="22484"/>
    <cellStyle name="Normal 4 4 4 3 2 2 2" xfId="50698"/>
    <cellStyle name="Normal 4 4 4 3 2 3" xfId="22485"/>
    <cellStyle name="Normal 4 4 4 3 3" xfId="22486"/>
    <cellStyle name="Normal 4 4 4 3 3 2" xfId="50699"/>
    <cellStyle name="Normal 4 4 4 3 4" xfId="22487"/>
    <cellStyle name="Normal 4 4 4 4" xfId="22488"/>
    <cellStyle name="Normal 4 4 4 4 2" xfId="22489"/>
    <cellStyle name="Normal 4 4 4 4 2 2" xfId="50700"/>
    <cellStyle name="Normal 4 4 4 4 3" xfId="22490"/>
    <cellStyle name="Normal 4 4 4 5" xfId="22491"/>
    <cellStyle name="Normal 4 4 4 5 2" xfId="5070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2 2" xfId="50702"/>
    <cellStyle name="Normal 4 4 5 2 2 3" xfId="22497"/>
    <cellStyle name="Normal 4 4 5 2 3" xfId="22498"/>
    <cellStyle name="Normal 4 4 5 2 3 2" xfId="50703"/>
    <cellStyle name="Normal 4 4 5 2 4" xfId="22499"/>
    <cellStyle name="Normal 4 4 5 3" xfId="22500"/>
    <cellStyle name="Normal 4 4 5 3 2" xfId="22501"/>
    <cellStyle name="Normal 4 4 5 3 2 2" xfId="50704"/>
    <cellStyle name="Normal 4 4 5 3 3" xfId="22502"/>
    <cellStyle name="Normal 4 4 5 4" xfId="22503"/>
    <cellStyle name="Normal 4 4 5 4 2" xfId="50705"/>
    <cellStyle name="Normal 4 4 5 5" xfId="22504"/>
    <cellStyle name="Normal 4 4 6" xfId="22505"/>
    <cellStyle name="Normal 4 4 6 2" xfId="22506"/>
    <cellStyle name="Normal 4 4 6 2 2" xfId="22507"/>
    <cellStyle name="Normal 4 4 6 2 2 2" xfId="50706"/>
    <cellStyle name="Normal 4 4 6 2 3" xfId="22508"/>
    <cellStyle name="Normal 4 4 6 3" xfId="22509"/>
    <cellStyle name="Normal 4 4 6 3 2" xfId="50707"/>
    <cellStyle name="Normal 4 4 6 4" xfId="22510"/>
    <cellStyle name="Normal 4 4 7" xfId="22511"/>
    <cellStyle name="Normal 4 4 7 2" xfId="22512"/>
    <cellStyle name="Normal 4 4 7 2 2" xfId="50708"/>
    <cellStyle name="Normal 4 4 7 3" xfId="22513"/>
    <cellStyle name="Normal 4 4 8" xfId="22514"/>
    <cellStyle name="Normal 4 4 8 2" xfId="50709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2 2" xfId="50710"/>
    <cellStyle name="Normal 4 5 2 2 2 3" xfId="22521"/>
    <cellStyle name="Normal 4 5 2 2 3" xfId="22522"/>
    <cellStyle name="Normal 4 5 2 2 3 2" xfId="50711"/>
    <cellStyle name="Normal 4 5 2 2 4" xfId="22523"/>
    <cellStyle name="Normal 4 5 2 3" xfId="22524"/>
    <cellStyle name="Normal 4 5 2 3 2" xfId="22525"/>
    <cellStyle name="Normal 4 5 2 3 2 2" xfId="50712"/>
    <cellStyle name="Normal 4 5 2 3 3" xfId="22526"/>
    <cellStyle name="Normal 4 5 2 4" xfId="22527"/>
    <cellStyle name="Normal 4 5 2 4 2" xfId="50713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2 2" xfId="50714"/>
    <cellStyle name="Normal 4 5 3 2 2 3" xfId="22533"/>
    <cellStyle name="Normal 4 5 3 2 3" xfId="22534"/>
    <cellStyle name="Normal 4 5 3 2 3 2" xfId="50715"/>
    <cellStyle name="Normal 4 5 3 2 4" xfId="22535"/>
    <cellStyle name="Normal 4 5 3 3" xfId="22536"/>
    <cellStyle name="Normal 4 5 3 3 2" xfId="22537"/>
    <cellStyle name="Normal 4 5 3 3 2 2" xfId="50716"/>
    <cellStyle name="Normal 4 5 3 3 3" xfId="22538"/>
    <cellStyle name="Normal 4 5 3 4" xfId="22539"/>
    <cellStyle name="Normal 4 5 3 4 2" xfId="50717"/>
    <cellStyle name="Normal 4 5 3 5" xfId="22540"/>
    <cellStyle name="Normal 4 5 4" xfId="22541"/>
    <cellStyle name="Normal 4 5 4 2" xfId="22542"/>
    <cellStyle name="Normal 4 5 4 2 2" xfId="22543"/>
    <cellStyle name="Normal 4 5 4 2 2 2" xfId="50718"/>
    <cellStyle name="Normal 4 5 4 2 3" xfId="22544"/>
    <cellStyle name="Normal 4 5 4 3" xfId="22545"/>
    <cellStyle name="Normal 4 5 4 3 2" xfId="50719"/>
    <cellStyle name="Normal 4 5 4 4" xfId="22546"/>
    <cellStyle name="Normal 4 5 5" xfId="22547"/>
    <cellStyle name="Normal 4 5 5 2" xfId="22548"/>
    <cellStyle name="Normal 4 5 5 2 2" xfId="50720"/>
    <cellStyle name="Normal 4 5 5 3" xfId="22549"/>
    <cellStyle name="Normal 4 5 6" xfId="22550"/>
    <cellStyle name="Normal 4 5 6 2" xfId="50721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2 2" xfId="50722"/>
    <cellStyle name="Normal 4 6 2 2 2 3" xfId="22557"/>
    <cellStyle name="Normal 4 6 2 2 3" xfId="22558"/>
    <cellStyle name="Normal 4 6 2 2 3 2" xfId="50723"/>
    <cellStyle name="Normal 4 6 2 2 4" xfId="22559"/>
    <cellStyle name="Normal 4 6 2 3" xfId="22560"/>
    <cellStyle name="Normal 4 6 2 3 2" xfId="22561"/>
    <cellStyle name="Normal 4 6 2 3 2 2" xfId="50724"/>
    <cellStyle name="Normal 4 6 2 3 3" xfId="22562"/>
    <cellStyle name="Normal 4 6 2 4" xfId="22563"/>
    <cellStyle name="Normal 4 6 2 4 2" xfId="50725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2 2" xfId="50726"/>
    <cellStyle name="Normal 4 6 3 2 2 3" xfId="22569"/>
    <cellStyle name="Normal 4 6 3 2 3" xfId="22570"/>
    <cellStyle name="Normal 4 6 3 2 3 2" xfId="50727"/>
    <cellStyle name="Normal 4 6 3 2 4" xfId="22571"/>
    <cellStyle name="Normal 4 6 3 3" xfId="22572"/>
    <cellStyle name="Normal 4 6 3 3 2" xfId="22573"/>
    <cellStyle name="Normal 4 6 3 3 2 2" xfId="50728"/>
    <cellStyle name="Normal 4 6 3 3 3" xfId="22574"/>
    <cellStyle name="Normal 4 6 3 4" xfId="22575"/>
    <cellStyle name="Normal 4 6 3 4 2" xfId="50729"/>
    <cellStyle name="Normal 4 6 3 5" xfId="22576"/>
    <cellStyle name="Normal 4 6 4" xfId="22577"/>
    <cellStyle name="Normal 4 6 4 2" xfId="22578"/>
    <cellStyle name="Normal 4 6 4 2 2" xfId="22579"/>
    <cellStyle name="Normal 4 6 4 2 2 2" xfId="50730"/>
    <cellStyle name="Normal 4 6 4 2 3" xfId="22580"/>
    <cellStyle name="Normal 4 6 4 3" xfId="22581"/>
    <cellStyle name="Normal 4 6 4 3 2" xfId="50731"/>
    <cellStyle name="Normal 4 6 4 4" xfId="22582"/>
    <cellStyle name="Normal 4 6 5" xfId="22583"/>
    <cellStyle name="Normal 4 6 5 2" xfId="22584"/>
    <cellStyle name="Normal 4 6 5 2 2" xfId="50732"/>
    <cellStyle name="Normal 4 6 5 3" xfId="22585"/>
    <cellStyle name="Normal 4 6 6" xfId="22586"/>
    <cellStyle name="Normal 4 6 6 2" xfId="50733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2 2" xfId="50734"/>
    <cellStyle name="Normal 4 7 2 2 2 3" xfId="22593"/>
    <cellStyle name="Normal 4 7 2 2 3" xfId="22594"/>
    <cellStyle name="Normal 4 7 2 2 3 2" xfId="50735"/>
    <cellStyle name="Normal 4 7 2 2 4" xfId="22595"/>
    <cellStyle name="Normal 4 7 2 3" xfId="22596"/>
    <cellStyle name="Normal 4 7 2 3 2" xfId="22597"/>
    <cellStyle name="Normal 4 7 2 3 2 2" xfId="50736"/>
    <cellStyle name="Normal 4 7 2 3 3" xfId="22598"/>
    <cellStyle name="Normal 4 7 2 4" xfId="22599"/>
    <cellStyle name="Normal 4 7 2 4 2" xfId="50737"/>
    <cellStyle name="Normal 4 7 2 5" xfId="22600"/>
    <cellStyle name="Normal 4 7 3" xfId="22601"/>
    <cellStyle name="Normal 4 7 3 2" xfId="22602"/>
    <cellStyle name="Normal 4 7 3 2 2" xfId="22603"/>
    <cellStyle name="Normal 4 7 3 2 2 2" xfId="50738"/>
    <cellStyle name="Normal 4 7 3 2 3" xfId="22604"/>
    <cellStyle name="Normal 4 7 3 3" xfId="22605"/>
    <cellStyle name="Normal 4 7 3 3 2" xfId="50739"/>
    <cellStyle name="Normal 4 7 3 4" xfId="22606"/>
    <cellStyle name="Normal 4 7 4" xfId="22607"/>
    <cellStyle name="Normal 4 7 4 2" xfId="22608"/>
    <cellStyle name="Normal 4 7 4 2 2" xfId="50740"/>
    <cellStyle name="Normal 4 7 4 3" xfId="22609"/>
    <cellStyle name="Normal 4 7 5" xfId="22610"/>
    <cellStyle name="Normal 4 7 5 2" xfId="50741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2 2" xfId="50742"/>
    <cellStyle name="Normal 4 9 2 3" xfId="22616"/>
    <cellStyle name="Normal 4 9 3" xfId="22617"/>
    <cellStyle name="Normal 4 9 3 2" xfId="50743"/>
    <cellStyle name="Normal 4 9 4" xfId="22618"/>
    <cellStyle name="Normal 5" xfId="99"/>
    <cellStyle name="Normal 5 10" xfId="44869"/>
    <cellStyle name="Normal 5 10 2" xfId="50744"/>
    <cellStyle name="Normal 5 10 2 2" xfId="50745"/>
    <cellStyle name="Normal 5 10 2 3" xfId="50746"/>
    <cellStyle name="Normal 5 10 3" xfId="50747"/>
    <cellStyle name="Normal 5 10 3 2" xfId="50748"/>
    <cellStyle name="Normal 5 10 4" xfId="50749"/>
    <cellStyle name="Normal 5 11" xfId="44870"/>
    <cellStyle name="Normal 5 11 2" xfId="50750"/>
    <cellStyle name="Normal 5 11 2 2" xfId="50751"/>
    <cellStyle name="Normal 5 11 3" xfId="50752"/>
    <cellStyle name="Normal 5 11 4" xfId="50753"/>
    <cellStyle name="Normal 5 12" xfId="44871"/>
    <cellStyle name="Normal 5 12 2" xfId="50754"/>
    <cellStyle name="Normal 5 12 3" xfId="50755"/>
    <cellStyle name="Normal 5 12 4" xfId="50756"/>
    <cellStyle name="Normal 5 13" xfId="50757"/>
    <cellStyle name="Normal 5 14" xfId="50758"/>
    <cellStyle name="Normal 5 15" xfId="50759"/>
    <cellStyle name="Normal 5 2" xfId="106"/>
    <cellStyle name="Normal 5 2 10" xfId="50760"/>
    <cellStyle name="Normal 5 2 11" xfId="50761"/>
    <cellStyle name="Normal 5 2 12" xfId="50762"/>
    <cellStyle name="Normal 5 2 2" xfId="174"/>
    <cellStyle name="Normal 5 2 2 10" xfId="50763"/>
    <cellStyle name="Normal 5 2 2 11" xfId="50764"/>
    <cellStyle name="Normal 5 2 2 2" xfId="44872"/>
    <cellStyle name="Normal 5 2 2 2 2" xfId="44873"/>
    <cellStyle name="Normal 5 2 2 2 2 2" xfId="44874"/>
    <cellStyle name="Normal 5 2 2 2 2 2 2" xfId="44875"/>
    <cellStyle name="Normal 5 2 2 2 2 2 2 2" xfId="50765"/>
    <cellStyle name="Normal 5 2 2 2 2 2 2 2 2" xfId="50766"/>
    <cellStyle name="Normal 5 2 2 2 2 2 2 3" xfId="50767"/>
    <cellStyle name="Normal 5 2 2 2 2 2 2 4" xfId="50768"/>
    <cellStyle name="Normal 5 2 2 2 2 2 3" xfId="44876"/>
    <cellStyle name="Normal 5 2 2 2 2 2 3 2" xfId="50769"/>
    <cellStyle name="Normal 5 2 2 2 2 2 3 3" xfId="50770"/>
    <cellStyle name="Normal 5 2 2 2 2 2 3 4" xfId="50771"/>
    <cellStyle name="Normal 5 2 2 2 2 2 4" xfId="44877"/>
    <cellStyle name="Normal 5 2 2 2 2 2 4 2" xfId="50772"/>
    <cellStyle name="Normal 5 2 2 2 2 2 4 3" xfId="50773"/>
    <cellStyle name="Normal 5 2 2 2 2 2 5" xfId="50774"/>
    <cellStyle name="Normal 5 2 2 2 2 2 6" xfId="50775"/>
    <cellStyle name="Normal 5 2 2 2 2 2 7" xfId="50776"/>
    <cellStyle name="Normal 5 2 2 2 2 3" xfId="44878"/>
    <cellStyle name="Normal 5 2 2 2 2 3 2" xfId="50777"/>
    <cellStyle name="Normal 5 2 2 2 2 3 2 2" xfId="50778"/>
    <cellStyle name="Normal 5 2 2 2 2 3 3" xfId="50779"/>
    <cellStyle name="Normal 5 2 2 2 2 3 4" xfId="50780"/>
    <cellStyle name="Normal 5 2 2 2 2 4" xfId="44879"/>
    <cellStyle name="Normal 5 2 2 2 2 4 2" xfId="50781"/>
    <cellStyle name="Normal 5 2 2 2 2 4 3" xfId="50782"/>
    <cellStyle name="Normal 5 2 2 2 2 4 4" xfId="50783"/>
    <cellStyle name="Normal 5 2 2 2 2 5" xfId="44880"/>
    <cellStyle name="Normal 5 2 2 2 2 5 2" xfId="50784"/>
    <cellStyle name="Normal 5 2 2 2 2 5 3" xfId="50785"/>
    <cellStyle name="Normal 5 2 2 2 2 6" xfId="50786"/>
    <cellStyle name="Normal 5 2 2 2 2 7" xfId="50787"/>
    <cellStyle name="Normal 5 2 2 2 2 8" xfId="50788"/>
    <cellStyle name="Normal 5 2 2 2 3" xfId="44881"/>
    <cellStyle name="Normal 5 2 2 2 3 2" xfId="44882"/>
    <cellStyle name="Normal 5 2 2 2 3 2 2" xfId="50789"/>
    <cellStyle name="Normal 5 2 2 2 3 2 2 2" xfId="50790"/>
    <cellStyle name="Normal 5 2 2 2 3 2 3" xfId="50791"/>
    <cellStyle name="Normal 5 2 2 2 3 2 4" xfId="50792"/>
    <cellStyle name="Normal 5 2 2 2 3 3" xfId="44883"/>
    <cellStyle name="Normal 5 2 2 2 3 3 2" xfId="50793"/>
    <cellStyle name="Normal 5 2 2 2 3 3 3" xfId="50794"/>
    <cellStyle name="Normal 5 2 2 2 3 3 4" xfId="50795"/>
    <cellStyle name="Normal 5 2 2 2 3 4" xfId="44884"/>
    <cellStyle name="Normal 5 2 2 2 3 4 2" xfId="50796"/>
    <cellStyle name="Normal 5 2 2 2 3 4 3" xfId="50797"/>
    <cellStyle name="Normal 5 2 2 2 3 5" xfId="50798"/>
    <cellStyle name="Normal 5 2 2 2 3 6" xfId="50799"/>
    <cellStyle name="Normal 5 2 2 2 3 7" xfId="50800"/>
    <cellStyle name="Normal 5 2 2 2 4" xfId="44885"/>
    <cellStyle name="Normal 5 2 2 2 4 2" xfId="50801"/>
    <cellStyle name="Normal 5 2 2 2 4 2 2" xfId="50802"/>
    <cellStyle name="Normal 5 2 2 2 4 3" xfId="50803"/>
    <cellStyle name="Normal 5 2 2 2 4 4" xfId="50804"/>
    <cellStyle name="Normal 5 2 2 2 5" xfId="44886"/>
    <cellStyle name="Normal 5 2 2 2 5 2" xfId="50805"/>
    <cellStyle name="Normal 5 2 2 2 5 3" xfId="50806"/>
    <cellStyle name="Normal 5 2 2 2 5 4" xfId="50807"/>
    <cellStyle name="Normal 5 2 2 2 6" xfId="44887"/>
    <cellStyle name="Normal 5 2 2 2 6 2" xfId="50808"/>
    <cellStyle name="Normal 5 2 2 2 6 3" xfId="50809"/>
    <cellStyle name="Normal 5 2 2 2 7" xfId="50810"/>
    <cellStyle name="Normal 5 2 2 2 8" xfId="50811"/>
    <cellStyle name="Normal 5 2 2 2 9" xfId="50812"/>
    <cellStyle name="Normal 5 2 2 3" xfId="44888"/>
    <cellStyle name="Normal 5 2 2 3 2" xfId="44889"/>
    <cellStyle name="Normal 5 2 2 3 2 2" xfId="44890"/>
    <cellStyle name="Normal 5 2 2 3 2 2 2" xfId="44891"/>
    <cellStyle name="Normal 5 2 2 3 2 2 2 2" xfId="50813"/>
    <cellStyle name="Normal 5 2 2 3 2 2 2 3" xfId="50814"/>
    <cellStyle name="Normal 5 2 2 3 2 2 2 4" xfId="50815"/>
    <cellStyle name="Normal 5 2 2 3 2 2 3" xfId="44892"/>
    <cellStyle name="Normal 5 2 2 3 2 2 3 2" xfId="50816"/>
    <cellStyle name="Normal 5 2 2 3 2 2 3 3" xfId="50817"/>
    <cellStyle name="Normal 5 2 2 3 2 2 4" xfId="50818"/>
    <cellStyle name="Normal 5 2 2 3 2 2 5" xfId="50819"/>
    <cellStyle name="Normal 5 2 2 3 2 2 6" xfId="50820"/>
    <cellStyle name="Normal 5 2 2 3 2 3" xfId="44893"/>
    <cellStyle name="Normal 5 2 2 3 2 3 2" xfId="50821"/>
    <cellStyle name="Normal 5 2 2 3 2 3 3" xfId="50822"/>
    <cellStyle name="Normal 5 2 2 3 2 3 4" xfId="50823"/>
    <cellStyle name="Normal 5 2 2 3 2 4" xfId="44894"/>
    <cellStyle name="Normal 5 2 2 3 2 4 2" xfId="50824"/>
    <cellStyle name="Normal 5 2 2 3 2 4 3" xfId="50825"/>
    <cellStyle name="Normal 5 2 2 3 2 5" xfId="50826"/>
    <cellStyle name="Normal 5 2 2 3 2 6" xfId="50827"/>
    <cellStyle name="Normal 5 2 2 3 2 7" xfId="50828"/>
    <cellStyle name="Normal 5 2 2 3 3" xfId="44895"/>
    <cellStyle name="Normal 5 2 2 3 3 2" xfId="44896"/>
    <cellStyle name="Normal 5 2 2 3 3 2 2" xfId="50829"/>
    <cellStyle name="Normal 5 2 2 3 3 2 3" xfId="50830"/>
    <cellStyle name="Normal 5 2 2 3 3 2 4" xfId="50831"/>
    <cellStyle name="Normal 5 2 2 3 3 3" xfId="44897"/>
    <cellStyle name="Normal 5 2 2 3 3 3 2" xfId="50832"/>
    <cellStyle name="Normal 5 2 2 3 3 3 3" xfId="50833"/>
    <cellStyle name="Normal 5 2 2 3 3 4" xfId="50834"/>
    <cellStyle name="Normal 5 2 2 3 3 5" xfId="50835"/>
    <cellStyle name="Normal 5 2 2 3 3 6" xfId="50836"/>
    <cellStyle name="Normal 5 2 2 3 4" xfId="44898"/>
    <cellStyle name="Normal 5 2 2 3 4 2" xfId="50837"/>
    <cellStyle name="Normal 5 2 2 3 4 3" xfId="50838"/>
    <cellStyle name="Normal 5 2 2 3 4 4" xfId="50839"/>
    <cellStyle name="Normal 5 2 2 3 5" xfId="44899"/>
    <cellStyle name="Normal 5 2 2 3 5 2" xfId="50840"/>
    <cellStyle name="Normal 5 2 2 3 5 3" xfId="50841"/>
    <cellStyle name="Normal 5 2 2 3 6" xfId="50842"/>
    <cellStyle name="Normal 5 2 2 3 7" xfId="50843"/>
    <cellStyle name="Normal 5 2 2 3 8" xfId="50844"/>
    <cellStyle name="Normal 5 2 2 4" xfId="44900"/>
    <cellStyle name="Normal 5 2 2 4 2" xfId="44901"/>
    <cellStyle name="Normal 5 2 2 4 2 2" xfId="44902"/>
    <cellStyle name="Normal 5 2 2 4 2 2 2" xfId="50845"/>
    <cellStyle name="Normal 5 2 2 4 2 2 2 2" xfId="50846"/>
    <cellStyle name="Normal 5 2 2 4 2 2 3" xfId="50847"/>
    <cellStyle name="Normal 5 2 2 4 2 2 4" xfId="50848"/>
    <cellStyle name="Normal 5 2 2 4 2 3" xfId="44903"/>
    <cellStyle name="Normal 5 2 2 4 2 3 2" xfId="50849"/>
    <cellStyle name="Normal 5 2 2 4 2 3 3" xfId="50850"/>
    <cellStyle name="Normal 5 2 2 4 2 3 4" xfId="50851"/>
    <cellStyle name="Normal 5 2 2 4 2 4" xfId="44904"/>
    <cellStyle name="Normal 5 2 2 4 2 4 2" xfId="50852"/>
    <cellStyle name="Normal 5 2 2 4 2 4 3" xfId="50853"/>
    <cellStyle name="Normal 5 2 2 4 2 5" xfId="50854"/>
    <cellStyle name="Normal 5 2 2 4 2 6" xfId="50855"/>
    <cellStyle name="Normal 5 2 2 4 2 7" xfId="50856"/>
    <cellStyle name="Normal 5 2 2 4 3" xfId="44905"/>
    <cellStyle name="Normal 5 2 2 4 3 2" xfId="50857"/>
    <cellStyle name="Normal 5 2 2 4 3 2 2" xfId="50858"/>
    <cellStyle name="Normal 5 2 2 4 3 3" xfId="50859"/>
    <cellStyle name="Normal 5 2 2 4 3 4" xfId="50860"/>
    <cellStyle name="Normal 5 2 2 4 4" xfId="44906"/>
    <cellStyle name="Normal 5 2 2 4 4 2" xfId="50861"/>
    <cellStyle name="Normal 5 2 2 4 4 3" xfId="50862"/>
    <cellStyle name="Normal 5 2 2 4 4 4" xfId="50863"/>
    <cellStyle name="Normal 5 2 2 4 5" xfId="44907"/>
    <cellStyle name="Normal 5 2 2 4 5 2" xfId="50864"/>
    <cellStyle name="Normal 5 2 2 4 5 3" xfId="50865"/>
    <cellStyle name="Normal 5 2 2 4 6" xfId="50866"/>
    <cellStyle name="Normal 5 2 2 4 7" xfId="50867"/>
    <cellStyle name="Normal 5 2 2 4 8" xfId="50868"/>
    <cellStyle name="Normal 5 2 2 5" xfId="44908"/>
    <cellStyle name="Normal 5 2 2 5 2" xfId="44909"/>
    <cellStyle name="Normal 5 2 2 5 2 2" xfId="50869"/>
    <cellStyle name="Normal 5 2 2 5 2 2 2" xfId="50870"/>
    <cellStyle name="Normal 5 2 2 5 2 3" xfId="50871"/>
    <cellStyle name="Normal 5 2 2 5 2 4" xfId="50872"/>
    <cellStyle name="Normal 5 2 2 5 3" xfId="44910"/>
    <cellStyle name="Normal 5 2 2 5 3 2" xfId="50873"/>
    <cellStyle name="Normal 5 2 2 5 3 3" xfId="50874"/>
    <cellStyle name="Normal 5 2 2 5 3 4" xfId="50875"/>
    <cellStyle name="Normal 5 2 2 5 4" xfId="44911"/>
    <cellStyle name="Normal 5 2 2 5 4 2" xfId="50876"/>
    <cellStyle name="Normal 5 2 2 5 4 3" xfId="50877"/>
    <cellStyle name="Normal 5 2 2 5 5" xfId="50878"/>
    <cellStyle name="Normal 5 2 2 5 6" xfId="50879"/>
    <cellStyle name="Normal 5 2 2 5 7" xfId="50880"/>
    <cellStyle name="Normal 5 2 2 6" xfId="44912"/>
    <cellStyle name="Normal 5 2 2 6 2" xfId="50881"/>
    <cellStyle name="Normal 5 2 2 6 2 2" xfId="50882"/>
    <cellStyle name="Normal 5 2 2 6 3" xfId="50883"/>
    <cellStyle name="Normal 5 2 2 6 4" xfId="50884"/>
    <cellStyle name="Normal 5 2 2 7" xfId="44913"/>
    <cellStyle name="Normal 5 2 2 7 2" xfId="50885"/>
    <cellStyle name="Normal 5 2 2 7 3" xfId="50886"/>
    <cellStyle name="Normal 5 2 2 7 4" xfId="50887"/>
    <cellStyle name="Normal 5 2 2 8" xfId="44914"/>
    <cellStyle name="Normal 5 2 2 8 2" xfId="50888"/>
    <cellStyle name="Normal 5 2 2 8 3" xfId="50889"/>
    <cellStyle name="Normal 5 2 2 9" xfId="50890"/>
    <cellStyle name="Normal 5 2 3" xfId="182"/>
    <cellStyle name="Normal 5 2 3 2" xfId="44915"/>
    <cellStyle name="Normal 5 2 3 2 2" xfId="44916"/>
    <cellStyle name="Normal 5 2 3 2 2 2" xfId="44917"/>
    <cellStyle name="Normal 5 2 3 2 2 2 2" xfId="50891"/>
    <cellStyle name="Normal 5 2 3 2 2 2 2 2" xfId="50892"/>
    <cellStyle name="Normal 5 2 3 2 2 2 3" xfId="50893"/>
    <cellStyle name="Normal 5 2 3 2 2 2 4" xfId="50894"/>
    <cellStyle name="Normal 5 2 3 2 2 3" xfId="44918"/>
    <cellStyle name="Normal 5 2 3 2 2 3 2" xfId="50895"/>
    <cellStyle name="Normal 5 2 3 2 2 3 3" xfId="50896"/>
    <cellStyle name="Normal 5 2 3 2 2 3 4" xfId="50897"/>
    <cellStyle name="Normal 5 2 3 2 2 4" xfId="44919"/>
    <cellStyle name="Normal 5 2 3 2 2 4 2" xfId="50898"/>
    <cellStyle name="Normal 5 2 3 2 2 4 3" xfId="50899"/>
    <cellStyle name="Normal 5 2 3 2 2 5" xfId="50900"/>
    <cellStyle name="Normal 5 2 3 2 2 6" xfId="50901"/>
    <cellStyle name="Normal 5 2 3 2 2 7" xfId="50902"/>
    <cellStyle name="Normal 5 2 3 2 3" xfId="44920"/>
    <cellStyle name="Normal 5 2 3 2 3 2" xfId="50903"/>
    <cellStyle name="Normal 5 2 3 2 3 2 2" xfId="50904"/>
    <cellStyle name="Normal 5 2 3 2 3 3" xfId="50905"/>
    <cellStyle name="Normal 5 2 3 2 3 4" xfId="50906"/>
    <cellStyle name="Normal 5 2 3 2 4" xfId="44921"/>
    <cellStyle name="Normal 5 2 3 2 4 2" xfId="50907"/>
    <cellStyle name="Normal 5 2 3 2 4 3" xfId="50908"/>
    <cellStyle name="Normal 5 2 3 2 4 4" xfId="50909"/>
    <cellStyle name="Normal 5 2 3 2 5" xfId="44922"/>
    <cellStyle name="Normal 5 2 3 2 5 2" xfId="50910"/>
    <cellStyle name="Normal 5 2 3 2 5 3" xfId="50911"/>
    <cellStyle name="Normal 5 2 3 2 6" xfId="50912"/>
    <cellStyle name="Normal 5 2 3 2 7" xfId="50913"/>
    <cellStyle name="Normal 5 2 3 2 8" xfId="50914"/>
    <cellStyle name="Normal 5 2 3 3" xfId="44923"/>
    <cellStyle name="Normal 5 2 3 3 2" xfId="44924"/>
    <cellStyle name="Normal 5 2 3 3 2 2" xfId="50915"/>
    <cellStyle name="Normal 5 2 3 3 2 2 2" xfId="50916"/>
    <cellStyle name="Normal 5 2 3 3 2 3" xfId="50917"/>
    <cellStyle name="Normal 5 2 3 3 2 4" xfId="50918"/>
    <cellStyle name="Normal 5 2 3 3 3" xfId="44925"/>
    <cellStyle name="Normal 5 2 3 3 3 2" xfId="50919"/>
    <cellStyle name="Normal 5 2 3 3 3 3" xfId="50920"/>
    <cellStyle name="Normal 5 2 3 3 3 4" xfId="50921"/>
    <cellStyle name="Normal 5 2 3 3 4" xfId="44926"/>
    <cellStyle name="Normal 5 2 3 3 4 2" xfId="50922"/>
    <cellStyle name="Normal 5 2 3 3 4 3" xfId="50923"/>
    <cellStyle name="Normal 5 2 3 3 5" xfId="50924"/>
    <cellStyle name="Normal 5 2 3 3 6" xfId="50925"/>
    <cellStyle name="Normal 5 2 3 3 7" xfId="50926"/>
    <cellStyle name="Normal 5 2 3 4" xfId="44927"/>
    <cellStyle name="Normal 5 2 3 4 2" xfId="50927"/>
    <cellStyle name="Normal 5 2 3 4 2 2" xfId="50928"/>
    <cellStyle name="Normal 5 2 3 4 3" xfId="50929"/>
    <cellStyle name="Normal 5 2 3 4 4" xfId="50930"/>
    <cellStyle name="Normal 5 2 3 5" xfId="44928"/>
    <cellStyle name="Normal 5 2 3 5 2" xfId="50931"/>
    <cellStyle name="Normal 5 2 3 5 3" xfId="50932"/>
    <cellStyle name="Normal 5 2 3 5 4" xfId="50933"/>
    <cellStyle name="Normal 5 2 3 6" xfId="44929"/>
    <cellStyle name="Normal 5 2 3 6 2" xfId="50934"/>
    <cellStyle name="Normal 5 2 3 6 3" xfId="50935"/>
    <cellStyle name="Normal 5 2 3 7" xfId="50936"/>
    <cellStyle name="Normal 5 2 3 8" xfId="50937"/>
    <cellStyle name="Normal 5 2 3 9" xfId="50938"/>
    <cellStyle name="Normal 5 2 4" xfId="22619"/>
    <cellStyle name="Normal 5 2 4 2" xfId="44930"/>
    <cellStyle name="Normal 5 2 4 2 2" xfId="44931"/>
    <cellStyle name="Normal 5 2 4 2 2 2" xfId="44932"/>
    <cellStyle name="Normal 5 2 4 2 2 2 2" xfId="50939"/>
    <cellStyle name="Normal 5 2 4 2 2 2 3" xfId="50940"/>
    <cellStyle name="Normal 5 2 4 2 2 2 4" xfId="50941"/>
    <cellStyle name="Normal 5 2 4 2 2 3" xfId="44933"/>
    <cellStyle name="Normal 5 2 4 2 2 3 2" xfId="50942"/>
    <cellStyle name="Normal 5 2 4 2 2 3 3" xfId="50943"/>
    <cellStyle name="Normal 5 2 4 2 2 4" xfId="50944"/>
    <cellStyle name="Normal 5 2 4 2 2 5" xfId="50945"/>
    <cellStyle name="Normal 5 2 4 2 2 6" xfId="50946"/>
    <cellStyle name="Normal 5 2 4 2 3" xfId="44934"/>
    <cellStyle name="Normal 5 2 4 2 3 2" xfId="50947"/>
    <cellStyle name="Normal 5 2 4 2 3 3" xfId="50948"/>
    <cellStyle name="Normal 5 2 4 2 3 4" xfId="50949"/>
    <cellStyle name="Normal 5 2 4 2 4" xfId="44935"/>
    <cellStyle name="Normal 5 2 4 2 4 2" xfId="50950"/>
    <cellStyle name="Normal 5 2 4 2 4 3" xfId="50951"/>
    <cellStyle name="Normal 5 2 4 2 5" xfId="50952"/>
    <cellStyle name="Normal 5 2 4 2 6" xfId="50953"/>
    <cellStyle name="Normal 5 2 4 2 7" xfId="50954"/>
    <cellStyle name="Normal 5 2 4 3" xfId="44936"/>
    <cellStyle name="Normal 5 2 4 3 2" xfId="44937"/>
    <cellStyle name="Normal 5 2 4 3 2 2" xfId="50955"/>
    <cellStyle name="Normal 5 2 4 3 2 3" xfId="50956"/>
    <cellStyle name="Normal 5 2 4 3 2 4" xfId="50957"/>
    <cellStyle name="Normal 5 2 4 3 3" xfId="44938"/>
    <cellStyle name="Normal 5 2 4 3 3 2" xfId="50958"/>
    <cellStyle name="Normal 5 2 4 3 3 3" xfId="50959"/>
    <cellStyle name="Normal 5 2 4 3 4" xfId="50960"/>
    <cellStyle name="Normal 5 2 4 3 5" xfId="50961"/>
    <cellStyle name="Normal 5 2 4 3 6" xfId="50962"/>
    <cellStyle name="Normal 5 2 4 4" xfId="44939"/>
    <cellStyle name="Normal 5 2 4 4 2" xfId="50963"/>
    <cellStyle name="Normal 5 2 4 4 3" xfId="50964"/>
    <cellStyle name="Normal 5 2 4 4 4" xfId="50965"/>
    <cellStyle name="Normal 5 2 4 5" xfId="44940"/>
    <cellStyle name="Normal 5 2 4 5 2" xfId="50966"/>
    <cellStyle name="Normal 5 2 4 5 3" xfId="50967"/>
    <cellStyle name="Normal 5 2 4 6" xfId="50968"/>
    <cellStyle name="Normal 5 2 4 7" xfId="50969"/>
    <cellStyle name="Normal 5 2 4 8" xfId="50970"/>
    <cellStyle name="Normal 5 2 5" xfId="44941"/>
    <cellStyle name="Normal 5 2 5 2" xfId="44942"/>
    <cellStyle name="Normal 5 2 5 2 2" xfId="44943"/>
    <cellStyle name="Normal 5 2 5 2 2 2" xfId="50971"/>
    <cellStyle name="Normal 5 2 5 2 2 2 2" xfId="50972"/>
    <cellStyle name="Normal 5 2 5 2 2 3" xfId="50973"/>
    <cellStyle name="Normal 5 2 5 2 2 4" xfId="50974"/>
    <cellStyle name="Normal 5 2 5 2 3" xfId="44944"/>
    <cellStyle name="Normal 5 2 5 2 3 2" xfId="50975"/>
    <cellStyle name="Normal 5 2 5 2 3 3" xfId="50976"/>
    <cellStyle name="Normal 5 2 5 2 3 4" xfId="50977"/>
    <cellStyle name="Normal 5 2 5 2 4" xfId="44945"/>
    <cellStyle name="Normal 5 2 5 2 4 2" xfId="50978"/>
    <cellStyle name="Normal 5 2 5 2 4 3" xfId="50979"/>
    <cellStyle name="Normal 5 2 5 2 5" xfId="50980"/>
    <cellStyle name="Normal 5 2 5 2 6" xfId="50981"/>
    <cellStyle name="Normal 5 2 5 2 7" xfId="50982"/>
    <cellStyle name="Normal 5 2 5 3" xfId="44946"/>
    <cellStyle name="Normal 5 2 5 3 2" xfId="50983"/>
    <cellStyle name="Normal 5 2 5 3 2 2" xfId="50984"/>
    <cellStyle name="Normal 5 2 5 3 3" xfId="50985"/>
    <cellStyle name="Normal 5 2 5 3 4" xfId="50986"/>
    <cellStyle name="Normal 5 2 5 4" xfId="44947"/>
    <cellStyle name="Normal 5 2 5 4 2" xfId="50987"/>
    <cellStyle name="Normal 5 2 5 4 3" xfId="50988"/>
    <cellStyle name="Normal 5 2 5 4 4" xfId="50989"/>
    <cellStyle name="Normal 5 2 5 5" xfId="44948"/>
    <cellStyle name="Normal 5 2 5 5 2" xfId="50990"/>
    <cellStyle name="Normal 5 2 5 5 3" xfId="50991"/>
    <cellStyle name="Normal 5 2 5 6" xfId="50992"/>
    <cellStyle name="Normal 5 2 5 7" xfId="50993"/>
    <cellStyle name="Normal 5 2 5 8" xfId="50994"/>
    <cellStyle name="Normal 5 2 6" xfId="44949"/>
    <cellStyle name="Normal 5 2 6 2" xfId="44950"/>
    <cellStyle name="Normal 5 2 6 2 2" xfId="50995"/>
    <cellStyle name="Normal 5 2 6 2 2 2" xfId="50996"/>
    <cellStyle name="Normal 5 2 6 2 3" xfId="50997"/>
    <cellStyle name="Normal 5 2 6 2 4" xfId="50998"/>
    <cellStyle name="Normal 5 2 6 3" xfId="44951"/>
    <cellStyle name="Normal 5 2 6 3 2" xfId="50999"/>
    <cellStyle name="Normal 5 2 6 3 3" xfId="51000"/>
    <cellStyle name="Normal 5 2 6 3 4" xfId="51001"/>
    <cellStyle name="Normal 5 2 6 4" xfId="44952"/>
    <cellStyle name="Normal 5 2 6 4 2" xfId="51002"/>
    <cellStyle name="Normal 5 2 6 4 3" xfId="51003"/>
    <cellStyle name="Normal 5 2 6 5" xfId="51004"/>
    <cellStyle name="Normal 5 2 6 6" xfId="51005"/>
    <cellStyle name="Normal 5 2 6 7" xfId="51006"/>
    <cellStyle name="Normal 5 2 7" xfId="44953"/>
    <cellStyle name="Normal 5 2 7 2" xfId="51007"/>
    <cellStyle name="Normal 5 2 7 2 2" xfId="51008"/>
    <cellStyle name="Normal 5 2 7 3" xfId="51009"/>
    <cellStyle name="Normal 5 2 7 4" xfId="51010"/>
    <cellStyle name="Normal 5 2 8" xfId="44954"/>
    <cellStyle name="Normal 5 2 8 2" xfId="51011"/>
    <cellStyle name="Normal 5 2 8 3" xfId="51012"/>
    <cellStyle name="Normal 5 2 8 4" xfId="51013"/>
    <cellStyle name="Normal 5 2 9" xfId="44955"/>
    <cellStyle name="Normal 5 2 9 2" xfId="51014"/>
    <cellStyle name="Normal 5 2 9 3" xfId="51015"/>
    <cellStyle name="Normal 5 3" xfId="180"/>
    <cellStyle name="Normal 5 3 10" xfId="51016"/>
    <cellStyle name="Normal 5 3 11" xfId="51017"/>
    <cellStyle name="Normal 5 3 12" xfId="51018"/>
    <cellStyle name="Normal 5 3 2" xfId="186"/>
    <cellStyle name="Normal 5 3 2 10" xfId="51019"/>
    <cellStyle name="Normal 5 3 2 11" xfId="51020"/>
    <cellStyle name="Normal 5 3 2 2" xfId="44956"/>
    <cellStyle name="Normal 5 3 2 2 2" xfId="44957"/>
    <cellStyle name="Normal 5 3 2 2 2 2" xfId="44958"/>
    <cellStyle name="Normal 5 3 2 2 2 2 2" xfId="44959"/>
    <cellStyle name="Normal 5 3 2 2 2 2 2 2" xfId="51021"/>
    <cellStyle name="Normal 5 3 2 2 2 2 2 2 2" xfId="51022"/>
    <cellStyle name="Normal 5 3 2 2 2 2 2 3" xfId="51023"/>
    <cellStyle name="Normal 5 3 2 2 2 2 2 4" xfId="51024"/>
    <cellStyle name="Normal 5 3 2 2 2 2 3" xfId="44960"/>
    <cellStyle name="Normal 5 3 2 2 2 2 3 2" xfId="51025"/>
    <cellStyle name="Normal 5 3 2 2 2 2 3 3" xfId="51026"/>
    <cellStyle name="Normal 5 3 2 2 2 2 3 4" xfId="51027"/>
    <cellStyle name="Normal 5 3 2 2 2 2 4" xfId="44961"/>
    <cellStyle name="Normal 5 3 2 2 2 2 4 2" xfId="51028"/>
    <cellStyle name="Normal 5 3 2 2 2 2 4 3" xfId="51029"/>
    <cellStyle name="Normal 5 3 2 2 2 2 5" xfId="51030"/>
    <cellStyle name="Normal 5 3 2 2 2 2 6" xfId="51031"/>
    <cellStyle name="Normal 5 3 2 2 2 2 7" xfId="51032"/>
    <cellStyle name="Normal 5 3 2 2 2 3" xfId="44962"/>
    <cellStyle name="Normal 5 3 2 2 2 3 2" xfId="51033"/>
    <cellStyle name="Normal 5 3 2 2 2 3 2 2" xfId="51034"/>
    <cellStyle name="Normal 5 3 2 2 2 3 3" xfId="51035"/>
    <cellStyle name="Normal 5 3 2 2 2 3 4" xfId="51036"/>
    <cellStyle name="Normal 5 3 2 2 2 4" xfId="44963"/>
    <cellStyle name="Normal 5 3 2 2 2 4 2" xfId="51037"/>
    <cellStyle name="Normal 5 3 2 2 2 4 3" xfId="51038"/>
    <cellStyle name="Normal 5 3 2 2 2 4 4" xfId="51039"/>
    <cellStyle name="Normal 5 3 2 2 2 5" xfId="44964"/>
    <cellStyle name="Normal 5 3 2 2 2 5 2" xfId="51040"/>
    <cellStyle name="Normal 5 3 2 2 2 5 3" xfId="51041"/>
    <cellStyle name="Normal 5 3 2 2 2 6" xfId="51042"/>
    <cellStyle name="Normal 5 3 2 2 2 7" xfId="51043"/>
    <cellStyle name="Normal 5 3 2 2 2 8" xfId="51044"/>
    <cellStyle name="Normal 5 3 2 2 3" xfId="44965"/>
    <cellStyle name="Normal 5 3 2 2 3 2" xfId="44966"/>
    <cellStyle name="Normal 5 3 2 2 3 2 2" xfId="51045"/>
    <cellStyle name="Normal 5 3 2 2 3 2 2 2" xfId="51046"/>
    <cellStyle name="Normal 5 3 2 2 3 2 3" xfId="51047"/>
    <cellStyle name="Normal 5 3 2 2 3 2 4" xfId="51048"/>
    <cellStyle name="Normal 5 3 2 2 3 3" xfId="44967"/>
    <cellStyle name="Normal 5 3 2 2 3 3 2" xfId="51049"/>
    <cellStyle name="Normal 5 3 2 2 3 3 3" xfId="51050"/>
    <cellStyle name="Normal 5 3 2 2 3 3 4" xfId="51051"/>
    <cellStyle name="Normal 5 3 2 2 3 4" xfId="44968"/>
    <cellStyle name="Normal 5 3 2 2 3 4 2" xfId="51052"/>
    <cellStyle name="Normal 5 3 2 2 3 4 3" xfId="51053"/>
    <cellStyle name="Normal 5 3 2 2 3 5" xfId="51054"/>
    <cellStyle name="Normal 5 3 2 2 3 6" xfId="51055"/>
    <cellStyle name="Normal 5 3 2 2 3 7" xfId="51056"/>
    <cellStyle name="Normal 5 3 2 2 4" xfId="44969"/>
    <cellStyle name="Normal 5 3 2 2 4 2" xfId="51057"/>
    <cellStyle name="Normal 5 3 2 2 4 2 2" xfId="51058"/>
    <cellStyle name="Normal 5 3 2 2 4 3" xfId="51059"/>
    <cellStyle name="Normal 5 3 2 2 4 4" xfId="51060"/>
    <cellStyle name="Normal 5 3 2 2 5" xfId="44970"/>
    <cellStyle name="Normal 5 3 2 2 5 2" xfId="51061"/>
    <cellStyle name="Normal 5 3 2 2 5 3" xfId="51062"/>
    <cellStyle name="Normal 5 3 2 2 5 4" xfId="51063"/>
    <cellStyle name="Normal 5 3 2 2 6" xfId="44971"/>
    <cellStyle name="Normal 5 3 2 2 6 2" xfId="51064"/>
    <cellStyle name="Normal 5 3 2 2 6 3" xfId="51065"/>
    <cellStyle name="Normal 5 3 2 2 7" xfId="51066"/>
    <cellStyle name="Normal 5 3 2 2 8" xfId="51067"/>
    <cellStyle name="Normal 5 3 2 2 9" xfId="51068"/>
    <cellStyle name="Normal 5 3 2 3" xfId="44972"/>
    <cellStyle name="Normal 5 3 2 3 2" xfId="44973"/>
    <cellStyle name="Normal 5 3 2 3 2 2" xfId="44974"/>
    <cellStyle name="Normal 5 3 2 3 2 2 2" xfId="44975"/>
    <cellStyle name="Normal 5 3 2 3 2 2 2 2" xfId="51069"/>
    <cellStyle name="Normal 5 3 2 3 2 2 2 3" xfId="51070"/>
    <cellStyle name="Normal 5 3 2 3 2 2 2 4" xfId="51071"/>
    <cellStyle name="Normal 5 3 2 3 2 2 3" xfId="44976"/>
    <cellStyle name="Normal 5 3 2 3 2 2 3 2" xfId="51072"/>
    <cellStyle name="Normal 5 3 2 3 2 2 3 3" xfId="51073"/>
    <cellStyle name="Normal 5 3 2 3 2 2 4" xfId="51074"/>
    <cellStyle name="Normal 5 3 2 3 2 2 5" xfId="51075"/>
    <cellStyle name="Normal 5 3 2 3 2 2 6" xfId="51076"/>
    <cellStyle name="Normal 5 3 2 3 2 3" xfId="44977"/>
    <cellStyle name="Normal 5 3 2 3 2 3 2" xfId="51077"/>
    <cellStyle name="Normal 5 3 2 3 2 3 3" xfId="51078"/>
    <cellStyle name="Normal 5 3 2 3 2 3 4" xfId="51079"/>
    <cellStyle name="Normal 5 3 2 3 2 4" xfId="44978"/>
    <cellStyle name="Normal 5 3 2 3 2 4 2" xfId="51080"/>
    <cellStyle name="Normal 5 3 2 3 2 4 3" xfId="51081"/>
    <cellStyle name="Normal 5 3 2 3 2 5" xfId="51082"/>
    <cellStyle name="Normal 5 3 2 3 2 6" xfId="51083"/>
    <cellStyle name="Normal 5 3 2 3 2 7" xfId="51084"/>
    <cellStyle name="Normal 5 3 2 3 3" xfId="44979"/>
    <cellStyle name="Normal 5 3 2 3 3 2" xfId="44980"/>
    <cellStyle name="Normal 5 3 2 3 3 2 2" xfId="51085"/>
    <cellStyle name="Normal 5 3 2 3 3 2 3" xfId="51086"/>
    <cellStyle name="Normal 5 3 2 3 3 2 4" xfId="51087"/>
    <cellStyle name="Normal 5 3 2 3 3 3" xfId="44981"/>
    <cellStyle name="Normal 5 3 2 3 3 3 2" xfId="51088"/>
    <cellStyle name="Normal 5 3 2 3 3 3 3" xfId="51089"/>
    <cellStyle name="Normal 5 3 2 3 3 4" xfId="51090"/>
    <cellStyle name="Normal 5 3 2 3 3 5" xfId="51091"/>
    <cellStyle name="Normal 5 3 2 3 3 6" xfId="51092"/>
    <cellStyle name="Normal 5 3 2 3 4" xfId="44982"/>
    <cellStyle name="Normal 5 3 2 3 4 2" xfId="51093"/>
    <cellStyle name="Normal 5 3 2 3 4 3" xfId="51094"/>
    <cellStyle name="Normal 5 3 2 3 4 4" xfId="51095"/>
    <cellStyle name="Normal 5 3 2 3 5" xfId="44983"/>
    <cellStyle name="Normal 5 3 2 3 5 2" xfId="51096"/>
    <cellStyle name="Normal 5 3 2 3 5 3" xfId="51097"/>
    <cellStyle name="Normal 5 3 2 3 6" xfId="51098"/>
    <cellStyle name="Normal 5 3 2 3 7" xfId="51099"/>
    <cellStyle name="Normal 5 3 2 3 8" xfId="51100"/>
    <cellStyle name="Normal 5 3 2 4" xfId="44984"/>
    <cellStyle name="Normal 5 3 2 4 2" xfId="44985"/>
    <cellStyle name="Normal 5 3 2 4 2 2" xfId="44986"/>
    <cellStyle name="Normal 5 3 2 4 2 2 2" xfId="51101"/>
    <cellStyle name="Normal 5 3 2 4 2 2 2 2" xfId="51102"/>
    <cellStyle name="Normal 5 3 2 4 2 2 3" xfId="51103"/>
    <cellStyle name="Normal 5 3 2 4 2 2 4" xfId="51104"/>
    <cellStyle name="Normal 5 3 2 4 2 3" xfId="44987"/>
    <cellStyle name="Normal 5 3 2 4 2 3 2" xfId="51105"/>
    <cellStyle name="Normal 5 3 2 4 2 3 3" xfId="51106"/>
    <cellStyle name="Normal 5 3 2 4 2 3 4" xfId="51107"/>
    <cellStyle name="Normal 5 3 2 4 2 4" xfId="44988"/>
    <cellStyle name="Normal 5 3 2 4 2 4 2" xfId="51108"/>
    <cellStyle name="Normal 5 3 2 4 2 4 3" xfId="51109"/>
    <cellStyle name="Normal 5 3 2 4 2 5" xfId="51110"/>
    <cellStyle name="Normal 5 3 2 4 2 6" xfId="51111"/>
    <cellStyle name="Normal 5 3 2 4 2 7" xfId="51112"/>
    <cellStyle name="Normal 5 3 2 4 3" xfId="44989"/>
    <cellStyle name="Normal 5 3 2 4 3 2" xfId="51113"/>
    <cellStyle name="Normal 5 3 2 4 3 2 2" xfId="51114"/>
    <cellStyle name="Normal 5 3 2 4 3 3" xfId="51115"/>
    <cellStyle name="Normal 5 3 2 4 3 4" xfId="51116"/>
    <cellStyle name="Normal 5 3 2 4 4" xfId="44990"/>
    <cellStyle name="Normal 5 3 2 4 4 2" xfId="51117"/>
    <cellStyle name="Normal 5 3 2 4 4 3" xfId="51118"/>
    <cellStyle name="Normal 5 3 2 4 4 4" xfId="51119"/>
    <cellStyle name="Normal 5 3 2 4 5" xfId="44991"/>
    <cellStyle name="Normal 5 3 2 4 5 2" xfId="51120"/>
    <cellStyle name="Normal 5 3 2 4 5 3" xfId="51121"/>
    <cellStyle name="Normal 5 3 2 4 6" xfId="51122"/>
    <cellStyle name="Normal 5 3 2 4 7" xfId="51123"/>
    <cellStyle name="Normal 5 3 2 4 8" xfId="51124"/>
    <cellStyle name="Normal 5 3 2 5" xfId="44992"/>
    <cellStyle name="Normal 5 3 2 5 2" xfId="44993"/>
    <cellStyle name="Normal 5 3 2 5 2 2" xfId="51125"/>
    <cellStyle name="Normal 5 3 2 5 2 2 2" xfId="51126"/>
    <cellStyle name="Normal 5 3 2 5 2 3" xfId="51127"/>
    <cellStyle name="Normal 5 3 2 5 2 4" xfId="51128"/>
    <cellStyle name="Normal 5 3 2 5 3" xfId="44994"/>
    <cellStyle name="Normal 5 3 2 5 3 2" xfId="51129"/>
    <cellStyle name="Normal 5 3 2 5 3 3" xfId="51130"/>
    <cellStyle name="Normal 5 3 2 5 3 4" xfId="51131"/>
    <cellStyle name="Normal 5 3 2 5 4" xfId="44995"/>
    <cellStyle name="Normal 5 3 2 5 4 2" xfId="51132"/>
    <cellStyle name="Normal 5 3 2 5 4 3" xfId="51133"/>
    <cellStyle name="Normal 5 3 2 5 5" xfId="51134"/>
    <cellStyle name="Normal 5 3 2 5 6" xfId="51135"/>
    <cellStyle name="Normal 5 3 2 5 7" xfId="51136"/>
    <cellStyle name="Normal 5 3 2 6" xfId="44996"/>
    <cellStyle name="Normal 5 3 2 6 2" xfId="51137"/>
    <cellStyle name="Normal 5 3 2 6 2 2" xfId="51138"/>
    <cellStyle name="Normal 5 3 2 6 3" xfId="51139"/>
    <cellStyle name="Normal 5 3 2 6 4" xfId="51140"/>
    <cellStyle name="Normal 5 3 2 7" xfId="44997"/>
    <cellStyle name="Normal 5 3 2 7 2" xfId="51141"/>
    <cellStyle name="Normal 5 3 2 7 3" xfId="51142"/>
    <cellStyle name="Normal 5 3 2 7 4" xfId="51143"/>
    <cellStyle name="Normal 5 3 2 8" xfId="44998"/>
    <cellStyle name="Normal 5 3 2 8 2" xfId="51144"/>
    <cellStyle name="Normal 5 3 2 8 3" xfId="51145"/>
    <cellStyle name="Normal 5 3 2 9" xfId="51146"/>
    <cellStyle name="Normal 5 3 3" xfId="44999"/>
    <cellStyle name="Normal 5 3 3 2" xfId="45000"/>
    <cellStyle name="Normal 5 3 3 2 2" xfId="45001"/>
    <cellStyle name="Normal 5 3 3 2 2 2" xfId="45002"/>
    <cellStyle name="Normal 5 3 3 2 2 2 2" xfId="51147"/>
    <cellStyle name="Normal 5 3 3 2 2 2 2 2" xfId="51148"/>
    <cellStyle name="Normal 5 3 3 2 2 2 3" xfId="51149"/>
    <cellStyle name="Normal 5 3 3 2 2 2 4" xfId="51150"/>
    <cellStyle name="Normal 5 3 3 2 2 3" xfId="45003"/>
    <cellStyle name="Normal 5 3 3 2 2 3 2" xfId="51151"/>
    <cellStyle name="Normal 5 3 3 2 2 3 3" xfId="51152"/>
    <cellStyle name="Normal 5 3 3 2 2 3 4" xfId="51153"/>
    <cellStyle name="Normal 5 3 3 2 2 4" xfId="45004"/>
    <cellStyle name="Normal 5 3 3 2 2 4 2" xfId="51154"/>
    <cellStyle name="Normal 5 3 3 2 2 4 3" xfId="51155"/>
    <cellStyle name="Normal 5 3 3 2 2 5" xfId="51156"/>
    <cellStyle name="Normal 5 3 3 2 2 6" xfId="51157"/>
    <cellStyle name="Normal 5 3 3 2 2 7" xfId="51158"/>
    <cellStyle name="Normal 5 3 3 2 3" xfId="45005"/>
    <cellStyle name="Normal 5 3 3 2 3 2" xfId="51159"/>
    <cellStyle name="Normal 5 3 3 2 3 2 2" xfId="51160"/>
    <cellStyle name="Normal 5 3 3 2 3 3" xfId="51161"/>
    <cellStyle name="Normal 5 3 3 2 3 4" xfId="51162"/>
    <cellStyle name="Normal 5 3 3 2 4" xfId="45006"/>
    <cellStyle name="Normal 5 3 3 2 4 2" xfId="51163"/>
    <cellStyle name="Normal 5 3 3 2 4 3" xfId="51164"/>
    <cellStyle name="Normal 5 3 3 2 4 4" xfId="51165"/>
    <cellStyle name="Normal 5 3 3 2 5" xfId="45007"/>
    <cellStyle name="Normal 5 3 3 2 5 2" xfId="51166"/>
    <cellStyle name="Normal 5 3 3 2 5 3" xfId="51167"/>
    <cellStyle name="Normal 5 3 3 2 6" xfId="51168"/>
    <cellStyle name="Normal 5 3 3 2 7" xfId="51169"/>
    <cellStyle name="Normal 5 3 3 2 8" xfId="51170"/>
    <cellStyle name="Normal 5 3 3 3" xfId="45008"/>
    <cellStyle name="Normal 5 3 3 3 2" xfId="45009"/>
    <cellStyle name="Normal 5 3 3 3 2 2" xfId="51171"/>
    <cellStyle name="Normal 5 3 3 3 2 2 2" xfId="51172"/>
    <cellStyle name="Normal 5 3 3 3 2 3" xfId="51173"/>
    <cellStyle name="Normal 5 3 3 3 2 4" xfId="51174"/>
    <cellStyle name="Normal 5 3 3 3 3" xfId="45010"/>
    <cellStyle name="Normal 5 3 3 3 3 2" xfId="51175"/>
    <cellStyle name="Normal 5 3 3 3 3 3" xfId="51176"/>
    <cellStyle name="Normal 5 3 3 3 3 4" xfId="51177"/>
    <cellStyle name="Normal 5 3 3 3 4" xfId="45011"/>
    <cellStyle name="Normal 5 3 3 3 4 2" xfId="51178"/>
    <cellStyle name="Normal 5 3 3 3 4 3" xfId="51179"/>
    <cellStyle name="Normal 5 3 3 3 5" xfId="51180"/>
    <cellStyle name="Normal 5 3 3 3 6" xfId="51181"/>
    <cellStyle name="Normal 5 3 3 3 7" xfId="51182"/>
    <cellStyle name="Normal 5 3 3 4" xfId="45012"/>
    <cellStyle name="Normal 5 3 3 4 2" xfId="51183"/>
    <cellStyle name="Normal 5 3 3 4 2 2" xfId="51184"/>
    <cellStyle name="Normal 5 3 3 4 3" xfId="51185"/>
    <cellStyle name="Normal 5 3 3 4 4" xfId="51186"/>
    <cellStyle name="Normal 5 3 3 5" xfId="45013"/>
    <cellStyle name="Normal 5 3 3 5 2" xfId="51187"/>
    <cellStyle name="Normal 5 3 3 5 3" xfId="51188"/>
    <cellStyle name="Normal 5 3 3 5 4" xfId="51189"/>
    <cellStyle name="Normal 5 3 3 6" xfId="45014"/>
    <cellStyle name="Normal 5 3 3 6 2" xfId="51190"/>
    <cellStyle name="Normal 5 3 3 6 3" xfId="51191"/>
    <cellStyle name="Normal 5 3 3 7" xfId="51192"/>
    <cellStyle name="Normal 5 3 3 8" xfId="51193"/>
    <cellStyle name="Normal 5 3 3 9" xfId="51194"/>
    <cellStyle name="Normal 5 3 4" xfId="45015"/>
    <cellStyle name="Normal 5 3 4 2" xfId="45016"/>
    <cellStyle name="Normal 5 3 4 2 2" xfId="45017"/>
    <cellStyle name="Normal 5 3 4 2 2 2" xfId="45018"/>
    <cellStyle name="Normal 5 3 4 2 2 2 2" xfId="51195"/>
    <cellStyle name="Normal 5 3 4 2 2 2 3" xfId="51196"/>
    <cellStyle name="Normal 5 3 4 2 2 2 4" xfId="51197"/>
    <cellStyle name="Normal 5 3 4 2 2 3" xfId="45019"/>
    <cellStyle name="Normal 5 3 4 2 2 3 2" xfId="51198"/>
    <cellStyle name="Normal 5 3 4 2 2 3 3" xfId="51199"/>
    <cellStyle name="Normal 5 3 4 2 2 4" xfId="51200"/>
    <cellStyle name="Normal 5 3 4 2 2 5" xfId="51201"/>
    <cellStyle name="Normal 5 3 4 2 2 6" xfId="51202"/>
    <cellStyle name="Normal 5 3 4 2 3" xfId="45020"/>
    <cellStyle name="Normal 5 3 4 2 3 2" xfId="51203"/>
    <cellStyle name="Normal 5 3 4 2 3 3" xfId="51204"/>
    <cellStyle name="Normal 5 3 4 2 3 4" xfId="51205"/>
    <cellStyle name="Normal 5 3 4 2 4" xfId="45021"/>
    <cellStyle name="Normal 5 3 4 2 4 2" xfId="51206"/>
    <cellStyle name="Normal 5 3 4 2 4 3" xfId="51207"/>
    <cellStyle name="Normal 5 3 4 2 5" xfId="51208"/>
    <cellStyle name="Normal 5 3 4 2 6" xfId="51209"/>
    <cellStyle name="Normal 5 3 4 2 7" xfId="51210"/>
    <cellStyle name="Normal 5 3 4 3" xfId="45022"/>
    <cellStyle name="Normal 5 3 4 3 2" xfId="45023"/>
    <cellStyle name="Normal 5 3 4 3 2 2" xfId="51211"/>
    <cellStyle name="Normal 5 3 4 3 2 3" xfId="51212"/>
    <cellStyle name="Normal 5 3 4 3 2 4" xfId="51213"/>
    <cellStyle name="Normal 5 3 4 3 3" xfId="45024"/>
    <cellStyle name="Normal 5 3 4 3 3 2" xfId="51214"/>
    <cellStyle name="Normal 5 3 4 3 3 3" xfId="51215"/>
    <cellStyle name="Normal 5 3 4 3 4" xfId="51216"/>
    <cellStyle name="Normal 5 3 4 3 5" xfId="51217"/>
    <cellStyle name="Normal 5 3 4 3 6" xfId="51218"/>
    <cellStyle name="Normal 5 3 4 4" xfId="45025"/>
    <cellStyle name="Normal 5 3 4 4 2" xfId="51219"/>
    <cellStyle name="Normal 5 3 4 4 3" xfId="51220"/>
    <cellStyle name="Normal 5 3 4 4 4" xfId="51221"/>
    <cellStyle name="Normal 5 3 4 5" xfId="45026"/>
    <cellStyle name="Normal 5 3 4 5 2" xfId="51222"/>
    <cellStyle name="Normal 5 3 4 5 3" xfId="51223"/>
    <cellStyle name="Normal 5 3 4 6" xfId="51224"/>
    <cellStyle name="Normal 5 3 4 7" xfId="51225"/>
    <cellStyle name="Normal 5 3 4 8" xfId="51226"/>
    <cellStyle name="Normal 5 3 5" xfId="45027"/>
    <cellStyle name="Normal 5 3 5 2" xfId="45028"/>
    <cellStyle name="Normal 5 3 5 2 2" xfId="45029"/>
    <cellStyle name="Normal 5 3 5 2 2 2" xfId="51227"/>
    <cellStyle name="Normal 5 3 5 2 2 2 2" xfId="51228"/>
    <cellStyle name="Normal 5 3 5 2 2 3" xfId="51229"/>
    <cellStyle name="Normal 5 3 5 2 2 4" xfId="51230"/>
    <cellStyle name="Normal 5 3 5 2 3" xfId="45030"/>
    <cellStyle name="Normal 5 3 5 2 3 2" xfId="51231"/>
    <cellStyle name="Normal 5 3 5 2 3 3" xfId="51232"/>
    <cellStyle name="Normal 5 3 5 2 3 4" xfId="51233"/>
    <cellStyle name="Normal 5 3 5 2 4" xfId="45031"/>
    <cellStyle name="Normal 5 3 5 2 4 2" xfId="51234"/>
    <cellStyle name="Normal 5 3 5 2 4 3" xfId="51235"/>
    <cellStyle name="Normal 5 3 5 2 5" xfId="51236"/>
    <cellStyle name="Normal 5 3 5 2 6" xfId="51237"/>
    <cellStyle name="Normal 5 3 5 2 7" xfId="51238"/>
    <cellStyle name="Normal 5 3 5 3" xfId="45032"/>
    <cellStyle name="Normal 5 3 5 3 2" xfId="51239"/>
    <cellStyle name="Normal 5 3 5 3 2 2" xfId="51240"/>
    <cellStyle name="Normal 5 3 5 3 3" xfId="51241"/>
    <cellStyle name="Normal 5 3 5 3 4" xfId="51242"/>
    <cellStyle name="Normal 5 3 5 4" xfId="45033"/>
    <cellStyle name="Normal 5 3 5 4 2" xfId="51243"/>
    <cellStyle name="Normal 5 3 5 4 3" xfId="51244"/>
    <cellStyle name="Normal 5 3 5 4 4" xfId="51245"/>
    <cellStyle name="Normal 5 3 5 5" xfId="45034"/>
    <cellStyle name="Normal 5 3 5 5 2" xfId="51246"/>
    <cellStyle name="Normal 5 3 5 5 3" xfId="51247"/>
    <cellStyle name="Normal 5 3 5 6" xfId="51248"/>
    <cellStyle name="Normal 5 3 5 7" xfId="51249"/>
    <cellStyle name="Normal 5 3 5 8" xfId="51250"/>
    <cellStyle name="Normal 5 3 6" xfId="45035"/>
    <cellStyle name="Normal 5 3 6 2" xfId="45036"/>
    <cellStyle name="Normal 5 3 6 2 2" xfId="51251"/>
    <cellStyle name="Normal 5 3 6 2 2 2" xfId="51252"/>
    <cellStyle name="Normal 5 3 6 2 3" xfId="51253"/>
    <cellStyle name="Normal 5 3 6 2 4" xfId="51254"/>
    <cellStyle name="Normal 5 3 6 3" xfId="45037"/>
    <cellStyle name="Normal 5 3 6 3 2" xfId="51255"/>
    <cellStyle name="Normal 5 3 6 3 3" xfId="51256"/>
    <cellStyle name="Normal 5 3 6 3 4" xfId="51257"/>
    <cellStyle name="Normal 5 3 6 4" xfId="45038"/>
    <cellStyle name="Normal 5 3 6 4 2" xfId="51258"/>
    <cellStyle name="Normal 5 3 6 4 3" xfId="51259"/>
    <cellStyle name="Normal 5 3 6 5" xfId="51260"/>
    <cellStyle name="Normal 5 3 6 6" xfId="51261"/>
    <cellStyle name="Normal 5 3 6 7" xfId="51262"/>
    <cellStyle name="Normal 5 3 7" xfId="45039"/>
    <cellStyle name="Normal 5 3 7 2" xfId="51263"/>
    <cellStyle name="Normal 5 3 7 2 2" xfId="51264"/>
    <cellStyle name="Normal 5 3 7 3" xfId="51265"/>
    <cellStyle name="Normal 5 3 7 4" xfId="51266"/>
    <cellStyle name="Normal 5 3 8" xfId="45040"/>
    <cellStyle name="Normal 5 3 8 2" xfId="51267"/>
    <cellStyle name="Normal 5 3 8 3" xfId="51268"/>
    <cellStyle name="Normal 5 3 8 4" xfId="51269"/>
    <cellStyle name="Normal 5 3 9" xfId="45041"/>
    <cellStyle name="Normal 5 3 9 2" xfId="51270"/>
    <cellStyle name="Normal 5 3 9 3" xfId="51271"/>
    <cellStyle name="Normal 5 4" xfId="139"/>
    <cellStyle name="Normal 5 4 10" xfId="51272"/>
    <cellStyle name="Normal 5 4 11" xfId="51273"/>
    <cellStyle name="Normal 5 4 12" xfId="51274"/>
    <cellStyle name="Normal 5 4 2" xfId="45042"/>
    <cellStyle name="Normal 5 4 2 10" xfId="51275"/>
    <cellStyle name="Normal 5 4 2 2" xfId="45043"/>
    <cellStyle name="Normal 5 4 2 2 2" xfId="45044"/>
    <cellStyle name="Normal 5 4 2 2 2 2" xfId="45045"/>
    <cellStyle name="Normal 5 4 2 2 2 2 2" xfId="45046"/>
    <cellStyle name="Normal 5 4 2 2 2 2 2 2" xfId="51276"/>
    <cellStyle name="Normal 5 4 2 2 2 2 2 3" xfId="51277"/>
    <cellStyle name="Normal 5 4 2 2 2 2 2 4" xfId="51278"/>
    <cellStyle name="Normal 5 4 2 2 2 2 3" xfId="45047"/>
    <cellStyle name="Normal 5 4 2 2 2 2 3 2" xfId="51279"/>
    <cellStyle name="Normal 5 4 2 2 2 2 3 3" xfId="51280"/>
    <cellStyle name="Normal 5 4 2 2 2 2 4" xfId="51281"/>
    <cellStyle name="Normal 5 4 2 2 2 2 5" xfId="51282"/>
    <cellStyle name="Normal 5 4 2 2 2 2 6" xfId="51283"/>
    <cellStyle name="Normal 5 4 2 2 2 3" xfId="45048"/>
    <cellStyle name="Normal 5 4 2 2 2 3 2" xfId="51284"/>
    <cellStyle name="Normal 5 4 2 2 2 3 3" xfId="51285"/>
    <cellStyle name="Normal 5 4 2 2 2 3 4" xfId="51286"/>
    <cellStyle name="Normal 5 4 2 2 2 4" xfId="45049"/>
    <cellStyle name="Normal 5 4 2 2 2 4 2" xfId="51287"/>
    <cellStyle name="Normal 5 4 2 2 2 4 3" xfId="51288"/>
    <cellStyle name="Normal 5 4 2 2 2 5" xfId="51289"/>
    <cellStyle name="Normal 5 4 2 2 2 6" xfId="51290"/>
    <cellStyle name="Normal 5 4 2 2 2 7" xfId="51291"/>
    <cellStyle name="Normal 5 4 2 2 3" xfId="45050"/>
    <cellStyle name="Normal 5 4 2 2 3 2" xfId="45051"/>
    <cellStyle name="Normal 5 4 2 2 3 2 2" xfId="51292"/>
    <cellStyle name="Normal 5 4 2 2 3 2 3" xfId="51293"/>
    <cellStyle name="Normal 5 4 2 2 3 2 4" xfId="51294"/>
    <cellStyle name="Normal 5 4 2 2 3 3" xfId="45052"/>
    <cellStyle name="Normal 5 4 2 2 3 3 2" xfId="51295"/>
    <cellStyle name="Normal 5 4 2 2 3 3 3" xfId="51296"/>
    <cellStyle name="Normal 5 4 2 2 3 4" xfId="51297"/>
    <cellStyle name="Normal 5 4 2 2 3 5" xfId="51298"/>
    <cellStyle name="Normal 5 4 2 2 3 6" xfId="51299"/>
    <cellStyle name="Normal 5 4 2 2 4" xfId="45053"/>
    <cellStyle name="Normal 5 4 2 2 4 2" xfId="51300"/>
    <cellStyle name="Normal 5 4 2 2 4 3" xfId="51301"/>
    <cellStyle name="Normal 5 4 2 2 4 4" xfId="51302"/>
    <cellStyle name="Normal 5 4 2 2 5" xfId="45054"/>
    <cellStyle name="Normal 5 4 2 2 5 2" xfId="51303"/>
    <cellStyle name="Normal 5 4 2 2 5 3" xfId="51304"/>
    <cellStyle name="Normal 5 4 2 2 6" xfId="51305"/>
    <cellStyle name="Normal 5 4 2 2 7" xfId="51306"/>
    <cellStyle name="Normal 5 4 2 2 8" xfId="51307"/>
    <cellStyle name="Normal 5 4 2 3" xfId="45055"/>
    <cellStyle name="Normal 5 4 2 3 2" xfId="45056"/>
    <cellStyle name="Normal 5 4 2 3 2 2" xfId="45057"/>
    <cellStyle name="Normal 5 4 2 3 2 2 2" xfId="51308"/>
    <cellStyle name="Normal 5 4 2 3 2 2 2 2" xfId="51309"/>
    <cellStyle name="Normal 5 4 2 3 2 2 3" xfId="51310"/>
    <cellStyle name="Normal 5 4 2 3 2 2 4" xfId="51311"/>
    <cellStyle name="Normal 5 4 2 3 2 3" xfId="45058"/>
    <cellStyle name="Normal 5 4 2 3 2 3 2" xfId="51312"/>
    <cellStyle name="Normal 5 4 2 3 2 3 3" xfId="51313"/>
    <cellStyle name="Normal 5 4 2 3 2 3 4" xfId="51314"/>
    <cellStyle name="Normal 5 4 2 3 2 4" xfId="45059"/>
    <cellStyle name="Normal 5 4 2 3 2 4 2" xfId="51315"/>
    <cellStyle name="Normal 5 4 2 3 2 4 3" xfId="51316"/>
    <cellStyle name="Normal 5 4 2 3 2 5" xfId="51317"/>
    <cellStyle name="Normal 5 4 2 3 2 6" xfId="51318"/>
    <cellStyle name="Normal 5 4 2 3 2 7" xfId="51319"/>
    <cellStyle name="Normal 5 4 2 3 3" xfId="45060"/>
    <cellStyle name="Normal 5 4 2 3 3 2" xfId="51320"/>
    <cellStyle name="Normal 5 4 2 3 3 2 2" xfId="51321"/>
    <cellStyle name="Normal 5 4 2 3 3 3" xfId="51322"/>
    <cellStyle name="Normal 5 4 2 3 3 4" xfId="51323"/>
    <cellStyle name="Normal 5 4 2 3 4" xfId="45061"/>
    <cellStyle name="Normal 5 4 2 3 4 2" xfId="51324"/>
    <cellStyle name="Normal 5 4 2 3 4 3" xfId="51325"/>
    <cellStyle name="Normal 5 4 2 3 4 4" xfId="51326"/>
    <cellStyle name="Normal 5 4 2 3 5" xfId="45062"/>
    <cellStyle name="Normal 5 4 2 3 5 2" xfId="51327"/>
    <cellStyle name="Normal 5 4 2 3 5 3" xfId="51328"/>
    <cellStyle name="Normal 5 4 2 3 6" xfId="51329"/>
    <cellStyle name="Normal 5 4 2 3 7" xfId="51330"/>
    <cellStyle name="Normal 5 4 2 3 8" xfId="51331"/>
    <cellStyle name="Normal 5 4 2 4" xfId="45063"/>
    <cellStyle name="Normal 5 4 2 4 2" xfId="45064"/>
    <cellStyle name="Normal 5 4 2 4 2 2" xfId="51332"/>
    <cellStyle name="Normal 5 4 2 4 2 2 2" xfId="51333"/>
    <cellStyle name="Normal 5 4 2 4 2 3" xfId="51334"/>
    <cellStyle name="Normal 5 4 2 4 2 4" xfId="51335"/>
    <cellStyle name="Normal 5 4 2 4 3" xfId="45065"/>
    <cellStyle name="Normal 5 4 2 4 3 2" xfId="51336"/>
    <cellStyle name="Normal 5 4 2 4 3 3" xfId="51337"/>
    <cellStyle name="Normal 5 4 2 4 3 4" xfId="51338"/>
    <cellStyle name="Normal 5 4 2 4 4" xfId="45066"/>
    <cellStyle name="Normal 5 4 2 4 4 2" xfId="51339"/>
    <cellStyle name="Normal 5 4 2 4 4 3" xfId="51340"/>
    <cellStyle name="Normal 5 4 2 4 5" xfId="51341"/>
    <cellStyle name="Normal 5 4 2 4 6" xfId="51342"/>
    <cellStyle name="Normal 5 4 2 4 7" xfId="51343"/>
    <cellStyle name="Normal 5 4 2 5" xfId="45067"/>
    <cellStyle name="Normal 5 4 2 5 2" xfId="51344"/>
    <cellStyle name="Normal 5 4 2 5 2 2" xfId="51345"/>
    <cellStyle name="Normal 5 4 2 5 3" xfId="51346"/>
    <cellStyle name="Normal 5 4 2 5 4" xfId="51347"/>
    <cellStyle name="Normal 5 4 2 6" xfId="45068"/>
    <cellStyle name="Normal 5 4 2 6 2" xfId="51348"/>
    <cellStyle name="Normal 5 4 2 6 3" xfId="51349"/>
    <cellStyle name="Normal 5 4 2 6 4" xfId="51350"/>
    <cellStyle name="Normal 5 4 2 7" xfId="45069"/>
    <cellStyle name="Normal 5 4 2 7 2" xfId="51351"/>
    <cellStyle name="Normal 5 4 2 7 3" xfId="51352"/>
    <cellStyle name="Normal 5 4 2 8" xfId="51353"/>
    <cellStyle name="Normal 5 4 2 9" xfId="51354"/>
    <cellStyle name="Normal 5 4 3" xfId="45070"/>
    <cellStyle name="Normal 5 4 3 2" xfId="45071"/>
    <cellStyle name="Normal 5 4 3 2 2" xfId="45072"/>
    <cellStyle name="Normal 5 4 3 2 2 2" xfId="45073"/>
    <cellStyle name="Normal 5 4 3 2 2 2 2" xfId="51355"/>
    <cellStyle name="Normal 5 4 3 2 2 2 2 2" xfId="51356"/>
    <cellStyle name="Normal 5 4 3 2 2 2 3" xfId="51357"/>
    <cellStyle name="Normal 5 4 3 2 2 2 4" xfId="51358"/>
    <cellStyle name="Normal 5 4 3 2 2 3" xfId="45074"/>
    <cellStyle name="Normal 5 4 3 2 2 3 2" xfId="51359"/>
    <cellStyle name="Normal 5 4 3 2 2 3 3" xfId="51360"/>
    <cellStyle name="Normal 5 4 3 2 2 3 4" xfId="51361"/>
    <cellStyle name="Normal 5 4 3 2 2 4" xfId="45075"/>
    <cellStyle name="Normal 5 4 3 2 2 4 2" xfId="51362"/>
    <cellStyle name="Normal 5 4 3 2 2 4 3" xfId="51363"/>
    <cellStyle name="Normal 5 4 3 2 2 5" xfId="51364"/>
    <cellStyle name="Normal 5 4 3 2 2 6" xfId="51365"/>
    <cellStyle name="Normal 5 4 3 2 2 7" xfId="51366"/>
    <cellStyle name="Normal 5 4 3 2 3" xfId="45076"/>
    <cellStyle name="Normal 5 4 3 2 3 2" xfId="51367"/>
    <cellStyle name="Normal 5 4 3 2 3 2 2" xfId="51368"/>
    <cellStyle name="Normal 5 4 3 2 3 3" xfId="51369"/>
    <cellStyle name="Normal 5 4 3 2 3 4" xfId="51370"/>
    <cellStyle name="Normal 5 4 3 2 4" xfId="45077"/>
    <cellStyle name="Normal 5 4 3 2 4 2" xfId="51371"/>
    <cellStyle name="Normal 5 4 3 2 4 3" xfId="51372"/>
    <cellStyle name="Normal 5 4 3 2 4 4" xfId="51373"/>
    <cellStyle name="Normal 5 4 3 2 5" xfId="45078"/>
    <cellStyle name="Normal 5 4 3 2 5 2" xfId="51374"/>
    <cellStyle name="Normal 5 4 3 2 5 3" xfId="51375"/>
    <cellStyle name="Normal 5 4 3 2 6" xfId="51376"/>
    <cellStyle name="Normal 5 4 3 2 7" xfId="51377"/>
    <cellStyle name="Normal 5 4 3 2 8" xfId="51378"/>
    <cellStyle name="Normal 5 4 3 3" xfId="45079"/>
    <cellStyle name="Normal 5 4 3 3 2" xfId="45080"/>
    <cellStyle name="Normal 5 4 3 3 2 2" xfId="51379"/>
    <cellStyle name="Normal 5 4 3 3 2 2 2" xfId="51380"/>
    <cellStyle name="Normal 5 4 3 3 2 3" xfId="51381"/>
    <cellStyle name="Normal 5 4 3 3 2 4" xfId="51382"/>
    <cellStyle name="Normal 5 4 3 3 3" xfId="45081"/>
    <cellStyle name="Normal 5 4 3 3 3 2" xfId="51383"/>
    <cellStyle name="Normal 5 4 3 3 3 3" xfId="51384"/>
    <cellStyle name="Normal 5 4 3 3 3 4" xfId="51385"/>
    <cellStyle name="Normal 5 4 3 3 4" xfId="45082"/>
    <cellStyle name="Normal 5 4 3 3 4 2" xfId="51386"/>
    <cellStyle name="Normal 5 4 3 3 4 3" xfId="51387"/>
    <cellStyle name="Normal 5 4 3 3 5" xfId="51388"/>
    <cellStyle name="Normal 5 4 3 3 6" xfId="51389"/>
    <cellStyle name="Normal 5 4 3 3 7" xfId="51390"/>
    <cellStyle name="Normal 5 4 3 4" xfId="45083"/>
    <cellStyle name="Normal 5 4 3 4 2" xfId="51391"/>
    <cellStyle name="Normal 5 4 3 4 2 2" xfId="51392"/>
    <cellStyle name="Normal 5 4 3 4 3" xfId="51393"/>
    <cellStyle name="Normal 5 4 3 4 4" xfId="51394"/>
    <cellStyle name="Normal 5 4 3 5" xfId="45084"/>
    <cellStyle name="Normal 5 4 3 5 2" xfId="51395"/>
    <cellStyle name="Normal 5 4 3 5 3" xfId="51396"/>
    <cellStyle name="Normal 5 4 3 5 4" xfId="51397"/>
    <cellStyle name="Normal 5 4 3 6" xfId="45085"/>
    <cellStyle name="Normal 5 4 3 6 2" xfId="51398"/>
    <cellStyle name="Normal 5 4 3 6 3" xfId="51399"/>
    <cellStyle name="Normal 5 4 3 7" xfId="51400"/>
    <cellStyle name="Normal 5 4 3 8" xfId="51401"/>
    <cellStyle name="Normal 5 4 3 9" xfId="51402"/>
    <cellStyle name="Normal 5 4 4" xfId="45086"/>
    <cellStyle name="Normal 5 4 4 2" xfId="45087"/>
    <cellStyle name="Normal 5 4 4 2 2" xfId="45088"/>
    <cellStyle name="Normal 5 4 4 2 2 2" xfId="45089"/>
    <cellStyle name="Normal 5 4 4 2 2 2 2" xfId="51403"/>
    <cellStyle name="Normal 5 4 4 2 2 2 3" xfId="51404"/>
    <cellStyle name="Normal 5 4 4 2 2 2 4" xfId="51405"/>
    <cellStyle name="Normal 5 4 4 2 2 3" xfId="45090"/>
    <cellStyle name="Normal 5 4 4 2 2 3 2" xfId="51406"/>
    <cellStyle name="Normal 5 4 4 2 2 3 3" xfId="51407"/>
    <cellStyle name="Normal 5 4 4 2 2 4" xfId="51408"/>
    <cellStyle name="Normal 5 4 4 2 2 5" xfId="51409"/>
    <cellStyle name="Normal 5 4 4 2 2 6" xfId="51410"/>
    <cellStyle name="Normal 5 4 4 2 3" xfId="45091"/>
    <cellStyle name="Normal 5 4 4 2 3 2" xfId="51411"/>
    <cellStyle name="Normal 5 4 4 2 3 3" xfId="51412"/>
    <cellStyle name="Normal 5 4 4 2 3 4" xfId="51413"/>
    <cellStyle name="Normal 5 4 4 2 4" xfId="45092"/>
    <cellStyle name="Normal 5 4 4 2 4 2" xfId="51414"/>
    <cellStyle name="Normal 5 4 4 2 4 3" xfId="51415"/>
    <cellStyle name="Normal 5 4 4 2 5" xfId="51416"/>
    <cellStyle name="Normal 5 4 4 2 6" xfId="51417"/>
    <cellStyle name="Normal 5 4 4 2 7" xfId="51418"/>
    <cellStyle name="Normal 5 4 4 3" xfId="45093"/>
    <cellStyle name="Normal 5 4 4 3 2" xfId="45094"/>
    <cellStyle name="Normal 5 4 4 3 2 2" xfId="51419"/>
    <cellStyle name="Normal 5 4 4 3 2 3" xfId="51420"/>
    <cellStyle name="Normal 5 4 4 3 2 4" xfId="51421"/>
    <cellStyle name="Normal 5 4 4 3 3" xfId="45095"/>
    <cellStyle name="Normal 5 4 4 3 3 2" xfId="51422"/>
    <cellStyle name="Normal 5 4 4 3 3 3" xfId="51423"/>
    <cellStyle name="Normal 5 4 4 3 4" xfId="51424"/>
    <cellStyle name="Normal 5 4 4 3 5" xfId="51425"/>
    <cellStyle name="Normal 5 4 4 3 6" xfId="51426"/>
    <cellStyle name="Normal 5 4 4 4" xfId="45096"/>
    <cellStyle name="Normal 5 4 4 4 2" xfId="51427"/>
    <cellStyle name="Normal 5 4 4 4 3" xfId="51428"/>
    <cellStyle name="Normal 5 4 4 4 4" xfId="51429"/>
    <cellStyle name="Normal 5 4 4 5" xfId="45097"/>
    <cellStyle name="Normal 5 4 4 5 2" xfId="51430"/>
    <cellStyle name="Normal 5 4 4 5 3" xfId="51431"/>
    <cellStyle name="Normal 5 4 4 6" xfId="51432"/>
    <cellStyle name="Normal 5 4 4 7" xfId="51433"/>
    <cellStyle name="Normal 5 4 4 8" xfId="51434"/>
    <cellStyle name="Normal 5 4 5" xfId="45098"/>
    <cellStyle name="Normal 5 4 5 2" xfId="45099"/>
    <cellStyle name="Normal 5 4 5 2 2" xfId="45100"/>
    <cellStyle name="Normal 5 4 5 2 2 2" xfId="51435"/>
    <cellStyle name="Normal 5 4 5 2 2 2 2" xfId="51436"/>
    <cellStyle name="Normal 5 4 5 2 2 3" xfId="51437"/>
    <cellStyle name="Normal 5 4 5 2 2 4" xfId="51438"/>
    <cellStyle name="Normal 5 4 5 2 3" xfId="45101"/>
    <cellStyle name="Normal 5 4 5 2 3 2" xfId="51439"/>
    <cellStyle name="Normal 5 4 5 2 3 3" xfId="51440"/>
    <cellStyle name="Normal 5 4 5 2 3 4" xfId="51441"/>
    <cellStyle name="Normal 5 4 5 2 4" xfId="45102"/>
    <cellStyle name="Normal 5 4 5 2 4 2" xfId="51442"/>
    <cellStyle name="Normal 5 4 5 2 4 3" xfId="51443"/>
    <cellStyle name="Normal 5 4 5 2 5" xfId="51444"/>
    <cellStyle name="Normal 5 4 5 2 6" xfId="51445"/>
    <cellStyle name="Normal 5 4 5 2 7" xfId="51446"/>
    <cellStyle name="Normal 5 4 5 3" xfId="45103"/>
    <cellStyle name="Normal 5 4 5 3 2" xfId="51447"/>
    <cellStyle name="Normal 5 4 5 3 2 2" xfId="51448"/>
    <cellStyle name="Normal 5 4 5 3 3" xfId="51449"/>
    <cellStyle name="Normal 5 4 5 3 4" xfId="51450"/>
    <cellStyle name="Normal 5 4 5 4" xfId="45104"/>
    <cellStyle name="Normal 5 4 5 4 2" xfId="51451"/>
    <cellStyle name="Normal 5 4 5 4 3" xfId="51452"/>
    <cellStyle name="Normal 5 4 5 4 4" xfId="51453"/>
    <cellStyle name="Normal 5 4 5 5" xfId="45105"/>
    <cellStyle name="Normal 5 4 5 5 2" xfId="51454"/>
    <cellStyle name="Normal 5 4 5 5 3" xfId="51455"/>
    <cellStyle name="Normal 5 4 5 6" xfId="51456"/>
    <cellStyle name="Normal 5 4 5 7" xfId="51457"/>
    <cellStyle name="Normal 5 4 5 8" xfId="51458"/>
    <cellStyle name="Normal 5 4 6" xfId="45106"/>
    <cellStyle name="Normal 5 4 6 2" xfId="45107"/>
    <cellStyle name="Normal 5 4 6 2 2" xfId="51459"/>
    <cellStyle name="Normal 5 4 6 2 2 2" xfId="51460"/>
    <cellStyle name="Normal 5 4 6 2 3" xfId="51461"/>
    <cellStyle name="Normal 5 4 6 2 4" xfId="51462"/>
    <cellStyle name="Normal 5 4 6 3" xfId="45108"/>
    <cellStyle name="Normal 5 4 6 3 2" xfId="51463"/>
    <cellStyle name="Normal 5 4 6 3 3" xfId="51464"/>
    <cellStyle name="Normal 5 4 6 3 4" xfId="51465"/>
    <cellStyle name="Normal 5 4 6 4" xfId="45109"/>
    <cellStyle name="Normal 5 4 6 4 2" xfId="51466"/>
    <cellStyle name="Normal 5 4 6 4 3" xfId="51467"/>
    <cellStyle name="Normal 5 4 6 5" xfId="51468"/>
    <cellStyle name="Normal 5 4 6 6" xfId="51469"/>
    <cellStyle name="Normal 5 4 6 7" xfId="51470"/>
    <cellStyle name="Normal 5 4 7" xfId="45110"/>
    <cellStyle name="Normal 5 4 7 2" xfId="51471"/>
    <cellStyle name="Normal 5 4 7 2 2" xfId="51472"/>
    <cellStyle name="Normal 5 4 7 3" xfId="51473"/>
    <cellStyle name="Normal 5 4 7 4" xfId="51474"/>
    <cellStyle name="Normal 5 4 8" xfId="45111"/>
    <cellStyle name="Normal 5 4 8 2" xfId="51475"/>
    <cellStyle name="Normal 5 4 8 3" xfId="51476"/>
    <cellStyle name="Normal 5 4 8 4" xfId="51477"/>
    <cellStyle name="Normal 5 4 9" xfId="45112"/>
    <cellStyle name="Normal 5 4 9 2" xfId="51478"/>
    <cellStyle name="Normal 5 4 9 3" xfId="51479"/>
    <cellStyle name="Normal 5 5" xfId="181"/>
    <cellStyle name="Normal 5 5 10" xfId="51480"/>
    <cellStyle name="Normal 5 5 2" xfId="45113"/>
    <cellStyle name="Normal 5 5 2 2" xfId="45114"/>
    <cellStyle name="Normal 5 5 2 2 2" xfId="45115"/>
    <cellStyle name="Normal 5 5 2 2 2 2" xfId="45116"/>
    <cellStyle name="Normal 5 5 2 2 2 2 2" xfId="51481"/>
    <cellStyle name="Normal 5 5 2 2 2 2 3" xfId="51482"/>
    <cellStyle name="Normal 5 5 2 2 2 2 4" xfId="51483"/>
    <cellStyle name="Normal 5 5 2 2 2 3" xfId="45117"/>
    <cellStyle name="Normal 5 5 2 2 2 3 2" xfId="51484"/>
    <cellStyle name="Normal 5 5 2 2 2 3 3" xfId="51485"/>
    <cellStyle name="Normal 5 5 2 2 2 4" xfId="51486"/>
    <cellStyle name="Normal 5 5 2 2 2 5" xfId="51487"/>
    <cellStyle name="Normal 5 5 2 2 2 6" xfId="51488"/>
    <cellStyle name="Normal 5 5 2 2 3" xfId="45118"/>
    <cellStyle name="Normal 5 5 2 2 3 2" xfId="51489"/>
    <cellStyle name="Normal 5 5 2 2 3 3" xfId="51490"/>
    <cellStyle name="Normal 5 5 2 2 3 4" xfId="51491"/>
    <cellStyle name="Normal 5 5 2 2 4" xfId="45119"/>
    <cellStyle name="Normal 5 5 2 2 4 2" xfId="51492"/>
    <cellStyle name="Normal 5 5 2 2 4 3" xfId="51493"/>
    <cellStyle name="Normal 5 5 2 2 5" xfId="51494"/>
    <cellStyle name="Normal 5 5 2 2 6" xfId="51495"/>
    <cellStyle name="Normal 5 5 2 2 7" xfId="51496"/>
    <cellStyle name="Normal 5 5 2 3" xfId="45120"/>
    <cellStyle name="Normal 5 5 2 3 2" xfId="45121"/>
    <cellStyle name="Normal 5 5 2 3 2 2" xfId="51497"/>
    <cellStyle name="Normal 5 5 2 3 2 3" xfId="51498"/>
    <cellStyle name="Normal 5 5 2 3 2 4" xfId="51499"/>
    <cellStyle name="Normal 5 5 2 3 3" xfId="45122"/>
    <cellStyle name="Normal 5 5 2 3 3 2" xfId="51500"/>
    <cellStyle name="Normal 5 5 2 3 3 3" xfId="51501"/>
    <cellStyle name="Normal 5 5 2 3 4" xfId="51502"/>
    <cellStyle name="Normal 5 5 2 3 5" xfId="51503"/>
    <cellStyle name="Normal 5 5 2 3 6" xfId="51504"/>
    <cellStyle name="Normal 5 5 2 4" xfId="45123"/>
    <cellStyle name="Normal 5 5 2 4 2" xfId="51505"/>
    <cellStyle name="Normal 5 5 2 4 3" xfId="51506"/>
    <cellStyle name="Normal 5 5 2 4 4" xfId="51507"/>
    <cellStyle name="Normal 5 5 2 5" xfId="45124"/>
    <cellStyle name="Normal 5 5 2 5 2" xfId="51508"/>
    <cellStyle name="Normal 5 5 2 5 3" xfId="51509"/>
    <cellStyle name="Normal 5 5 2 6" xfId="51510"/>
    <cellStyle name="Normal 5 5 2 7" xfId="51511"/>
    <cellStyle name="Normal 5 5 2 8" xfId="51512"/>
    <cellStyle name="Normal 5 5 3" xfId="45125"/>
    <cellStyle name="Normal 5 5 3 2" xfId="45126"/>
    <cellStyle name="Normal 5 5 3 2 2" xfId="45127"/>
    <cellStyle name="Normal 5 5 3 2 2 2" xfId="51513"/>
    <cellStyle name="Normal 5 5 3 2 2 2 2" xfId="51514"/>
    <cellStyle name="Normal 5 5 3 2 2 3" xfId="51515"/>
    <cellStyle name="Normal 5 5 3 2 2 4" xfId="51516"/>
    <cellStyle name="Normal 5 5 3 2 3" xfId="45128"/>
    <cellStyle name="Normal 5 5 3 2 3 2" xfId="51517"/>
    <cellStyle name="Normal 5 5 3 2 3 3" xfId="51518"/>
    <cellStyle name="Normal 5 5 3 2 3 4" xfId="51519"/>
    <cellStyle name="Normal 5 5 3 2 4" xfId="45129"/>
    <cellStyle name="Normal 5 5 3 2 4 2" xfId="51520"/>
    <cellStyle name="Normal 5 5 3 2 4 3" xfId="51521"/>
    <cellStyle name="Normal 5 5 3 2 5" xfId="51522"/>
    <cellStyle name="Normal 5 5 3 2 6" xfId="51523"/>
    <cellStyle name="Normal 5 5 3 2 7" xfId="51524"/>
    <cellStyle name="Normal 5 5 3 3" xfId="45130"/>
    <cellStyle name="Normal 5 5 3 3 2" xfId="51525"/>
    <cellStyle name="Normal 5 5 3 3 2 2" xfId="51526"/>
    <cellStyle name="Normal 5 5 3 3 3" xfId="51527"/>
    <cellStyle name="Normal 5 5 3 3 4" xfId="51528"/>
    <cellStyle name="Normal 5 5 3 4" xfId="45131"/>
    <cellStyle name="Normal 5 5 3 4 2" xfId="51529"/>
    <cellStyle name="Normal 5 5 3 4 3" xfId="51530"/>
    <cellStyle name="Normal 5 5 3 4 4" xfId="51531"/>
    <cellStyle name="Normal 5 5 3 5" xfId="45132"/>
    <cellStyle name="Normal 5 5 3 5 2" xfId="51532"/>
    <cellStyle name="Normal 5 5 3 5 3" xfId="51533"/>
    <cellStyle name="Normal 5 5 3 6" xfId="51534"/>
    <cellStyle name="Normal 5 5 3 7" xfId="51535"/>
    <cellStyle name="Normal 5 5 3 8" xfId="51536"/>
    <cellStyle name="Normal 5 5 4" xfId="45133"/>
    <cellStyle name="Normal 5 5 4 2" xfId="45134"/>
    <cellStyle name="Normal 5 5 4 2 2" xfId="51537"/>
    <cellStyle name="Normal 5 5 4 2 2 2" xfId="51538"/>
    <cellStyle name="Normal 5 5 4 2 3" xfId="51539"/>
    <cellStyle name="Normal 5 5 4 2 4" xfId="51540"/>
    <cellStyle name="Normal 5 5 4 3" xfId="45135"/>
    <cellStyle name="Normal 5 5 4 3 2" xfId="51541"/>
    <cellStyle name="Normal 5 5 4 3 3" xfId="51542"/>
    <cellStyle name="Normal 5 5 4 3 4" xfId="51543"/>
    <cellStyle name="Normal 5 5 4 4" xfId="45136"/>
    <cellStyle name="Normal 5 5 4 4 2" xfId="51544"/>
    <cellStyle name="Normal 5 5 4 4 3" xfId="51545"/>
    <cellStyle name="Normal 5 5 4 5" xfId="51546"/>
    <cellStyle name="Normal 5 5 4 6" xfId="51547"/>
    <cellStyle name="Normal 5 5 4 7" xfId="51548"/>
    <cellStyle name="Normal 5 5 5" xfId="45137"/>
    <cellStyle name="Normal 5 5 5 2" xfId="51549"/>
    <cellStyle name="Normal 5 5 5 2 2" xfId="51550"/>
    <cellStyle name="Normal 5 5 5 3" xfId="51551"/>
    <cellStyle name="Normal 5 5 5 4" xfId="51552"/>
    <cellStyle name="Normal 5 5 6" xfId="45138"/>
    <cellStyle name="Normal 5 5 6 2" xfId="51553"/>
    <cellStyle name="Normal 5 5 6 3" xfId="51554"/>
    <cellStyle name="Normal 5 5 6 4" xfId="51555"/>
    <cellStyle name="Normal 5 5 7" xfId="45139"/>
    <cellStyle name="Normal 5 5 7 2" xfId="51556"/>
    <cellStyle name="Normal 5 5 7 3" xfId="51557"/>
    <cellStyle name="Normal 5 5 8" xfId="51558"/>
    <cellStyle name="Normal 5 5 9" xfId="51559"/>
    <cellStyle name="Normal 5 6" xfId="22620"/>
    <cellStyle name="Normal 5 6 2" xfId="45140"/>
    <cellStyle name="Normal 5 6 2 2" xfId="45141"/>
    <cellStyle name="Normal 5 6 2 2 2" xfId="45142"/>
    <cellStyle name="Normal 5 6 2 2 2 2" xfId="51560"/>
    <cellStyle name="Normal 5 6 2 2 2 2 2" xfId="51561"/>
    <cellStyle name="Normal 5 6 2 2 2 3" xfId="51562"/>
    <cellStyle name="Normal 5 6 2 2 2 4" xfId="51563"/>
    <cellStyle name="Normal 5 6 2 2 3" xfId="45143"/>
    <cellStyle name="Normal 5 6 2 2 3 2" xfId="51564"/>
    <cellStyle name="Normal 5 6 2 2 3 3" xfId="51565"/>
    <cellStyle name="Normal 5 6 2 2 3 4" xfId="51566"/>
    <cellStyle name="Normal 5 6 2 2 4" xfId="45144"/>
    <cellStyle name="Normal 5 6 2 2 4 2" xfId="51567"/>
    <cellStyle name="Normal 5 6 2 2 4 3" xfId="51568"/>
    <cellStyle name="Normal 5 6 2 2 5" xfId="51569"/>
    <cellStyle name="Normal 5 6 2 2 6" xfId="51570"/>
    <cellStyle name="Normal 5 6 2 2 7" xfId="51571"/>
    <cellStyle name="Normal 5 6 2 3" xfId="45145"/>
    <cellStyle name="Normal 5 6 2 3 2" xfId="51572"/>
    <cellStyle name="Normal 5 6 2 3 2 2" xfId="51573"/>
    <cellStyle name="Normal 5 6 2 3 3" xfId="51574"/>
    <cellStyle name="Normal 5 6 2 3 4" xfId="51575"/>
    <cellStyle name="Normal 5 6 2 4" xfId="45146"/>
    <cellStyle name="Normal 5 6 2 4 2" xfId="51576"/>
    <cellStyle name="Normal 5 6 2 4 3" xfId="51577"/>
    <cellStyle name="Normal 5 6 2 4 4" xfId="51578"/>
    <cellStyle name="Normal 5 6 2 5" xfId="45147"/>
    <cellStyle name="Normal 5 6 2 5 2" xfId="51579"/>
    <cellStyle name="Normal 5 6 2 5 3" xfId="51580"/>
    <cellStyle name="Normal 5 6 2 6" xfId="51581"/>
    <cellStyle name="Normal 5 6 2 7" xfId="51582"/>
    <cellStyle name="Normal 5 6 2 8" xfId="51583"/>
    <cellStyle name="Normal 5 6 3" xfId="45148"/>
    <cellStyle name="Normal 5 6 3 2" xfId="45149"/>
    <cellStyle name="Normal 5 6 3 2 2" xfId="51584"/>
    <cellStyle name="Normal 5 6 3 2 2 2" xfId="51585"/>
    <cellStyle name="Normal 5 6 3 2 3" xfId="51586"/>
    <cellStyle name="Normal 5 6 3 2 4" xfId="51587"/>
    <cellStyle name="Normal 5 6 3 3" xfId="45150"/>
    <cellStyle name="Normal 5 6 3 3 2" xfId="51588"/>
    <cellStyle name="Normal 5 6 3 3 3" xfId="51589"/>
    <cellStyle name="Normal 5 6 3 3 4" xfId="51590"/>
    <cellStyle name="Normal 5 6 3 4" xfId="45151"/>
    <cellStyle name="Normal 5 6 3 4 2" xfId="51591"/>
    <cellStyle name="Normal 5 6 3 4 3" xfId="51592"/>
    <cellStyle name="Normal 5 6 3 5" xfId="51593"/>
    <cellStyle name="Normal 5 6 3 6" xfId="51594"/>
    <cellStyle name="Normal 5 6 3 7" xfId="51595"/>
    <cellStyle name="Normal 5 6 4" xfId="45152"/>
    <cellStyle name="Normal 5 6 4 2" xfId="51596"/>
    <cellStyle name="Normal 5 6 4 2 2" xfId="51597"/>
    <cellStyle name="Normal 5 6 4 3" xfId="51598"/>
    <cellStyle name="Normal 5 6 4 4" xfId="51599"/>
    <cellStyle name="Normal 5 6 5" xfId="45153"/>
    <cellStyle name="Normal 5 6 5 2" xfId="51600"/>
    <cellStyle name="Normal 5 6 5 3" xfId="51601"/>
    <cellStyle name="Normal 5 6 5 4" xfId="51602"/>
    <cellStyle name="Normal 5 6 6" xfId="45154"/>
    <cellStyle name="Normal 5 6 6 2" xfId="51603"/>
    <cellStyle name="Normal 5 6 6 3" xfId="51604"/>
    <cellStyle name="Normal 5 6 7" xfId="51605"/>
    <cellStyle name="Normal 5 6 8" xfId="51606"/>
    <cellStyle name="Normal 5 6 9" xfId="51607"/>
    <cellStyle name="Normal 5 7" xfId="45155"/>
    <cellStyle name="Normal 5 7 2" xfId="45156"/>
    <cellStyle name="Normal 5 7 2 2" xfId="45157"/>
    <cellStyle name="Normal 5 7 2 2 2" xfId="45158"/>
    <cellStyle name="Normal 5 7 2 2 2 2" xfId="51608"/>
    <cellStyle name="Normal 5 7 2 2 2 3" xfId="51609"/>
    <cellStyle name="Normal 5 7 2 2 2 4" xfId="51610"/>
    <cellStyle name="Normal 5 7 2 2 3" xfId="45159"/>
    <cellStyle name="Normal 5 7 2 2 3 2" xfId="51611"/>
    <cellStyle name="Normal 5 7 2 2 3 3" xfId="51612"/>
    <cellStyle name="Normal 5 7 2 2 4" xfId="51613"/>
    <cellStyle name="Normal 5 7 2 2 5" xfId="51614"/>
    <cellStyle name="Normal 5 7 2 2 6" xfId="51615"/>
    <cellStyle name="Normal 5 7 2 3" xfId="45160"/>
    <cellStyle name="Normal 5 7 2 3 2" xfId="51616"/>
    <cellStyle name="Normal 5 7 2 3 3" xfId="51617"/>
    <cellStyle name="Normal 5 7 2 3 4" xfId="51618"/>
    <cellStyle name="Normal 5 7 2 4" xfId="45161"/>
    <cellStyle name="Normal 5 7 2 4 2" xfId="51619"/>
    <cellStyle name="Normal 5 7 2 4 3" xfId="51620"/>
    <cellStyle name="Normal 5 7 2 5" xfId="51621"/>
    <cellStyle name="Normal 5 7 2 6" xfId="51622"/>
    <cellStyle name="Normal 5 7 2 7" xfId="51623"/>
    <cellStyle name="Normal 5 7 3" xfId="45162"/>
    <cellStyle name="Normal 5 7 3 2" xfId="45163"/>
    <cellStyle name="Normal 5 7 3 2 2" xfId="51624"/>
    <cellStyle name="Normal 5 7 3 2 3" xfId="51625"/>
    <cellStyle name="Normal 5 7 3 2 4" xfId="51626"/>
    <cellStyle name="Normal 5 7 3 3" xfId="45164"/>
    <cellStyle name="Normal 5 7 3 3 2" xfId="51627"/>
    <cellStyle name="Normal 5 7 3 3 3" xfId="51628"/>
    <cellStyle name="Normal 5 7 3 4" xfId="51629"/>
    <cellStyle name="Normal 5 7 3 5" xfId="51630"/>
    <cellStyle name="Normal 5 7 3 6" xfId="51631"/>
    <cellStyle name="Normal 5 7 4" xfId="45165"/>
    <cellStyle name="Normal 5 7 4 2" xfId="51632"/>
    <cellStyle name="Normal 5 7 4 3" xfId="51633"/>
    <cellStyle name="Normal 5 7 4 4" xfId="51634"/>
    <cellStyle name="Normal 5 7 5" xfId="45166"/>
    <cellStyle name="Normal 5 7 5 2" xfId="51635"/>
    <cellStyle name="Normal 5 7 5 3" xfId="51636"/>
    <cellStyle name="Normal 5 7 6" xfId="51637"/>
    <cellStyle name="Normal 5 7 7" xfId="51638"/>
    <cellStyle name="Normal 5 7 8" xfId="51639"/>
    <cellStyle name="Normal 5 8" xfId="45167"/>
    <cellStyle name="Normal 5 8 2" xfId="45168"/>
    <cellStyle name="Normal 5 8 2 2" xfId="45169"/>
    <cellStyle name="Normal 5 8 2 2 2" xfId="51640"/>
    <cellStyle name="Normal 5 8 2 2 2 2" xfId="51641"/>
    <cellStyle name="Normal 5 8 2 2 3" xfId="51642"/>
    <cellStyle name="Normal 5 8 2 2 4" xfId="51643"/>
    <cellStyle name="Normal 5 8 2 3" xfId="45170"/>
    <cellStyle name="Normal 5 8 2 3 2" xfId="51644"/>
    <cellStyle name="Normal 5 8 2 3 3" xfId="51645"/>
    <cellStyle name="Normal 5 8 2 3 4" xfId="51646"/>
    <cellStyle name="Normal 5 8 2 4" xfId="45171"/>
    <cellStyle name="Normal 5 8 2 4 2" xfId="51647"/>
    <cellStyle name="Normal 5 8 2 4 3" xfId="51648"/>
    <cellStyle name="Normal 5 8 2 5" xfId="51649"/>
    <cellStyle name="Normal 5 8 2 6" xfId="51650"/>
    <cellStyle name="Normal 5 8 2 7" xfId="51651"/>
    <cellStyle name="Normal 5 8 3" xfId="45172"/>
    <cellStyle name="Normal 5 8 3 2" xfId="51652"/>
    <cellStyle name="Normal 5 8 3 2 2" xfId="51653"/>
    <cellStyle name="Normal 5 8 3 3" xfId="51654"/>
    <cellStyle name="Normal 5 8 3 4" xfId="51655"/>
    <cellStyle name="Normal 5 8 4" xfId="45173"/>
    <cellStyle name="Normal 5 8 4 2" xfId="51656"/>
    <cellStyle name="Normal 5 8 4 3" xfId="51657"/>
    <cellStyle name="Normal 5 8 4 4" xfId="51658"/>
    <cellStyle name="Normal 5 8 5" xfId="45174"/>
    <cellStyle name="Normal 5 8 5 2" xfId="51659"/>
    <cellStyle name="Normal 5 8 5 3" xfId="51660"/>
    <cellStyle name="Normal 5 8 6" xfId="51661"/>
    <cellStyle name="Normal 5 8 7" xfId="51662"/>
    <cellStyle name="Normal 5 8 8" xfId="51663"/>
    <cellStyle name="Normal 5 9" xfId="45175"/>
    <cellStyle name="Normal 5 9 2" xfId="45176"/>
    <cellStyle name="Normal 5 9 2 2" xfId="51664"/>
    <cellStyle name="Normal 5 9 2 2 2" xfId="51665"/>
    <cellStyle name="Normal 5 9 2 3" xfId="51666"/>
    <cellStyle name="Normal 5 9 2 4" xfId="51667"/>
    <cellStyle name="Normal 5 9 3" xfId="45177"/>
    <cellStyle name="Normal 5 9 3 2" xfId="51668"/>
    <cellStyle name="Normal 5 9 3 3" xfId="51669"/>
    <cellStyle name="Normal 5 9 3 4" xfId="51670"/>
    <cellStyle name="Normal 5 9 4" xfId="45178"/>
    <cellStyle name="Normal 5 9 4 2" xfId="51671"/>
    <cellStyle name="Normal 5 9 4 3" xfId="51672"/>
    <cellStyle name="Normal 5 9 5" xfId="51673"/>
    <cellStyle name="Normal 5 9 6" xfId="51674"/>
    <cellStyle name="Normal 5 9 7" xfId="51675"/>
    <cellStyle name="Normal 6" xfId="100"/>
    <cellStyle name="Normal 6 2" xfId="101"/>
    <cellStyle name="Normal 6 2 2" xfId="22621"/>
    <cellStyle name="Normal 6 2 3" xfId="45179"/>
    <cellStyle name="Normal 6 3" xfId="175"/>
    <cellStyle name="Normal 6 3 2" xfId="45180"/>
    <cellStyle name="Normal 6 3 3" xfId="45181"/>
    <cellStyle name="Normal 6 4" xfId="22622"/>
    <cellStyle name="Normal 6 5" xfId="45182"/>
    <cellStyle name="Normal 7" xfId="102"/>
    <cellStyle name="Normal 7 10" xfId="22623"/>
    <cellStyle name="Normal 7 10 2" xfId="51676"/>
    <cellStyle name="Normal 7 10 3" xfId="51677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11" xfId="51678"/>
    <cellStyle name="Normal 7 2 12" xfId="51679"/>
    <cellStyle name="Normal 7 2 13" xfId="51680"/>
    <cellStyle name="Normal 7 2 2" xfId="22628"/>
    <cellStyle name="Normal 7 2 2 10" xfId="51681"/>
    <cellStyle name="Normal 7 2 2 2" xfId="22629"/>
    <cellStyle name="Normal 7 2 2 2 2" xfId="22630"/>
    <cellStyle name="Normal 7 2 2 2 2 2" xfId="22631"/>
    <cellStyle name="Normal 7 2 2 2 2 2 2" xfId="22632"/>
    <cellStyle name="Normal 7 2 2 2 2 2 2 2" xfId="51682"/>
    <cellStyle name="Normal 7 2 2 2 2 2 2 3" xfId="51683"/>
    <cellStyle name="Normal 7 2 2 2 2 2 3" xfId="22633"/>
    <cellStyle name="Normal 7 2 2 2 2 2 4" xfId="51684"/>
    <cellStyle name="Normal 7 2 2 2 2 2 5" xfId="51685"/>
    <cellStyle name="Normal 7 2 2 2 2 2 6" xfId="51686"/>
    <cellStyle name="Normal 7 2 2 2 2 3" xfId="22634"/>
    <cellStyle name="Normal 7 2 2 2 2 3 2" xfId="51687"/>
    <cellStyle name="Normal 7 2 2 2 2 3 3" xfId="51688"/>
    <cellStyle name="Normal 7 2 2 2 2 3 4" xfId="51689"/>
    <cellStyle name="Normal 7 2 2 2 2 3 5" xfId="51690"/>
    <cellStyle name="Normal 7 2 2 2 2 4" xfId="22635"/>
    <cellStyle name="Normal 7 2 2 2 2 4 2" xfId="51691"/>
    <cellStyle name="Normal 7 2 2 2 2 4 3" xfId="51692"/>
    <cellStyle name="Normal 7 2 2 2 2 5" xfId="51693"/>
    <cellStyle name="Normal 7 2 2 2 2 6" xfId="51694"/>
    <cellStyle name="Normal 7 2 2 2 2 7" xfId="51695"/>
    <cellStyle name="Normal 7 2 2 2 3" xfId="22636"/>
    <cellStyle name="Normal 7 2 2 2 3 2" xfId="22637"/>
    <cellStyle name="Normal 7 2 2 2 3 2 2" xfId="51696"/>
    <cellStyle name="Normal 7 2 2 2 3 2 3" xfId="51697"/>
    <cellStyle name="Normal 7 2 2 2 3 3" xfId="22638"/>
    <cellStyle name="Normal 7 2 2 2 3 4" xfId="51698"/>
    <cellStyle name="Normal 7 2 2 2 3 5" xfId="51699"/>
    <cellStyle name="Normal 7 2 2 2 3 6" xfId="51700"/>
    <cellStyle name="Normal 7 2 2 2 4" xfId="22639"/>
    <cellStyle name="Normal 7 2 2 2 4 2" xfId="51701"/>
    <cellStyle name="Normal 7 2 2 2 4 3" xfId="51702"/>
    <cellStyle name="Normal 7 2 2 2 4 4" xfId="51703"/>
    <cellStyle name="Normal 7 2 2 2 4 5" xfId="51704"/>
    <cellStyle name="Normal 7 2 2 2 5" xfId="22640"/>
    <cellStyle name="Normal 7 2 2 2 5 2" xfId="51705"/>
    <cellStyle name="Normal 7 2 2 2 5 3" xfId="51706"/>
    <cellStyle name="Normal 7 2 2 2 6" xfId="51707"/>
    <cellStyle name="Normal 7 2 2 2 7" xfId="51708"/>
    <cellStyle name="Normal 7 2 2 2 8" xfId="51709"/>
    <cellStyle name="Normal 7 2 2 3" xfId="22641"/>
    <cellStyle name="Normal 7 2 2 3 2" xfId="22642"/>
    <cellStyle name="Normal 7 2 2 3 2 2" xfId="22643"/>
    <cellStyle name="Normal 7 2 2 3 2 2 2" xfId="22644"/>
    <cellStyle name="Normal 7 2 2 3 2 2 2 2" xfId="51710"/>
    <cellStyle name="Normal 7 2 2 3 2 2 3" xfId="22645"/>
    <cellStyle name="Normal 7 2 2 3 2 2 4" xfId="51711"/>
    <cellStyle name="Normal 7 2 2 3 2 3" xfId="22646"/>
    <cellStyle name="Normal 7 2 2 3 2 3 2" xfId="51712"/>
    <cellStyle name="Normal 7 2 2 3 2 4" xfId="22647"/>
    <cellStyle name="Normal 7 2 2 3 2 5" xfId="51713"/>
    <cellStyle name="Normal 7 2 2 3 2 6" xfId="51714"/>
    <cellStyle name="Normal 7 2 2 3 2 7" xfId="51715"/>
    <cellStyle name="Normal 7 2 2 3 3" xfId="22648"/>
    <cellStyle name="Normal 7 2 2 3 3 2" xfId="22649"/>
    <cellStyle name="Normal 7 2 2 3 3 2 2" xfId="51716"/>
    <cellStyle name="Normal 7 2 2 3 3 3" xfId="22650"/>
    <cellStyle name="Normal 7 2 2 3 3 4" xfId="51717"/>
    <cellStyle name="Normal 7 2 2 3 3 5" xfId="51718"/>
    <cellStyle name="Normal 7 2 2 3 3 6" xfId="51719"/>
    <cellStyle name="Normal 7 2 2 3 4" xfId="22651"/>
    <cellStyle name="Normal 7 2 2 3 4 2" xfId="51720"/>
    <cellStyle name="Normal 7 2 2 3 4 3" xfId="51721"/>
    <cellStyle name="Normal 7 2 2 3 4 4" xfId="51722"/>
    <cellStyle name="Normal 7 2 2 3 5" xfId="22652"/>
    <cellStyle name="Normal 7 2 2 3 6" xfId="51723"/>
    <cellStyle name="Normal 7 2 2 3 7" xfId="51724"/>
    <cellStyle name="Normal 7 2 2 3 8" xfId="51725"/>
    <cellStyle name="Normal 7 2 2 4" xfId="22653"/>
    <cellStyle name="Normal 7 2 2 4 2" xfId="22654"/>
    <cellStyle name="Normal 7 2 2 4 2 2" xfId="22655"/>
    <cellStyle name="Normal 7 2 2 4 2 2 2" xfId="51726"/>
    <cellStyle name="Normal 7 2 2 4 2 3" xfId="22656"/>
    <cellStyle name="Normal 7 2 2 4 2 4" xfId="51727"/>
    <cellStyle name="Normal 7 2 2 4 3" xfId="22657"/>
    <cellStyle name="Normal 7 2 2 4 3 2" xfId="51728"/>
    <cellStyle name="Normal 7 2 2 4 4" xfId="22658"/>
    <cellStyle name="Normal 7 2 2 4 5" xfId="51729"/>
    <cellStyle name="Normal 7 2 2 4 6" xfId="51730"/>
    <cellStyle name="Normal 7 2 2 4 7" xfId="51731"/>
    <cellStyle name="Normal 7 2 2 5" xfId="22659"/>
    <cellStyle name="Normal 7 2 2 5 2" xfId="22660"/>
    <cellStyle name="Normal 7 2 2 5 2 2" xfId="51732"/>
    <cellStyle name="Normal 7 2 2 5 3" xfId="22661"/>
    <cellStyle name="Normal 7 2 2 5 4" xfId="51733"/>
    <cellStyle name="Normal 7 2 2 5 5" xfId="51734"/>
    <cellStyle name="Normal 7 2 2 5 6" xfId="51735"/>
    <cellStyle name="Normal 7 2 2 6" xfId="22662"/>
    <cellStyle name="Normal 7 2 2 6 2" xfId="51736"/>
    <cellStyle name="Normal 7 2 2 6 3" xfId="51737"/>
    <cellStyle name="Normal 7 2 2 6 4" xfId="51738"/>
    <cellStyle name="Normal 7 2 2 7" xfId="22663"/>
    <cellStyle name="Normal 7 2 2 8" xfId="51739"/>
    <cellStyle name="Normal 7 2 2 9" xfId="51740"/>
    <cellStyle name="Normal 7 2 3" xfId="22664"/>
    <cellStyle name="Normal 7 2 3 10" xfId="51741"/>
    <cellStyle name="Normal 7 2 3 2" xfId="22665"/>
    <cellStyle name="Normal 7 2 3 2 2" xfId="22666"/>
    <cellStyle name="Normal 7 2 3 2 2 2" xfId="22667"/>
    <cellStyle name="Normal 7 2 3 2 2 2 2" xfId="22668"/>
    <cellStyle name="Normal 7 2 3 2 2 2 2 2" xfId="51742"/>
    <cellStyle name="Normal 7 2 3 2 2 2 3" xfId="22669"/>
    <cellStyle name="Normal 7 2 3 2 2 2 4" xfId="51743"/>
    <cellStyle name="Normal 7 2 3 2 2 2 5" xfId="51744"/>
    <cellStyle name="Normal 7 2 3 2 2 2 6" xfId="51745"/>
    <cellStyle name="Normal 7 2 3 2 2 3" xfId="22670"/>
    <cellStyle name="Normal 7 2 3 2 2 3 2" xfId="51746"/>
    <cellStyle name="Normal 7 2 3 2 2 3 3" xfId="51747"/>
    <cellStyle name="Normal 7 2 3 2 2 3 4" xfId="51748"/>
    <cellStyle name="Normal 7 2 3 2 2 4" xfId="22671"/>
    <cellStyle name="Normal 7 2 3 2 2 5" xfId="51749"/>
    <cellStyle name="Normal 7 2 3 2 2 6" xfId="51750"/>
    <cellStyle name="Normal 7 2 3 2 2 7" xfId="51751"/>
    <cellStyle name="Normal 7 2 3 2 3" xfId="22672"/>
    <cellStyle name="Normal 7 2 3 2 3 2" xfId="22673"/>
    <cellStyle name="Normal 7 2 3 2 3 2 2" xfId="51752"/>
    <cellStyle name="Normal 7 2 3 2 3 3" xfId="22674"/>
    <cellStyle name="Normal 7 2 3 2 3 4" xfId="51753"/>
    <cellStyle name="Normal 7 2 3 2 3 5" xfId="51754"/>
    <cellStyle name="Normal 7 2 3 2 3 6" xfId="51755"/>
    <cellStyle name="Normal 7 2 3 2 4" xfId="22675"/>
    <cellStyle name="Normal 7 2 3 2 4 2" xfId="51756"/>
    <cellStyle name="Normal 7 2 3 2 4 3" xfId="51757"/>
    <cellStyle name="Normal 7 2 3 2 4 4" xfId="51758"/>
    <cellStyle name="Normal 7 2 3 2 5" xfId="22676"/>
    <cellStyle name="Normal 7 2 3 2 6" xfId="51759"/>
    <cellStyle name="Normal 7 2 3 2 7" xfId="51760"/>
    <cellStyle name="Normal 7 2 3 2 8" xfId="51761"/>
    <cellStyle name="Normal 7 2 3 3" xfId="22677"/>
    <cellStyle name="Normal 7 2 3 3 2" xfId="22678"/>
    <cellStyle name="Normal 7 2 3 3 2 2" xfId="22679"/>
    <cellStyle name="Normal 7 2 3 3 2 2 2" xfId="22680"/>
    <cellStyle name="Normal 7 2 3 3 2 2 2 2" xfId="51762"/>
    <cellStyle name="Normal 7 2 3 3 2 2 3" xfId="22681"/>
    <cellStyle name="Normal 7 2 3 3 2 3" xfId="22682"/>
    <cellStyle name="Normal 7 2 3 3 2 3 2" xfId="51763"/>
    <cellStyle name="Normal 7 2 3 3 2 4" xfId="22683"/>
    <cellStyle name="Normal 7 2 3 3 2 5" xfId="51764"/>
    <cellStyle name="Normal 7 2 3 3 2 6" xfId="51765"/>
    <cellStyle name="Normal 7 2 3 3 2 7" xfId="51766"/>
    <cellStyle name="Normal 7 2 3 3 3" xfId="22684"/>
    <cellStyle name="Normal 7 2 3 3 3 2" xfId="22685"/>
    <cellStyle name="Normal 7 2 3 3 3 2 2" xfId="51767"/>
    <cellStyle name="Normal 7 2 3 3 3 3" xfId="22686"/>
    <cellStyle name="Normal 7 2 3 3 3 4" xfId="51768"/>
    <cellStyle name="Normal 7 2 3 3 3 5" xfId="51769"/>
    <cellStyle name="Normal 7 2 3 3 4" xfId="22687"/>
    <cellStyle name="Normal 7 2 3 3 4 2" xfId="51770"/>
    <cellStyle name="Normal 7 2 3 3 5" xfId="22688"/>
    <cellStyle name="Normal 7 2 3 3 6" xfId="51771"/>
    <cellStyle name="Normal 7 2 3 3 7" xfId="51772"/>
    <cellStyle name="Normal 7 2 3 3 8" xfId="51773"/>
    <cellStyle name="Normal 7 2 3 4" xfId="22689"/>
    <cellStyle name="Normal 7 2 3 4 2" xfId="22690"/>
    <cellStyle name="Normal 7 2 3 4 2 2" xfId="22691"/>
    <cellStyle name="Normal 7 2 3 4 2 2 2" xfId="51774"/>
    <cellStyle name="Normal 7 2 3 4 2 3" xfId="22692"/>
    <cellStyle name="Normal 7 2 3 4 3" xfId="22693"/>
    <cellStyle name="Normal 7 2 3 4 3 2" xfId="51775"/>
    <cellStyle name="Normal 7 2 3 4 4" xfId="22694"/>
    <cellStyle name="Normal 7 2 3 4 5" xfId="51776"/>
    <cellStyle name="Normal 7 2 3 4 6" xfId="51777"/>
    <cellStyle name="Normal 7 2 3 4 7" xfId="51778"/>
    <cellStyle name="Normal 7 2 3 5" xfId="22695"/>
    <cellStyle name="Normal 7 2 3 5 2" xfId="22696"/>
    <cellStyle name="Normal 7 2 3 5 2 2" xfId="51779"/>
    <cellStyle name="Normal 7 2 3 5 3" xfId="22697"/>
    <cellStyle name="Normal 7 2 3 5 4" xfId="51780"/>
    <cellStyle name="Normal 7 2 3 5 5" xfId="51781"/>
    <cellStyle name="Normal 7 2 3 6" xfId="22698"/>
    <cellStyle name="Normal 7 2 3 6 2" xfId="51782"/>
    <cellStyle name="Normal 7 2 3 7" xfId="22699"/>
    <cellStyle name="Normal 7 2 3 8" xfId="51783"/>
    <cellStyle name="Normal 7 2 3 9" xfId="51784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2 2" xfId="51785"/>
    <cellStyle name="Normal 7 2 4 2 2 2 3" xfId="22705"/>
    <cellStyle name="Normal 7 2 4 2 2 2 4" xfId="51786"/>
    <cellStyle name="Normal 7 2 4 2 2 3" xfId="22706"/>
    <cellStyle name="Normal 7 2 4 2 2 3 2" xfId="51787"/>
    <cellStyle name="Normal 7 2 4 2 2 4" xfId="22707"/>
    <cellStyle name="Normal 7 2 4 2 2 5" xfId="51788"/>
    <cellStyle name="Normal 7 2 4 2 2 6" xfId="51789"/>
    <cellStyle name="Normal 7 2 4 2 2 7" xfId="51790"/>
    <cellStyle name="Normal 7 2 4 2 3" xfId="22708"/>
    <cellStyle name="Normal 7 2 4 2 3 2" xfId="22709"/>
    <cellStyle name="Normal 7 2 4 2 3 2 2" xfId="51791"/>
    <cellStyle name="Normal 7 2 4 2 3 3" xfId="22710"/>
    <cellStyle name="Normal 7 2 4 2 3 4" xfId="51792"/>
    <cellStyle name="Normal 7 2 4 2 3 5" xfId="51793"/>
    <cellStyle name="Normal 7 2 4 2 3 6" xfId="51794"/>
    <cellStyle name="Normal 7 2 4 2 4" xfId="22711"/>
    <cellStyle name="Normal 7 2 4 2 4 2" xfId="51795"/>
    <cellStyle name="Normal 7 2 4 2 4 3" xfId="51796"/>
    <cellStyle name="Normal 7 2 4 2 4 4" xfId="51797"/>
    <cellStyle name="Normal 7 2 4 2 5" xfId="22712"/>
    <cellStyle name="Normal 7 2 4 2 6" xfId="51798"/>
    <cellStyle name="Normal 7 2 4 2 7" xfId="51799"/>
    <cellStyle name="Normal 7 2 4 2 8" xfId="51800"/>
    <cellStyle name="Normal 7 2 4 3" xfId="22713"/>
    <cellStyle name="Normal 7 2 4 3 2" xfId="22714"/>
    <cellStyle name="Normal 7 2 4 3 2 2" xfId="22715"/>
    <cellStyle name="Normal 7 2 4 3 2 2 2" xfId="51801"/>
    <cellStyle name="Normal 7 2 4 3 2 3" xfId="22716"/>
    <cellStyle name="Normal 7 2 4 3 2 4" xfId="51802"/>
    <cellStyle name="Normal 7 2 4 3 3" xfId="22717"/>
    <cellStyle name="Normal 7 2 4 3 3 2" xfId="51803"/>
    <cellStyle name="Normal 7 2 4 3 4" xfId="22718"/>
    <cellStyle name="Normal 7 2 4 3 5" xfId="51804"/>
    <cellStyle name="Normal 7 2 4 3 6" xfId="51805"/>
    <cellStyle name="Normal 7 2 4 3 7" xfId="51806"/>
    <cellStyle name="Normal 7 2 4 4" xfId="22719"/>
    <cellStyle name="Normal 7 2 4 4 2" xfId="22720"/>
    <cellStyle name="Normal 7 2 4 4 2 2" xfId="51807"/>
    <cellStyle name="Normal 7 2 4 4 3" xfId="22721"/>
    <cellStyle name="Normal 7 2 4 4 4" xfId="51808"/>
    <cellStyle name="Normal 7 2 4 4 5" xfId="51809"/>
    <cellStyle name="Normal 7 2 4 4 6" xfId="51810"/>
    <cellStyle name="Normal 7 2 4 5" xfId="22722"/>
    <cellStyle name="Normal 7 2 4 5 2" xfId="51811"/>
    <cellStyle name="Normal 7 2 4 5 3" xfId="51812"/>
    <cellStyle name="Normal 7 2 4 5 4" xfId="51813"/>
    <cellStyle name="Normal 7 2 4 6" xfId="22723"/>
    <cellStyle name="Normal 7 2 4 7" xfId="51814"/>
    <cellStyle name="Normal 7 2 4 8" xfId="51815"/>
    <cellStyle name="Normal 7 2 4 9" xfId="51816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2 2" xfId="51817"/>
    <cellStyle name="Normal 7 2 5 2 2 2 3" xfId="22729"/>
    <cellStyle name="Normal 7 2 5 2 2 3" xfId="22730"/>
    <cellStyle name="Normal 7 2 5 2 2 3 2" xfId="51818"/>
    <cellStyle name="Normal 7 2 5 2 2 4" xfId="22731"/>
    <cellStyle name="Normal 7 2 5 2 2 5" xfId="51819"/>
    <cellStyle name="Normal 7 2 5 2 3" xfId="22732"/>
    <cellStyle name="Normal 7 2 5 2 3 2" xfId="22733"/>
    <cellStyle name="Normal 7 2 5 2 3 2 2" xfId="51820"/>
    <cellStyle name="Normal 7 2 5 2 3 3" xfId="22734"/>
    <cellStyle name="Normal 7 2 5 2 4" xfId="22735"/>
    <cellStyle name="Normal 7 2 5 2 4 2" xfId="51821"/>
    <cellStyle name="Normal 7 2 5 2 5" xfId="22736"/>
    <cellStyle name="Normal 7 2 5 2 6" xfId="51822"/>
    <cellStyle name="Normal 7 2 5 2 7" xfId="51823"/>
    <cellStyle name="Normal 7 2 5 2 8" xfId="51824"/>
    <cellStyle name="Normal 7 2 5 3" xfId="22737"/>
    <cellStyle name="Normal 7 2 5 3 2" xfId="22738"/>
    <cellStyle name="Normal 7 2 5 3 2 2" xfId="22739"/>
    <cellStyle name="Normal 7 2 5 3 2 2 2" xfId="51825"/>
    <cellStyle name="Normal 7 2 5 3 2 3" xfId="22740"/>
    <cellStyle name="Normal 7 2 5 3 3" xfId="22741"/>
    <cellStyle name="Normal 7 2 5 3 3 2" xfId="51826"/>
    <cellStyle name="Normal 7 2 5 3 4" xfId="22742"/>
    <cellStyle name="Normal 7 2 5 3 5" xfId="51827"/>
    <cellStyle name="Normal 7 2 5 3 6" xfId="51828"/>
    <cellStyle name="Normal 7 2 5 3 7" xfId="51829"/>
    <cellStyle name="Normal 7 2 5 4" xfId="22743"/>
    <cellStyle name="Normal 7 2 5 4 2" xfId="22744"/>
    <cellStyle name="Normal 7 2 5 4 2 2" xfId="51830"/>
    <cellStyle name="Normal 7 2 5 4 3" xfId="22745"/>
    <cellStyle name="Normal 7 2 5 4 4" xfId="51831"/>
    <cellStyle name="Normal 7 2 5 4 5" xfId="51832"/>
    <cellStyle name="Normal 7 2 5 5" xfId="22746"/>
    <cellStyle name="Normal 7 2 5 5 2" xfId="51833"/>
    <cellStyle name="Normal 7 2 5 6" xfId="22747"/>
    <cellStyle name="Normal 7 2 5 7" xfId="51834"/>
    <cellStyle name="Normal 7 2 5 8" xfId="51835"/>
    <cellStyle name="Normal 7 2 5 9" xfId="51836"/>
    <cellStyle name="Normal 7 2 6" xfId="22748"/>
    <cellStyle name="Normal 7 2 6 2" xfId="22749"/>
    <cellStyle name="Normal 7 2 6 2 2" xfId="22750"/>
    <cellStyle name="Normal 7 2 6 2 2 2" xfId="22751"/>
    <cellStyle name="Normal 7 2 6 2 2 2 2" xfId="51837"/>
    <cellStyle name="Normal 7 2 6 2 2 3" xfId="22752"/>
    <cellStyle name="Normal 7 2 6 2 3" xfId="22753"/>
    <cellStyle name="Normal 7 2 6 2 3 2" xfId="51838"/>
    <cellStyle name="Normal 7 2 6 2 4" xfId="22754"/>
    <cellStyle name="Normal 7 2 6 2 5" xfId="51839"/>
    <cellStyle name="Normal 7 2 6 3" xfId="22755"/>
    <cellStyle name="Normal 7 2 6 3 2" xfId="22756"/>
    <cellStyle name="Normal 7 2 6 3 2 2" xfId="51840"/>
    <cellStyle name="Normal 7 2 6 3 3" xfId="22757"/>
    <cellStyle name="Normal 7 2 6 4" xfId="22758"/>
    <cellStyle name="Normal 7 2 6 4 2" xfId="51841"/>
    <cellStyle name="Normal 7 2 6 5" xfId="22759"/>
    <cellStyle name="Normal 7 2 6 6" xfId="51842"/>
    <cellStyle name="Normal 7 2 6 7" xfId="51843"/>
    <cellStyle name="Normal 7 2 6 8" xfId="51844"/>
    <cellStyle name="Normal 7 2 7" xfId="22760"/>
    <cellStyle name="Normal 7 2 7 2" xfId="22761"/>
    <cellStyle name="Normal 7 2 7 2 2" xfId="22762"/>
    <cellStyle name="Normal 7 2 7 2 2 2" xfId="51845"/>
    <cellStyle name="Normal 7 2 7 2 3" xfId="22763"/>
    <cellStyle name="Normal 7 2 7 3" xfId="22764"/>
    <cellStyle name="Normal 7 2 7 3 2" xfId="51846"/>
    <cellStyle name="Normal 7 2 7 4" xfId="22765"/>
    <cellStyle name="Normal 7 2 7 5" xfId="51847"/>
    <cellStyle name="Normal 7 2 7 6" xfId="51848"/>
    <cellStyle name="Normal 7 2 7 7" xfId="51849"/>
    <cellStyle name="Normal 7 2 8" xfId="22766"/>
    <cellStyle name="Normal 7 2 8 2" xfId="22767"/>
    <cellStyle name="Normal 7 2 8 2 2" xfId="51850"/>
    <cellStyle name="Normal 7 2 8 3" xfId="22768"/>
    <cellStyle name="Normal 7 2 8 4" xfId="51851"/>
    <cellStyle name="Normal 7 2 8 5" xfId="51852"/>
    <cellStyle name="Normal 7 2 9" xfId="22769"/>
    <cellStyle name="Normal 7 2 9 2" xfId="51853"/>
    <cellStyle name="Normal 7 3" xfId="183"/>
    <cellStyle name="Normal 7 3 10" xfId="51854"/>
    <cellStyle name="Normal 7 3 2" xfId="22770"/>
    <cellStyle name="Normal 7 3 2 2" xfId="22771"/>
    <cellStyle name="Normal 7 3 2 2 2" xfId="22772"/>
    <cellStyle name="Normal 7 3 2 2 2 2" xfId="22773"/>
    <cellStyle name="Normal 7 3 2 2 2 2 2" xfId="51855"/>
    <cellStyle name="Normal 7 3 2 2 2 2 3" xfId="51856"/>
    <cellStyle name="Normal 7 3 2 2 2 3" xfId="22774"/>
    <cellStyle name="Normal 7 3 2 2 2 4" xfId="51857"/>
    <cellStyle name="Normal 7 3 2 2 2 5" xfId="51858"/>
    <cellStyle name="Normal 7 3 2 2 2 6" xfId="51859"/>
    <cellStyle name="Normal 7 3 2 2 3" xfId="22775"/>
    <cellStyle name="Normal 7 3 2 2 3 2" xfId="51860"/>
    <cellStyle name="Normal 7 3 2 2 3 3" xfId="51861"/>
    <cellStyle name="Normal 7 3 2 2 3 4" xfId="51862"/>
    <cellStyle name="Normal 7 3 2 2 3 5" xfId="51863"/>
    <cellStyle name="Normal 7 3 2 2 4" xfId="22776"/>
    <cellStyle name="Normal 7 3 2 2 4 2" xfId="51864"/>
    <cellStyle name="Normal 7 3 2 2 4 3" xfId="51865"/>
    <cellStyle name="Normal 7 3 2 2 5" xfId="51866"/>
    <cellStyle name="Normal 7 3 2 2 6" xfId="51867"/>
    <cellStyle name="Normal 7 3 2 2 7" xfId="51868"/>
    <cellStyle name="Normal 7 3 2 3" xfId="22777"/>
    <cellStyle name="Normal 7 3 2 3 2" xfId="22778"/>
    <cellStyle name="Normal 7 3 2 3 2 2" xfId="51869"/>
    <cellStyle name="Normal 7 3 2 3 2 3" xfId="51870"/>
    <cellStyle name="Normal 7 3 2 3 3" xfId="22779"/>
    <cellStyle name="Normal 7 3 2 3 4" xfId="51871"/>
    <cellStyle name="Normal 7 3 2 3 5" xfId="51872"/>
    <cellStyle name="Normal 7 3 2 3 6" xfId="51873"/>
    <cellStyle name="Normal 7 3 2 4" xfId="22780"/>
    <cellStyle name="Normal 7 3 2 4 2" xfId="51874"/>
    <cellStyle name="Normal 7 3 2 4 3" xfId="51875"/>
    <cellStyle name="Normal 7 3 2 4 4" xfId="51876"/>
    <cellStyle name="Normal 7 3 2 4 5" xfId="51877"/>
    <cellStyle name="Normal 7 3 2 5" xfId="22781"/>
    <cellStyle name="Normal 7 3 2 5 2" xfId="51878"/>
    <cellStyle name="Normal 7 3 2 5 3" xfId="51879"/>
    <cellStyle name="Normal 7 3 2 6" xfId="51880"/>
    <cellStyle name="Normal 7 3 2 7" xfId="51881"/>
    <cellStyle name="Normal 7 3 2 8" xfId="51882"/>
    <cellStyle name="Normal 7 3 3" xfId="22782"/>
    <cellStyle name="Normal 7 3 3 2" xfId="22783"/>
    <cellStyle name="Normal 7 3 3 2 2" xfId="22784"/>
    <cellStyle name="Normal 7 3 3 2 2 2" xfId="22785"/>
    <cellStyle name="Normal 7 3 3 2 2 2 2" xfId="51883"/>
    <cellStyle name="Normal 7 3 3 2 2 3" xfId="22786"/>
    <cellStyle name="Normal 7 3 3 2 2 4" xfId="51884"/>
    <cellStyle name="Normal 7 3 3 2 3" xfId="22787"/>
    <cellStyle name="Normal 7 3 3 2 3 2" xfId="51885"/>
    <cellStyle name="Normal 7 3 3 2 4" xfId="22788"/>
    <cellStyle name="Normal 7 3 3 2 5" xfId="51886"/>
    <cellStyle name="Normal 7 3 3 2 6" xfId="51887"/>
    <cellStyle name="Normal 7 3 3 2 7" xfId="51888"/>
    <cellStyle name="Normal 7 3 3 3" xfId="22789"/>
    <cellStyle name="Normal 7 3 3 3 2" xfId="22790"/>
    <cellStyle name="Normal 7 3 3 3 2 2" xfId="51889"/>
    <cellStyle name="Normal 7 3 3 3 3" xfId="22791"/>
    <cellStyle name="Normal 7 3 3 3 4" xfId="51890"/>
    <cellStyle name="Normal 7 3 3 3 5" xfId="51891"/>
    <cellStyle name="Normal 7 3 3 3 6" xfId="51892"/>
    <cellStyle name="Normal 7 3 3 4" xfId="22792"/>
    <cellStyle name="Normal 7 3 3 4 2" xfId="51893"/>
    <cellStyle name="Normal 7 3 3 4 3" xfId="51894"/>
    <cellStyle name="Normal 7 3 3 4 4" xfId="51895"/>
    <cellStyle name="Normal 7 3 3 5" xfId="22793"/>
    <cellStyle name="Normal 7 3 3 6" xfId="51896"/>
    <cellStyle name="Normal 7 3 3 7" xfId="51897"/>
    <cellStyle name="Normal 7 3 3 8" xfId="51898"/>
    <cellStyle name="Normal 7 3 4" xfId="22794"/>
    <cellStyle name="Normal 7 3 4 2" xfId="22795"/>
    <cellStyle name="Normal 7 3 4 2 2" xfId="22796"/>
    <cellStyle name="Normal 7 3 4 2 2 2" xfId="51899"/>
    <cellStyle name="Normal 7 3 4 2 3" xfId="22797"/>
    <cellStyle name="Normal 7 3 4 2 4" xfId="51900"/>
    <cellStyle name="Normal 7 3 4 3" xfId="22798"/>
    <cellStyle name="Normal 7 3 4 3 2" xfId="51901"/>
    <cellStyle name="Normal 7 3 4 4" xfId="22799"/>
    <cellStyle name="Normal 7 3 4 5" xfId="51902"/>
    <cellStyle name="Normal 7 3 4 6" xfId="51903"/>
    <cellStyle name="Normal 7 3 4 7" xfId="51904"/>
    <cellStyle name="Normal 7 3 5" xfId="22800"/>
    <cellStyle name="Normal 7 3 5 2" xfId="22801"/>
    <cellStyle name="Normal 7 3 5 2 2" xfId="51905"/>
    <cellStyle name="Normal 7 3 5 3" xfId="22802"/>
    <cellStyle name="Normal 7 3 5 4" xfId="51906"/>
    <cellStyle name="Normal 7 3 5 5" xfId="51907"/>
    <cellStyle name="Normal 7 3 5 6" xfId="51908"/>
    <cellStyle name="Normal 7 3 6" xfId="22803"/>
    <cellStyle name="Normal 7 3 6 2" xfId="51909"/>
    <cellStyle name="Normal 7 3 6 3" xfId="51910"/>
    <cellStyle name="Normal 7 3 6 4" xfId="51911"/>
    <cellStyle name="Normal 7 3 7" xfId="22804"/>
    <cellStyle name="Normal 7 3 8" xfId="51912"/>
    <cellStyle name="Normal 7 3 9" xfId="51913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2 2" xfId="51914"/>
    <cellStyle name="Normal 7 4 2 2 2 3" xfId="22810"/>
    <cellStyle name="Normal 7 4 2 2 2 4" xfId="51915"/>
    <cellStyle name="Normal 7 4 2 2 2 5" xfId="51916"/>
    <cellStyle name="Normal 7 4 2 2 2 6" xfId="51917"/>
    <cellStyle name="Normal 7 4 2 2 3" xfId="22811"/>
    <cellStyle name="Normal 7 4 2 2 3 2" xfId="51918"/>
    <cellStyle name="Normal 7 4 2 2 3 3" xfId="51919"/>
    <cellStyle name="Normal 7 4 2 2 3 4" xfId="51920"/>
    <cellStyle name="Normal 7 4 2 2 4" xfId="22812"/>
    <cellStyle name="Normal 7 4 2 2 5" xfId="51921"/>
    <cellStyle name="Normal 7 4 2 2 6" xfId="51922"/>
    <cellStyle name="Normal 7 4 2 2 7" xfId="51923"/>
    <cellStyle name="Normal 7 4 2 3" xfId="22813"/>
    <cellStyle name="Normal 7 4 2 3 2" xfId="22814"/>
    <cellStyle name="Normal 7 4 2 3 2 2" xfId="51924"/>
    <cellStyle name="Normal 7 4 2 3 3" xfId="22815"/>
    <cellStyle name="Normal 7 4 2 3 4" xfId="51925"/>
    <cellStyle name="Normal 7 4 2 3 5" xfId="51926"/>
    <cellStyle name="Normal 7 4 2 3 6" xfId="51927"/>
    <cellStyle name="Normal 7 4 2 4" xfId="22816"/>
    <cellStyle name="Normal 7 4 2 4 2" xfId="51928"/>
    <cellStyle name="Normal 7 4 2 4 3" xfId="51929"/>
    <cellStyle name="Normal 7 4 2 4 4" xfId="51930"/>
    <cellStyle name="Normal 7 4 2 5" xfId="22817"/>
    <cellStyle name="Normal 7 4 2 6" xfId="51931"/>
    <cellStyle name="Normal 7 4 2 7" xfId="51932"/>
    <cellStyle name="Normal 7 4 2 8" xfId="51933"/>
    <cellStyle name="Normal 7 4 3" xfId="22818"/>
    <cellStyle name="Normal 7 4 3 2" xfId="22819"/>
    <cellStyle name="Normal 7 4 3 2 2" xfId="22820"/>
    <cellStyle name="Normal 7 4 3 2 2 2" xfId="51934"/>
    <cellStyle name="Normal 7 4 3 2 3" xfId="22821"/>
    <cellStyle name="Normal 7 4 3 2 4" xfId="51935"/>
    <cellStyle name="Normal 7 4 3 2 5" xfId="51936"/>
    <cellStyle name="Normal 7 4 3 2 6" xfId="51937"/>
    <cellStyle name="Normal 7 4 3 3" xfId="22822"/>
    <cellStyle name="Normal 7 4 3 3 2" xfId="51938"/>
    <cellStyle name="Normal 7 4 3 3 3" xfId="51939"/>
    <cellStyle name="Normal 7 4 3 3 4" xfId="51940"/>
    <cellStyle name="Normal 7 4 3 4" xfId="22823"/>
    <cellStyle name="Normal 7 4 3 5" xfId="51941"/>
    <cellStyle name="Normal 7 4 3 6" xfId="51942"/>
    <cellStyle name="Normal 7 4 3 7" xfId="51943"/>
    <cellStyle name="Normal 7 4 4" xfId="22824"/>
    <cellStyle name="Normal 7 4 4 2" xfId="22825"/>
    <cellStyle name="Normal 7 4 4 2 2" xfId="51944"/>
    <cellStyle name="Normal 7 4 4 3" xfId="22826"/>
    <cellStyle name="Normal 7 4 4 4" xfId="51945"/>
    <cellStyle name="Normal 7 4 4 5" xfId="51946"/>
    <cellStyle name="Normal 7 4 4 6" xfId="51947"/>
    <cellStyle name="Normal 7 4 5" xfId="22827"/>
    <cellStyle name="Normal 7 4 5 2" xfId="51948"/>
    <cellStyle name="Normal 7 4 5 3" xfId="51949"/>
    <cellStyle name="Normal 7 4 5 4" xfId="51950"/>
    <cellStyle name="Normal 7 4 6" xfId="22828"/>
    <cellStyle name="Normal 7 4 7" xfId="51951"/>
    <cellStyle name="Normal 7 4 8" xfId="51952"/>
    <cellStyle name="Normal 7 4 9" xfId="51953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2 2" xfId="51954"/>
    <cellStyle name="Normal 7 5 2 2 2 3" xfId="22834"/>
    <cellStyle name="Normal 7 5 2 2 2 4" xfId="51955"/>
    <cellStyle name="Normal 7 5 2 2 3" xfId="22835"/>
    <cellStyle name="Normal 7 5 2 2 3 2" xfId="51956"/>
    <cellStyle name="Normal 7 5 2 2 4" xfId="22836"/>
    <cellStyle name="Normal 7 5 2 2 5" xfId="51957"/>
    <cellStyle name="Normal 7 5 2 2 6" xfId="51958"/>
    <cellStyle name="Normal 7 5 2 2 7" xfId="51959"/>
    <cellStyle name="Normal 7 5 2 3" xfId="22837"/>
    <cellStyle name="Normal 7 5 2 3 2" xfId="22838"/>
    <cellStyle name="Normal 7 5 2 3 2 2" xfId="51960"/>
    <cellStyle name="Normal 7 5 2 3 3" xfId="22839"/>
    <cellStyle name="Normal 7 5 2 3 4" xfId="51961"/>
    <cellStyle name="Normal 7 5 2 3 5" xfId="51962"/>
    <cellStyle name="Normal 7 5 2 3 6" xfId="51963"/>
    <cellStyle name="Normal 7 5 2 4" xfId="22840"/>
    <cellStyle name="Normal 7 5 2 4 2" xfId="51964"/>
    <cellStyle name="Normal 7 5 2 4 3" xfId="51965"/>
    <cellStyle name="Normal 7 5 2 4 4" xfId="51966"/>
    <cellStyle name="Normal 7 5 2 5" xfId="22841"/>
    <cellStyle name="Normal 7 5 2 6" xfId="51967"/>
    <cellStyle name="Normal 7 5 2 7" xfId="51968"/>
    <cellStyle name="Normal 7 5 2 8" xfId="51969"/>
    <cellStyle name="Normal 7 5 3" xfId="22842"/>
    <cellStyle name="Normal 7 5 3 2" xfId="22843"/>
    <cellStyle name="Normal 7 5 3 2 2" xfId="22844"/>
    <cellStyle name="Normal 7 5 3 2 2 2" xfId="51970"/>
    <cellStyle name="Normal 7 5 3 2 3" xfId="22845"/>
    <cellStyle name="Normal 7 5 3 2 4" xfId="51971"/>
    <cellStyle name="Normal 7 5 3 3" xfId="22846"/>
    <cellStyle name="Normal 7 5 3 3 2" xfId="51972"/>
    <cellStyle name="Normal 7 5 3 4" xfId="22847"/>
    <cellStyle name="Normal 7 5 3 5" xfId="51973"/>
    <cellStyle name="Normal 7 5 3 6" xfId="51974"/>
    <cellStyle name="Normal 7 5 3 7" xfId="51975"/>
    <cellStyle name="Normal 7 5 4" xfId="22848"/>
    <cellStyle name="Normal 7 5 4 2" xfId="22849"/>
    <cellStyle name="Normal 7 5 4 2 2" xfId="51976"/>
    <cellStyle name="Normal 7 5 4 3" xfId="22850"/>
    <cellStyle name="Normal 7 5 4 4" xfId="51977"/>
    <cellStyle name="Normal 7 5 4 5" xfId="51978"/>
    <cellStyle name="Normal 7 5 4 6" xfId="51979"/>
    <cellStyle name="Normal 7 5 5" xfId="22851"/>
    <cellStyle name="Normal 7 5 5 2" xfId="51980"/>
    <cellStyle name="Normal 7 5 5 3" xfId="51981"/>
    <cellStyle name="Normal 7 5 5 4" xfId="51982"/>
    <cellStyle name="Normal 7 5 6" xfId="22852"/>
    <cellStyle name="Normal 7 5 7" xfId="51983"/>
    <cellStyle name="Normal 7 5 8" xfId="51984"/>
    <cellStyle name="Normal 7 5 9" xfId="51985"/>
    <cellStyle name="Normal 7 6" xfId="22853"/>
    <cellStyle name="Normal 7 6 2" xfId="22854"/>
    <cellStyle name="Normal 7 6 2 2" xfId="22855"/>
    <cellStyle name="Normal 7 6 2 2 2" xfId="22856"/>
    <cellStyle name="Normal 7 6 2 2 2 2" xfId="51986"/>
    <cellStyle name="Normal 7 6 2 2 3" xfId="22857"/>
    <cellStyle name="Normal 7 6 2 2 4" xfId="51987"/>
    <cellStyle name="Normal 7 6 2 3" xfId="22858"/>
    <cellStyle name="Normal 7 6 2 3 2" xfId="51988"/>
    <cellStyle name="Normal 7 6 2 4" xfId="22859"/>
    <cellStyle name="Normal 7 6 2 5" xfId="51989"/>
    <cellStyle name="Normal 7 6 2 6" xfId="51990"/>
    <cellStyle name="Normal 7 6 2 7" xfId="51991"/>
    <cellStyle name="Normal 7 6 3" xfId="22860"/>
    <cellStyle name="Normal 7 6 3 2" xfId="22861"/>
    <cellStyle name="Normal 7 6 3 2 2" xfId="51992"/>
    <cellStyle name="Normal 7 6 3 3" xfId="22862"/>
    <cellStyle name="Normal 7 6 3 4" xfId="51993"/>
    <cellStyle name="Normal 7 6 3 5" xfId="51994"/>
    <cellStyle name="Normal 7 6 3 6" xfId="51995"/>
    <cellStyle name="Normal 7 6 4" xfId="22863"/>
    <cellStyle name="Normal 7 6 4 2" xfId="51996"/>
    <cellStyle name="Normal 7 6 4 3" xfId="51997"/>
    <cellStyle name="Normal 7 6 4 4" xfId="51998"/>
    <cellStyle name="Normal 7 6 5" xfId="22864"/>
    <cellStyle name="Normal 7 6 6" xfId="51999"/>
    <cellStyle name="Normal 7 6 7" xfId="52000"/>
    <cellStyle name="Normal 7 6 8" xfId="52001"/>
    <cellStyle name="Normal 7 7" xfId="22865"/>
    <cellStyle name="Normal 7 7 2" xfId="22866"/>
    <cellStyle name="Normal 7 7 2 2" xfId="22867"/>
    <cellStyle name="Normal 7 7 2 2 2" xfId="52002"/>
    <cellStyle name="Normal 7 7 2 3" xfId="22868"/>
    <cellStyle name="Normal 7 7 2 4" xfId="52003"/>
    <cellStyle name="Normal 7 7 3" xfId="22869"/>
    <cellStyle name="Normal 7 7 3 2" xfId="52004"/>
    <cellStyle name="Normal 7 7 4" xfId="22870"/>
    <cellStyle name="Normal 7 7 5" xfId="52005"/>
    <cellStyle name="Normal 7 7 6" xfId="52006"/>
    <cellStyle name="Normal 7 7 7" xfId="52007"/>
    <cellStyle name="Normal 7 8" xfId="22871"/>
    <cellStyle name="Normal 7 8 2" xfId="22872"/>
    <cellStyle name="Normal 7 8 2 2" xfId="52008"/>
    <cellStyle name="Normal 7 8 2 3" xfId="52009"/>
    <cellStyle name="Normal 7 8 2 4" xfId="52010"/>
    <cellStyle name="Normal 7 8 2 5" xfId="52011"/>
    <cellStyle name="Normal 7 8 3" xfId="22873"/>
    <cellStyle name="Normal 7 8 3 2" xfId="52012"/>
    <cellStyle name="Normal 7 8 3 3" xfId="52013"/>
    <cellStyle name="Normal 7 8 4" xfId="52014"/>
    <cellStyle name="Normal 7 8 5" xfId="52015"/>
    <cellStyle name="Normal 7 8 6" xfId="52016"/>
    <cellStyle name="Normal 7 9" xfId="22874"/>
    <cellStyle name="Normal 7 9 2" xfId="52017"/>
    <cellStyle name="Normal 7 9 3" xfId="52018"/>
    <cellStyle name="Normal 7 9 4" xfId="52019"/>
    <cellStyle name="Normal 7 9 5" xfId="52020"/>
    <cellStyle name="Normal 8" xfId="22875"/>
    <cellStyle name="Normal 8 2" xfId="22876"/>
    <cellStyle name="Normal 8 2 2" xfId="22877"/>
    <cellStyle name="Normal 8 2 3" xfId="22878"/>
    <cellStyle name="Normal 8 2 4" xfId="52021"/>
    <cellStyle name="Normal 8 3" xfId="52022"/>
    <cellStyle name="Normal 9" xfId="22879"/>
    <cellStyle name="Normal 9 2" xfId="52023"/>
    <cellStyle name="Normal 9 2 2" xfId="52024"/>
    <cellStyle name="Normal 9 3" xfId="52025"/>
    <cellStyle name="Normal 9 4" xfId="52026"/>
    <cellStyle name="Normal_Composite Tax Rates" xfId="57589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3 2" xfId="52027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3 2" xfId="52028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3 2" xfId="52029"/>
    <cellStyle name="Note 10 2 4 4" xfId="22897"/>
    <cellStyle name="Note 10 2 5" xfId="22898"/>
    <cellStyle name="Note 10 2 5 2" xfId="22899"/>
    <cellStyle name="Note 10 2 6" xfId="22900"/>
    <cellStyle name="Note 10 2 6 2" xfId="5203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3 2" xfId="52031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3 2" xfId="52032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3 2" xfId="52033"/>
    <cellStyle name="Note 10 3 4 4" xfId="22917"/>
    <cellStyle name="Note 10 3 5" xfId="22918"/>
    <cellStyle name="Note 10 3 5 2" xfId="22919"/>
    <cellStyle name="Note 10 3 6" xfId="22920"/>
    <cellStyle name="Note 10 3 6 2" xfId="52034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3 2" xfId="52035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3 2" xfId="52036"/>
    <cellStyle name="Note 10 4 3 4" xfId="22932"/>
    <cellStyle name="Note 10 4 4" xfId="22933"/>
    <cellStyle name="Note 10 4 4 2" xfId="22934"/>
    <cellStyle name="Note 10 4 5" xfId="22935"/>
    <cellStyle name="Note 10 4 5 2" xfId="52037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3 2" xfId="52038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3 2" xfId="52039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3 2" xfId="52040"/>
    <cellStyle name="Note 10 5 4 4" xfId="22952"/>
    <cellStyle name="Note 10 5 5" xfId="22953"/>
    <cellStyle name="Note 10 5 5 2" xfId="22954"/>
    <cellStyle name="Note 10 5 6" xfId="22955"/>
    <cellStyle name="Note 10 5 6 2" xfId="52041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3 2" xfId="52042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3 2" xfId="52043"/>
    <cellStyle name="Note 10 6 3 4" xfId="22967"/>
    <cellStyle name="Note 10 6 4" xfId="22968"/>
    <cellStyle name="Note 10 6 4 2" xfId="22969"/>
    <cellStyle name="Note 10 6 5" xfId="22970"/>
    <cellStyle name="Note 10 6 5 2" xfId="52044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3 2" xfId="52045"/>
    <cellStyle name="Note 10 7 4" xfId="22976"/>
    <cellStyle name="Note 10 8" xfId="22977"/>
    <cellStyle name="Note 10 8 2" xfId="22978"/>
    <cellStyle name="Note 10 9" xfId="22979"/>
    <cellStyle name="Note 10 9 2" xfId="52046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3 2" xfId="52047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3 2" xfId="52048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3 2" xfId="52049"/>
    <cellStyle name="Note 11 2 4 4" xfId="22997"/>
    <cellStyle name="Note 11 2 5" xfId="22998"/>
    <cellStyle name="Note 11 2 5 2" xfId="22999"/>
    <cellStyle name="Note 11 2 6" xfId="23000"/>
    <cellStyle name="Note 11 2 6 2" xfId="5205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3 2" xfId="52051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3 2" xfId="52052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3 2" xfId="52053"/>
    <cellStyle name="Note 11 3 4 4" xfId="23017"/>
    <cellStyle name="Note 11 3 5" xfId="23018"/>
    <cellStyle name="Note 11 3 5 2" xfId="23019"/>
    <cellStyle name="Note 11 3 6" xfId="23020"/>
    <cellStyle name="Note 11 3 6 2" xfId="52054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3 2" xfId="52055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3 2" xfId="52056"/>
    <cellStyle name="Note 11 4 3 4" xfId="23032"/>
    <cellStyle name="Note 11 4 4" xfId="23033"/>
    <cellStyle name="Note 11 4 4 2" xfId="23034"/>
    <cellStyle name="Note 11 4 5" xfId="23035"/>
    <cellStyle name="Note 11 4 5 2" xfId="52057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3 2" xfId="52058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3 2" xfId="52059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3 2" xfId="52060"/>
    <cellStyle name="Note 11 5 4 4" xfId="23052"/>
    <cellStyle name="Note 11 5 5" xfId="23053"/>
    <cellStyle name="Note 11 5 5 2" xfId="23054"/>
    <cellStyle name="Note 11 5 6" xfId="23055"/>
    <cellStyle name="Note 11 5 6 2" xfId="52061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3 2" xfId="52062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3 2" xfId="52063"/>
    <cellStyle name="Note 11 6 3 4" xfId="23067"/>
    <cellStyle name="Note 11 6 4" xfId="23068"/>
    <cellStyle name="Note 11 6 4 2" xfId="23069"/>
    <cellStyle name="Note 11 6 5" xfId="23070"/>
    <cellStyle name="Note 11 6 5 2" xfId="52064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3 2" xfId="52065"/>
    <cellStyle name="Note 11 7 4" xfId="23076"/>
    <cellStyle name="Note 11 8" xfId="23077"/>
    <cellStyle name="Note 11 8 2" xfId="23078"/>
    <cellStyle name="Note 11 9" xfId="23079"/>
    <cellStyle name="Note 11 9 2" xfId="52066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3 2" xfId="52067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3 2" xfId="52068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3 2" xfId="52069"/>
    <cellStyle name="Note 12 2 4 4" xfId="23096"/>
    <cellStyle name="Note 12 2 5" xfId="23097"/>
    <cellStyle name="Note 12 2 5 2" xfId="23098"/>
    <cellStyle name="Note 12 2 6" xfId="23099"/>
    <cellStyle name="Note 12 2 6 2" xfId="52070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3 2" xfId="52071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3 2" xfId="52072"/>
    <cellStyle name="Note 12 3 3 4" xfId="23111"/>
    <cellStyle name="Note 12 3 4" xfId="23112"/>
    <cellStyle name="Note 12 3 4 2" xfId="23113"/>
    <cellStyle name="Note 12 3 5" xfId="23114"/>
    <cellStyle name="Note 12 3 5 2" xfId="52073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3 2" xfId="52074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3 2" xfId="5207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3 2" xfId="52076"/>
    <cellStyle name="Note 12 4 4 4" xfId="23131"/>
    <cellStyle name="Note 12 4 5" xfId="23132"/>
    <cellStyle name="Note 12 4 5 2" xfId="23133"/>
    <cellStyle name="Note 12 4 6" xfId="23134"/>
    <cellStyle name="Note 12 4 6 2" xfId="52077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3 2" xfId="52078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3 2" xfId="52079"/>
    <cellStyle name="Note 12 5 3 4" xfId="23146"/>
    <cellStyle name="Note 12 5 4" xfId="23147"/>
    <cellStyle name="Note 12 5 4 2" xfId="23148"/>
    <cellStyle name="Note 12 5 5" xfId="23149"/>
    <cellStyle name="Note 12 5 5 2" xfId="52080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3 2" xfId="52081"/>
    <cellStyle name="Note 12 6 4" xfId="23155"/>
    <cellStyle name="Note 12 7" xfId="23156"/>
    <cellStyle name="Note 12 7 2" xfId="23157"/>
    <cellStyle name="Note 12 8" xfId="23158"/>
    <cellStyle name="Note 12 8 2" xfId="52082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3 2" xfId="52083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3 2" xfId="52084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3 2" xfId="52085"/>
    <cellStyle name="Note 13 2 4 4" xfId="23177"/>
    <cellStyle name="Note 13 2 5" xfId="23178"/>
    <cellStyle name="Note 13 2 5 2" xfId="23179"/>
    <cellStyle name="Note 13 2 6" xfId="23180"/>
    <cellStyle name="Note 13 2 6 2" xfId="52086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3 2" xfId="52087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3 2" xfId="52088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3 2" xfId="52089"/>
    <cellStyle name="Note 13 3 4 4" xfId="23197"/>
    <cellStyle name="Note 13 3 5" xfId="23198"/>
    <cellStyle name="Note 13 3 5 2" xfId="23199"/>
    <cellStyle name="Note 13 3 6" xfId="23200"/>
    <cellStyle name="Note 13 3 6 2" xfId="5209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3 2" xfId="52091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3 2" xfId="52092"/>
    <cellStyle name="Note 13 4 3 4" xfId="23212"/>
    <cellStyle name="Note 13 4 4" xfId="23213"/>
    <cellStyle name="Note 13 4 4 2" xfId="23214"/>
    <cellStyle name="Note 13 4 5" xfId="23215"/>
    <cellStyle name="Note 13 4 5 2" xfId="52093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3 2" xfId="52094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3 2" xfId="52095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3 2" xfId="52096"/>
    <cellStyle name="Note 13 5 4 4" xfId="23232"/>
    <cellStyle name="Note 13 5 5" xfId="23233"/>
    <cellStyle name="Note 13 5 5 2" xfId="23234"/>
    <cellStyle name="Note 13 5 6" xfId="23235"/>
    <cellStyle name="Note 13 5 6 2" xfId="52097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3 2" xfId="52098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3 2" xfId="52099"/>
    <cellStyle name="Note 13 6 3 4" xfId="23247"/>
    <cellStyle name="Note 13 6 4" xfId="23248"/>
    <cellStyle name="Note 13 6 4 2" xfId="23249"/>
    <cellStyle name="Note 13 6 5" xfId="23250"/>
    <cellStyle name="Note 13 6 5 2" xfId="5210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3 2" xfId="52101"/>
    <cellStyle name="Note 13 7 4" xfId="23256"/>
    <cellStyle name="Note 13 8" xfId="23257"/>
    <cellStyle name="Note 13 8 2" xfId="23258"/>
    <cellStyle name="Note 13 9" xfId="23259"/>
    <cellStyle name="Note 13 9 2" xfId="52102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3 2" xfId="52103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3 2" xfId="52104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3 2" xfId="52105"/>
    <cellStyle name="Note 14 2 4 4" xfId="23277"/>
    <cellStyle name="Note 14 2 5" xfId="23278"/>
    <cellStyle name="Note 14 2 5 2" xfId="23279"/>
    <cellStyle name="Note 14 2 6" xfId="23280"/>
    <cellStyle name="Note 14 2 6 2" xfId="52106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3 2" xfId="52107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3 2" xfId="52108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3 2" xfId="52109"/>
    <cellStyle name="Note 14 3 4 4" xfId="23297"/>
    <cellStyle name="Note 14 3 5" xfId="23298"/>
    <cellStyle name="Note 14 3 5 2" xfId="23299"/>
    <cellStyle name="Note 14 3 6" xfId="23300"/>
    <cellStyle name="Note 14 3 6 2" xfId="5211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3 2" xfId="52111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3 2" xfId="52112"/>
    <cellStyle name="Note 14 4 3 4" xfId="23312"/>
    <cellStyle name="Note 14 4 4" xfId="23313"/>
    <cellStyle name="Note 14 4 4 2" xfId="23314"/>
    <cellStyle name="Note 14 4 5" xfId="23315"/>
    <cellStyle name="Note 14 4 5 2" xfId="52113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3 2" xfId="52114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3 2" xfId="52115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3 2" xfId="52116"/>
    <cellStyle name="Note 14 5 4 4" xfId="23332"/>
    <cellStyle name="Note 14 5 5" xfId="23333"/>
    <cellStyle name="Note 14 5 5 2" xfId="23334"/>
    <cellStyle name="Note 14 5 6" xfId="23335"/>
    <cellStyle name="Note 14 5 6 2" xfId="52117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3 2" xfId="52118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3 2" xfId="52119"/>
    <cellStyle name="Note 14 6 3 4" xfId="23347"/>
    <cellStyle name="Note 14 6 4" xfId="23348"/>
    <cellStyle name="Note 14 6 4 2" xfId="23349"/>
    <cellStyle name="Note 14 6 5" xfId="23350"/>
    <cellStyle name="Note 14 6 5 2" xfId="5212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3 2" xfId="52121"/>
    <cellStyle name="Note 14 7 4" xfId="23356"/>
    <cellStyle name="Note 14 8" xfId="23357"/>
    <cellStyle name="Note 14 8 2" xfId="23358"/>
    <cellStyle name="Note 14 9" xfId="23359"/>
    <cellStyle name="Note 14 9 2" xfId="52122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3 2" xfId="52123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3 2" xfId="52124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3 2" xfId="52125"/>
    <cellStyle name="Note 15 2 4 4" xfId="23377"/>
    <cellStyle name="Note 15 2 5" xfId="23378"/>
    <cellStyle name="Note 15 2 5 2" xfId="23379"/>
    <cellStyle name="Note 15 2 6" xfId="23380"/>
    <cellStyle name="Note 15 2 6 2" xfId="52126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3 2" xfId="52127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3 2" xfId="52128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3 2" xfId="52129"/>
    <cellStyle name="Note 15 3 4 4" xfId="23397"/>
    <cellStyle name="Note 15 3 5" xfId="23398"/>
    <cellStyle name="Note 15 3 5 2" xfId="23399"/>
    <cellStyle name="Note 15 3 6" xfId="23400"/>
    <cellStyle name="Note 15 3 6 2" xfId="5213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3 2" xfId="52131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3 2" xfId="52132"/>
    <cellStyle name="Note 15 4 3 4" xfId="23412"/>
    <cellStyle name="Note 15 4 4" xfId="23413"/>
    <cellStyle name="Note 15 4 4 2" xfId="23414"/>
    <cellStyle name="Note 15 4 5" xfId="23415"/>
    <cellStyle name="Note 15 4 5 2" xfId="52133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3 2" xfId="52134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3 2" xfId="52135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3 2" xfId="52136"/>
    <cellStyle name="Note 15 5 4 4" xfId="23432"/>
    <cellStyle name="Note 15 5 5" xfId="23433"/>
    <cellStyle name="Note 15 5 5 2" xfId="23434"/>
    <cellStyle name="Note 15 5 6" xfId="23435"/>
    <cellStyle name="Note 15 5 6 2" xfId="52137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3 2" xfId="52138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3 2" xfId="52139"/>
    <cellStyle name="Note 15 6 3 4" xfId="23447"/>
    <cellStyle name="Note 15 6 4" xfId="23448"/>
    <cellStyle name="Note 15 6 4 2" xfId="23449"/>
    <cellStyle name="Note 15 6 5" xfId="23450"/>
    <cellStyle name="Note 15 6 5 2" xfId="5214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3 2" xfId="52141"/>
    <cellStyle name="Note 15 7 4" xfId="23456"/>
    <cellStyle name="Note 15 8" xfId="23457"/>
    <cellStyle name="Note 15 8 2" xfId="23458"/>
    <cellStyle name="Note 15 9" xfId="23459"/>
    <cellStyle name="Note 15 9 2" xfId="52142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3 2" xfId="52143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3 2" xfId="52144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3 2" xfId="52145"/>
    <cellStyle name="Note 16 2 4 4" xfId="23477"/>
    <cellStyle name="Note 16 2 5" xfId="23478"/>
    <cellStyle name="Note 16 2 5 2" xfId="23479"/>
    <cellStyle name="Note 16 2 6" xfId="23480"/>
    <cellStyle name="Note 16 2 6 2" xfId="52146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3 2" xfId="52147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3 2" xfId="52148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3 2" xfId="52149"/>
    <cellStyle name="Note 16 3 4 4" xfId="23497"/>
    <cellStyle name="Note 16 3 5" xfId="23498"/>
    <cellStyle name="Note 16 3 5 2" xfId="23499"/>
    <cellStyle name="Note 16 3 6" xfId="23500"/>
    <cellStyle name="Note 16 3 6 2" xfId="5215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3 2" xfId="52151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3 2" xfId="52152"/>
    <cellStyle name="Note 16 4 3 4" xfId="23512"/>
    <cellStyle name="Note 16 4 4" xfId="23513"/>
    <cellStyle name="Note 16 4 4 2" xfId="23514"/>
    <cellStyle name="Note 16 4 5" xfId="23515"/>
    <cellStyle name="Note 16 4 5 2" xfId="52153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3 2" xfId="52154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3 2" xfId="52155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3 2" xfId="52156"/>
    <cellStyle name="Note 16 5 4 4" xfId="23532"/>
    <cellStyle name="Note 16 5 5" xfId="23533"/>
    <cellStyle name="Note 16 5 5 2" xfId="23534"/>
    <cellStyle name="Note 16 5 6" xfId="23535"/>
    <cellStyle name="Note 16 5 6 2" xfId="52157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3 2" xfId="52158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3 2" xfId="52159"/>
    <cellStyle name="Note 16 6 3 4" xfId="23547"/>
    <cellStyle name="Note 16 6 4" xfId="23548"/>
    <cellStyle name="Note 16 6 4 2" xfId="23549"/>
    <cellStyle name="Note 16 6 5" xfId="23550"/>
    <cellStyle name="Note 16 6 5 2" xfId="5216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3 2" xfId="52161"/>
    <cellStyle name="Note 16 7 4" xfId="23556"/>
    <cellStyle name="Note 16 8" xfId="23557"/>
    <cellStyle name="Note 16 8 2" xfId="23558"/>
    <cellStyle name="Note 16 9" xfId="23559"/>
    <cellStyle name="Note 16 9 2" xfId="52162"/>
    <cellStyle name="Note 17" xfId="23560"/>
    <cellStyle name="Note 17 2" xfId="23561"/>
    <cellStyle name="Note 17 2 2" xfId="23562"/>
    <cellStyle name="Note 17 2 2 2" xfId="23563"/>
    <cellStyle name="Note 17 2 3" xfId="23564"/>
    <cellStyle name="Note 17 2 3 2" xfId="52163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3 2" xfId="52164"/>
    <cellStyle name="Note 17 3 4" xfId="23570"/>
    <cellStyle name="Note 17 4" xfId="23571"/>
    <cellStyle name="Note 17 4 2" xfId="23572"/>
    <cellStyle name="Note 17 4 2 2" xfId="23573"/>
    <cellStyle name="Note 17 4 2 2 2" xfId="52165"/>
    <cellStyle name="Note 17 4 2 3" xfId="23574"/>
    <cellStyle name="Note 17 4 3" xfId="23575"/>
    <cellStyle name="Note 17 4 3 2" xfId="52166"/>
    <cellStyle name="Note 17 4 4" xfId="23576"/>
    <cellStyle name="Note 17 5" xfId="23577"/>
    <cellStyle name="Note 17 5 2" xfId="23578"/>
    <cellStyle name="Note 17 6" xfId="23579"/>
    <cellStyle name="Note 17 6 2" xfId="52167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3 2" xfId="52168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3 2" xfId="52169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3 2" xfId="52170"/>
    <cellStyle name="Note 18 4 4" xfId="23596"/>
    <cellStyle name="Note 18 5" xfId="23597"/>
    <cellStyle name="Note 18 5 2" xfId="23598"/>
    <cellStyle name="Note 18 6" xfId="23599"/>
    <cellStyle name="Note 18 6 2" xfId="52171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3 2" xfId="52172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3 2" xfId="52173"/>
    <cellStyle name="Note 19 3 4" xfId="23611"/>
    <cellStyle name="Note 19 4" xfId="23612"/>
    <cellStyle name="Note 19 4 2" xfId="23613"/>
    <cellStyle name="Note 19 5" xfId="23614"/>
    <cellStyle name="Note 19 5 2" xfId="5217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3 2" xfId="52175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3 2" xfId="52176"/>
    <cellStyle name="Note 2 10 3 4" xfId="23627"/>
    <cellStyle name="Note 2 10 4" xfId="23628"/>
    <cellStyle name="Note 2 10 4 2" xfId="23629"/>
    <cellStyle name="Note 2 10 5" xfId="23630"/>
    <cellStyle name="Note 2 10 5 2" xfId="52177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3 2" xfId="52178"/>
    <cellStyle name="Note 2 11 4" xfId="23636"/>
    <cellStyle name="Note 2 12" xfId="23637"/>
    <cellStyle name="Note 2 12 2" xfId="23638"/>
    <cellStyle name="Note 2 12 2 2" xfId="23639"/>
    <cellStyle name="Note 2 12 2 2 2" xfId="52179"/>
    <cellStyle name="Note 2 12 2 3" xfId="23640"/>
    <cellStyle name="Note 2 12 3" xfId="23641"/>
    <cellStyle name="Note 2 12 3 2" xfId="52180"/>
    <cellStyle name="Note 2 12 4" xfId="23642"/>
    <cellStyle name="Note 2 13" xfId="23643"/>
    <cellStyle name="Note 2 13 2" xfId="23644"/>
    <cellStyle name="Note 2 14" xfId="23645"/>
    <cellStyle name="Note 2 14 2" xfId="52181"/>
    <cellStyle name="Note 2 15" xfId="23646"/>
    <cellStyle name="Note 2 15 2" xfId="52182"/>
    <cellStyle name="Note 2 16" xfId="23647"/>
    <cellStyle name="Note 2 17" xfId="52183"/>
    <cellStyle name="Note 2 2" xfId="23648"/>
    <cellStyle name="Note 2 2 10" xfId="23649"/>
    <cellStyle name="Note 2 2 10 2" xfId="23650"/>
    <cellStyle name="Note 2 2 11" xfId="23651"/>
    <cellStyle name="Note 2 2 11 2" xfId="52184"/>
    <cellStyle name="Note 2 2 12" xfId="23652"/>
    <cellStyle name="Note 2 2 13" xfId="52185"/>
    <cellStyle name="Note 2 2 2" xfId="23653"/>
    <cellStyle name="Note 2 2 2 10" xfId="23654"/>
    <cellStyle name="Note 2 2 2 10 2" xfId="52186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3 2" xfId="52187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3 2" xfId="52188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3 2" xfId="52189"/>
    <cellStyle name="Note 2 2 2 2 2 4 4" xfId="23672"/>
    <cellStyle name="Note 2 2 2 2 2 5" xfId="23673"/>
    <cellStyle name="Note 2 2 2 2 2 5 2" xfId="23674"/>
    <cellStyle name="Note 2 2 2 2 2 6" xfId="23675"/>
    <cellStyle name="Note 2 2 2 2 2 6 2" xfId="52190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3 2" xfId="5219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3 2" xfId="52192"/>
    <cellStyle name="Note 2 2 2 2 3 3 4" xfId="23687"/>
    <cellStyle name="Note 2 2 2 2 3 4" xfId="23688"/>
    <cellStyle name="Note 2 2 2 2 3 4 2" xfId="23689"/>
    <cellStyle name="Note 2 2 2 2 3 5" xfId="23690"/>
    <cellStyle name="Note 2 2 2 2 3 5 2" xfId="52193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3 2" xfId="52194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3 2" xfId="52195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3 2" xfId="52196"/>
    <cellStyle name="Note 2 2 2 2 4 4 4" xfId="23707"/>
    <cellStyle name="Note 2 2 2 2 4 5" xfId="23708"/>
    <cellStyle name="Note 2 2 2 2 4 5 2" xfId="23709"/>
    <cellStyle name="Note 2 2 2 2 4 6" xfId="23710"/>
    <cellStyle name="Note 2 2 2 2 4 6 2" xfId="52197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3 2" xfId="52198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3 2" xfId="52199"/>
    <cellStyle name="Note 2 2 2 2 5 3 4" xfId="23722"/>
    <cellStyle name="Note 2 2 2 2 5 4" xfId="23723"/>
    <cellStyle name="Note 2 2 2 2 5 4 2" xfId="23724"/>
    <cellStyle name="Note 2 2 2 2 5 5" xfId="23725"/>
    <cellStyle name="Note 2 2 2 2 5 5 2" xfId="52200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3 2" xfId="52201"/>
    <cellStyle name="Note 2 2 2 2 6 4" xfId="23731"/>
    <cellStyle name="Note 2 2 2 2 7" xfId="23732"/>
    <cellStyle name="Note 2 2 2 2 7 2" xfId="23733"/>
    <cellStyle name="Note 2 2 2 2 8" xfId="23734"/>
    <cellStyle name="Note 2 2 2 2 8 2" xfId="52202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3 2" xfId="52203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3 2" xfId="52204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3 2" xfId="52205"/>
    <cellStyle name="Note 2 2 2 3 2 4 4" xfId="23752"/>
    <cellStyle name="Note 2 2 2 3 2 5" xfId="23753"/>
    <cellStyle name="Note 2 2 2 3 2 5 2" xfId="23754"/>
    <cellStyle name="Note 2 2 2 3 2 6" xfId="23755"/>
    <cellStyle name="Note 2 2 2 3 2 6 2" xfId="52206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3 2" xfId="52207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3 2" xfId="52208"/>
    <cellStyle name="Note 2 2 2 3 3 3 4" xfId="23767"/>
    <cellStyle name="Note 2 2 2 3 3 4" xfId="23768"/>
    <cellStyle name="Note 2 2 2 3 3 4 2" xfId="23769"/>
    <cellStyle name="Note 2 2 2 3 3 5" xfId="23770"/>
    <cellStyle name="Note 2 2 2 3 3 5 2" xfId="52209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3 2" xfId="52210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3 2" xfId="5221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3 2" xfId="52212"/>
    <cellStyle name="Note 2 2 2 3 4 4 4" xfId="23787"/>
    <cellStyle name="Note 2 2 2 3 4 5" xfId="23788"/>
    <cellStyle name="Note 2 2 2 3 4 5 2" xfId="23789"/>
    <cellStyle name="Note 2 2 2 3 4 6" xfId="23790"/>
    <cellStyle name="Note 2 2 2 3 4 6 2" xfId="52213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3 2" xfId="52214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3 2" xfId="52215"/>
    <cellStyle name="Note 2 2 2 3 5 3 4" xfId="23802"/>
    <cellStyle name="Note 2 2 2 3 5 4" xfId="23803"/>
    <cellStyle name="Note 2 2 2 3 5 4 2" xfId="23804"/>
    <cellStyle name="Note 2 2 2 3 5 5" xfId="23805"/>
    <cellStyle name="Note 2 2 2 3 5 5 2" xfId="52216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3 2" xfId="52217"/>
    <cellStyle name="Note 2 2 2 3 6 4" xfId="23811"/>
    <cellStyle name="Note 2 2 2 3 7" xfId="23812"/>
    <cellStyle name="Note 2 2 2 3 7 2" xfId="23813"/>
    <cellStyle name="Note 2 2 2 3 8" xfId="23814"/>
    <cellStyle name="Note 2 2 2 3 8 2" xfId="52218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3 2" xfId="52219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3 2" xfId="52220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3 2" xfId="52221"/>
    <cellStyle name="Note 2 2 2 4 4 4" xfId="23831"/>
    <cellStyle name="Note 2 2 2 4 5" xfId="23832"/>
    <cellStyle name="Note 2 2 2 4 5 2" xfId="23833"/>
    <cellStyle name="Note 2 2 2 4 6" xfId="23834"/>
    <cellStyle name="Note 2 2 2 4 6 2" xfId="52222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3 2" xfId="52223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3 2" xfId="52224"/>
    <cellStyle name="Note 2 2 2 5 3 4" xfId="23846"/>
    <cellStyle name="Note 2 2 2 5 4" xfId="23847"/>
    <cellStyle name="Note 2 2 2 5 4 2" xfId="23848"/>
    <cellStyle name="Note 2 2 2 5 5" xfId="23849"/>
    <cellStyle name="Note 2 2 2 5 5 2" xfId="52225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3 2" xfId="52226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3 2" xfId="52227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3 2" xfId="52228"/>
    <cellStyle name="Note 2 2 2 6 4 4" xfId="23866"/>
    <cellStyle name="Note 2 2 2 6 5" xfId="23867"/>
    <cellStyle name="Note 2 2 2 6 5 2" xfId="23868"/>
    <cellStyle name="Note 2 2 2 6 6" xfId="23869"/>
    <cellStyle name="Note 2 2 2 6 6 2" xfId="5222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3 2" xfId="52230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3 2" xfId="52231"/>
    <cellStyle name="Note 2 2 2 7 3 4" xfId="23881"/>
    <cellStyle name="Note 2 2 2 7 4" xfId="23882"/>
    <cellStyle name="Note 2 2 2 7 4 2" xfId="23883"/>
    <cellStyle name="Note 2 2 2 7 5" xfId="23884"/>
    <cellStyle name="Note 2 2 2 7 5 2" xfId="52232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3 2" xfId="52233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3 2" xfId="52234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3 2" xfId="52235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3 2" xfId="52236"/>
    <cellStyle name="Note 2 2 3 2 4 4" xfId="23909"/>
    <cellStyle name="Note 2 2 3 2 5" xfId="23910"/>
    <cellStyle name="Note 2 2 3 2 5 2" xfId="23911"/>
    <cellStyle name="Note 2 2 3 2 6" xfId="23912"/>
    <cellStyle name="Note 2 2 3 2 6 2" xfId="52237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3 2" xfId="5223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3 2" xfId="52239"/>
    <cellStyle name="Note 2 2 3 3 3 4" xfId="23924"/>
    <cellStyle name="Note 2 2 3 3 4" xfId="23925"/>
    <cellStyle name="Note 2 2 3 3 4 2" xfId="23926"/>
    <cellStyle name="Note 2 2 3 3 5" xfId="23927"/>
    <cellStyle name="Note 2 2 3 3 5 2" xfId="52240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3 2" xfId="52241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3 2" xfId="52242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3 2" xfId="52243"/>
    <cellStyle name="Note 2 2 3 4 4 4" xfId="23944"/>
    <cellStyle name="Note 2 2 3 4 5" xfId="23945"/>
    <cellStyle name="Note 2 2 3 4 5 2" xfId="23946"/>
    <cellStyle name="Note 2 2 3 4 6" xfId="23947"/>
    <cellStyle name="Note 2 2 3 4 6 2" xfId="52244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3 2" xfId="52245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3 2" xfId="52246"/>
    <cellStyle name="Note 2 2 3 5 3 4" xfId="23959"/>
    <cellStyle name="Note 2 2 3 5 4" xfId="23960"/>
    <cellStyle name="Note 2 2 3 5 4 2" xfId="23961"/>
    <cellStyle name="Note 2 2 3 5 5" xfId="23962"/>
    <cellStyle name="Note 2 2 3 5 5 2" xfId="52247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3 2" xfId="52248"/>
    <cellStyle name="Note 2 2 3 6 4" xfId="23968"/>
    <cellStyle name="Note 2 2 3 7" xfId="23969"/>
    <cellStyle name="Note 2 2 3 7 2" xfId="23970"/>
    <cellStyle name="Note 2 2 3 8" xfId="23971"/>
    <cellStyle name="Note 2 2 3 8 2" xfId="52249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3 2" xfId="52250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3 2" xfId="52251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3 2" xfId="52252"/>
    <cellStyle name="Note 2 2 4 2 4 4" xfId="23989"/>
    <cellStyle name="Note 2 2 4 2 5" xfId="23990"/>
    <cellStyle name="Note 2 2 4 2 5 2" xfId="23991"/>
    <cellStyle name="Note 2 2 4 2 6" xfId="23992"/>
    <cellStyle name="Note 2 2 4 2 6 2" xfId="52253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3 2" xfId="52254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3 2" xfId="52255"/>
    <cellStyle name="Note 2 2 4 3 3 4" xfId="24004"/>
    <cellStyle name="Note 2 2 4 3 4" xfId="24005"/>
    <cellStyle name="Note 2 2 4 3 4 2" xfId="24006"/>
    <cellStyle name="Note 2 2 4 3 5" xfId="24007"/>
    <cellStyle name="Note 2 2 4 3 5 2" xfId="52256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3 2" xfId="52257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3 2" xfId="5225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3 2" xfId="52259"/>
    <cellStyle name="Note 2 2 4 4 4 4" xfId="24024"/>
    <cellStyle name="Note 2 2 4 4 5" xfId="24025"/>
    <cellStyle name="Note 2 2 4 4 5 2" xfId="24026"/>
    <cellStyle name="Note 2 2 4 4 6" xfId="24027"/>
    <cellStyle name="Note 2 2 4 4 6 2" xfId="52260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3 2" xfId="52261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3 2" xfId="52262"/>
    <cellStyle name="Note 2 2 4 5 3 4" xfId="24039"/>
    <cellStyle name="Note 2 2 4 5 4" xfId="24040"/>
    <cellStyle name="Note 2 2 4 5 4 2" xfId="24041"/>
    <cellStyle name="Note 2 2 4 5 5" xfId="24042"/>
    <cellStyle name="Note 2 2 4 5 5 2" xfId="52263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3 2" xfId="52264"/>
    <cellStyle name="Note 2 2 4 6 4" xfId="24048"/>
    <cellStyle name="Note 2 2 4 7" xfId="24049"/>
    <cellStyle name="Note 2 2 4 7 2" xfId="24050"/>
    <cellStyle name="Note 2 2 4 8" xfId="24051"/>
    <cellStyle name="Note 2 2 4 8 2" xfId="52265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3 2" xfId="52266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3 2" xfId="52267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3 2" xfId="52268"/>
    <cellStyle name="Note 2 2 5 4 4" xfId="24068"/>
    <cellStyle name="Note 2 2 5 5" xfId="24069"/>
    <cellStyle name="Note 2 2 5 5 2" xfId="24070"/>
    <cellStyle name="Note 2 2 5 6" xfId="24071"/>
    <cellStyle name="Note 2 2 5 6 2" xfId="52269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3 2" xfId="52270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3 2" xfId="52271"/>
    <cellStyle name="Note 2 2 6 3 4" xfId="24083"/>
    <cellStyle name="Note 2 2 6 4" xfId="24084"/>
    <cellStyle name="Note 2 2 6 4 2" xfId="24085"/>
    <cellStyle name="Note 2 2 6 5" xfId="24086"/>
    <cellStyle name="Note 2 2 6 5 2" xfId="52272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3 2" xfId="52273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3 2" xfId="52274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3 2" xfId="52275"/>
    <cellStyle name="Note 2 2 7 4 4" xfId="24103"/>
    <cellStyle name="Note 2 2 7 5" xfId="24104"/>
    <cellStyle name="Note 2 2 7 5 2" xfId="24105"/>
    <cellStyle name="Note 2 2 7 6" xfId="24106"/>
    <cellStyle name="Note 2 2 7 6 2" xfId="5227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3 2" xfId="52277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3 2" xfId="52278"/>
    <cellStyle name="Note 2 2 8 3 4" xfId="24118"/>
    <cellStyle name="Note 2 2 8 4" xfId="24119"/>
    <cellStyle name="Note 2 2 8 4 2" xfId="24120"/>
    <cellStyle name="Note 2 2 8 5" xfId="24121"/>
    <cellStyle name="Note 2 2 8 5 2" xfId="52279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3 2" xfId="52280"/>
    <cellStyle name="Note 2 2 9 4" xfId="24127"/>
    <cellStyle name="Note 2 3" xfId="24128"/>
    <cellStyle name="Note 2 3 10" xfId="24129"/>
    <cellStyle name="Note 2 3 10 2" xfId="52281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3 2" xfId="52282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3 2" xfId="52283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3 2" xfId="52284"/>
    <cellStyle name="Note 2 3 2 2 4 4" xfId="24147"/>
    <cellStyle name="Note 2 3 2 2 5" xfId="24148"/>
    <cellStyle name="Note 2 3 2 2 5 2" xfId="24149"/>
    <cellStyle name="Note 2 3 2 2 6" xfId="24150"/>
    <cellStyle name="Note 2 3 2 2 6 2" xfId="52285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3 2" xfId="5228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3 2" xfId="52287"/>
    <cellStyle name="Note 2 3 2 3 3 4" xfId="24162"/>
    <cellStyle name="Note 2 3 2 3 4" xfId="24163"/>
    <cellStyle name="Note 2 3 2 3 4 2" xfId="24164"/>
    <cellStyle name="Note 2 3 2 3 5" xfId="24165"/>
    <cellStyle name="Note 2 3 2 3 5 2" xfId="52288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3 2" xfId="52289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3 2" xfId="52290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3 2" xfId="52291"/>
    <cellStyle name="Note 2 3 2 4 4 4" xfId="24182"/>
    <cellStyle name="Note 2 3 2 4 5" xfId="24183"/>
    <cellStyle name="Note 2 3 2 4 5 2" xfId="24184"/>
    <cellStyle name="Note 2 3 2 4 6" xfId="24185"/>
    <cellStyle name="Note 2 3 2 4 6 2" xfId="52292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3 2" xfId="52293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3 2" xfId="52294"/>
    <cellStyle name="Note 2 3 2 5 3 4" xfId="24197"/>
    <cellStyle name="Note 2 3 2 5 4" xfId="24198"/>
    <cellStyle name="Note 2 3 2 5 4 2" xfId="24199"/>
    <cellStyle name="Note 2 3 2 5 5" xfId="24200"/>
    <cellStyle name="Note 2 3 2 5 5 2" xfId="52295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3 2" xfId="52296"/>
    <cellStyle name="Note 2 3 2 6 4" xfId="24206"/>
    <cellStyle name="Note 2 3 2 7" xfId="24207"/>
    <cellStyle name="Note 2 3 2 7 2" xfId="24208"/>
    <cellStyle name="Note 2 3 2 8" xfId="24209"/>
    <cellStyle name="Note 2 3 2 8 2" xfId="52297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3 2" xfId="52298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3 2" xfId="52299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3 2" xfId="52300"/>
    <cellStyle name="Note 2 3 3 2 4 4" xfId="24227"/>
    <cellStyle name="Note 2 3 3 2 5" xfId="24228"/>
    <cellStyle name="Note 2 3 3 2 5 2" xfId="24229"/>
    <cellStyle name="Note 2 3 3 2 6" xfId="24230"/>
    <cellStyle name="Note 2 3 3 2 6 2" xfId="52301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3 2" xfId="52302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3 2" xfId="52303"/>
    <cellStyle name="Note 2 3 3 3 3 4" xfId="24242"/>
    <cellStyle name="Note 2 3 3 3 4" xfId="24243"/>
    <cellStyle name="Note 2 3 3 3 4 2" xfId="24244"/>
    <cellStyle name="Note 2 3 3 3 5" xfId="24245"/>
    <cellStyle name="Note 2 3 3 3 5 2" xfId="52304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3 2" xfId="52305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3 2" xfId="5230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3 2" xfId="52307"/>
    <cellStyle name="Note 2 3 3 4 4 4" xfId="24262"/>
    <cellStyle name="Note 2 3 3 4 5" xfId="24263"/>
    <cellStyle name="Note 2 3 3 4 5 2" xfId="24264"/>
    <cellStyle name="Note 2 3 3 4 6" xfId="24265"/>
    <cellStyle name="Note 2 3 3 4 6 2" xfId="52308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3 2" xfId="52309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3 2" xfId="52310"/>
    <cellStyle name="Note 2 3 3 5 3 4" xfId="24277"/>
    <cellStyle name="Note 2 3 3 5 4" xfId="24278"/>
    <cellStyle name="Note 2 3 3 5 4 2" xfId="24279"/>
    <cellStyle name="Note 2 3 3 5 5" xfId="24280"/>
    <cellStyle name="Note 2 3 3 5 5 2" xfId="52311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3 2" xfId="52312"/>
    <cellStyle name="Note 2 3 3 6 4" xfId="24286"/>
    <cellStyle name="Note 2 3 3 7" xfId="24287"/>
    <cellStyle name="Note 2 3 3 7 2" xfId="24288"/>
    <cellStyle name="Note 2 3 3 8" xfId="24289"/>
    <cellStyle name="Note 2 3 3 8 2" xfId="52313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3 2" xfId="52314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3 2" xfId="52315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3 2" xfId="52316"/>
    <cellStyle name="Note 2 3 4 4 4" xfId="24306"/>
    <cellStyle name="Note 2 3 4 5" xfId="24307"/>
    <cellStyle name="Note 2 3 4 5 2" xfId="24308"/>
    <cellStyle name="Note 2 3 4 6" xfId="24309"/>
    <cellStyle name="Note 2 3 4 6 2" xfId="52317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3 2" xfId="52318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3 2" xfId="52319"/>
    <cellStyle name="Note 2 3 5 3 4" xfId="24321"/>
    <cellStyle name="Note 2 3 5 4" xfId="24322"/>
    <cellStyle name="Note 2 3 5 4 2" xfId="24323"/>
    <cellStyle name="Note 2 3 5 5" xfId="24324"/>
    <cellStyle name="Note 2 3 5 5 2" xfId="52320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3 2" xfId="52321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3 2" xfId="52322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3 2" xfId="52323"/>
    <cellStyle name="Note 2 3 6 4 4" xfId="24341"/>
    <cellStyle name="Note 2 3 6 5" xfId="24342"/>
    <cellStyle name="Note 2 3 6 5 2" xfId="24343"/>
    <cellStyle name="Note 2 3 6 6" xfId="24344"/>
    <cellStyle name="Note 2 3 6 6 2" xfId="5232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3 2" xfId="52325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3 2" xfId="52326"/>
    <cellStyle name="Note 2 3 7 3 4" xfId="24356"/>
    <cellStyle name="Note 2 3 7 4" xfId="24357"/>
    <cellStyle name="Note 2 3 7 4 2" xfId="24358"/>
    <cellStyle name="Note 2 3 7 5" xfId="24359"/>
    <cellStyle name="Note 2 3 7 5 2" xfId="52327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3 2" xfId="52328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3 2" xfId="52329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3 2" xfId="52330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3 2" xfId="52331"/>
    <cellStyle name="Note 2 4 2 4 4" xfId="24384"/>
    <cellStyle name="Note 2 4 2 5" xfId="24385"/>
    <cellStyle name="Note 2 4 2 5 2" xfId="24386"/>
    <cellStyle name="Note 2 4 2 6" xfId="24387"/>
    <cellStyle name="Note 2 4 2 6 2" xfId="52332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3 2" xfId="5233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3 2" xfId="52334"/>
    <cellStyle name="Note 2 4 3 3 4" xfId="24399"/>
    <cellStyle name="Note 2 4 3 4" xfId="24400"/>
    <cellStyle name="Note 2 4 3 4 2" xfId="24401"/>
    <cellStyle name="Note 2 4 3 5" xfId="24402"/>
    <cellStyle name="Note 2 4 3 5 2" xfId="52335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3 2" xfId="52336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3 2" xfId="52337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3 2" xfId="52338"/>
    <cellStyle name="Note 2 4 4 4 4" xfId="24419"/>
    <cellStyle name="Note 2 4 4 5" xfId="24420"/>
    <cellStyle name="Note 2 4 4 5 2" xfId="24421"/>
    <cellStyle name="Note 2 4 4 6" xfId="24422"/>
    <cellStyle name="Note 2 4 4 6 2" xfId="52339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3 2" xfId="52340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3 2" xfId="52341"/>
    <cellStyle name="Note 2 4 5 3 4" xfId="24434"/>
    <cellStyle name="Note 2 4 5 4" xfId="24435"/>
    <cellStyle name="Note 2 4 5 4 2" xfId="24436"/>
    <cellStyle name="Note 2 4 5 5" xfId="24437"/>
    <cellStyle name="Note 2 4 5 5 2" xfId="52342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3 2" xfId="52343"/>
    <cellStyle name="Note 2 4 6 4" xfId="24443"/>
    <cellStyle name="Note 2 4 7" xfId="24444"/>
    <cellStyle name="Note 2 4 7 2" xfId="24445"/>
    <cellStyle name="Note 2 4 8" xfId="24446"/>
    <cellStyle name="Note 2 4 8 2" xfId="52344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3 2" xfId="52345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3 2" xfId="52346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3 2" xfId="52347"/>
    <cellStyle name="Note 2 5 2 4 4" xfId="24464"/>
    <cellStyle name="Note 2 5 2 5" xfId="24465"/>
    <cellStyle name="Note 2 5 2 5 2" xfId="24466"/>
    <cellStyle name="Note 2 5 2 6" xfId="24467"/>
    <cellStyle name="Note 2 5 2 6 2" xfId="52348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3 2" xfId="52349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3 2" xfId="52350"/>
    <cellStyle name="Note 2 5 3 3 4" xfId="24479"/>
    <cellStyle name="Note 2 5 3 4" xfId="24480"/>
    <cellStyle name="Note 2 5 3 4 2" xfId="24481"/>
    <cellStyle name="Note 2 5 3 5" xfId="24482"/>
    <cellStyle name="Note 2 5 3 5 2" xfId="52351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3 2" xfId="52352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3 2" xfId="5235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3 2" xfId="52354"/>
    <cellStyle name="Note 2 5 4 4 4" xfId="24499"/>
    <cellStyle name="Note 2 5 4 5" xfId="24500"/>
    <cellStyle name="Note 2 5 4 5 2" xfId="24501"/>
    <cellStyle name="Note 2 5 4 6" xfId="24502"/>
    <cellStyle name="Note 2 5 4 6 2" xfId="52355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3 2" xfId="52356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3 2" xfId="52357"/>
    <cellStyle name="Note 2 5 5 3 4" xfId="24514"/>
    <cellStyle name="Note 2 5 5 4" xfId="24515"/>
    <cellStyle name="Note 2 5 5 4 2" xfId="24516"/>
    <cellStyle name="Note 2 5 5 5" xfId="24517"/>
    <cellStyle name="Note 2 5 5 5 2" xfId="52358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3 2" xfId="52359"/>
    <cellStyle name="Note 2 5 6 4" xfId="24523"/>
    <cellStyle name="Note 2 5 7" xfId="24524"/>
    <cellStyle name="Note 2 5 7 2" xfId="24525"/>
    <cellStyle name="Note 2 5 8" xfId="24526"/>
    <cellStyle name="Note 2 5 8 2" xfId="52360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3 2" xfId="52361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3 2" xfId="52362"/>
    <cellStyle name="Note 2 6 3 4" xfId="24538"/>
    <cellStyle name="Note 2 6 4" xfId="24539"/>
    <cellStyle name="Note 2 6 4 2" xfId="24540"/>
    <cellStyle name="Note 2 6 4 2 2" xfId="24541"/>
    <cellStyle name="Note 2 6 4 2 2 2" xfId="52363"/>
    <cellStyle name="Note 2 6 4 2 3" xfId="24542"/>
    <cellStyle name="Note 2 6 4 3" xfId="24543"/>
    <cellStyle name="Note 2 6 4 3 2" xfId="52364"/>
    <cellStyle name="Note 2 6 4 4" xfId="24544"/>
    <cellStyle name="Note 2 6 5" xfId="24545"/>
    <cellStyle name="Note 2 6 5 2" xfId="24546"/>
    <cellStyle name="Note 2 6 6" xfId="24547"/>
    <cellStyle name="Note 2 6 6 2" xfId="52365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3 2" xfId="52366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3 2" xfId="52367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3 2" xfId="52368"/>
    <cellStyle name="Note 2 7 4 4" xfId="24564"/>
    <cellStyle name="Note 2 7 5" xfId="24565"/>
    <cellStyle name="Note 2 7 5 2" xfId="24566"/>
    <cellStyle name="Note 2 7 6" xfId="24567"/>
    <cellStyle name="Note 2 7 6 2" xfId="52369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3 2" xfId="52370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3 2" xfId="52371"/>
    <cellStyle name="Note 2 8 3 4" xfId="24579"/>
    <cellStyle name="Note 2 8 4" xfId="24580"/>
    <cellStyle name="Note 2 8 4 2" xfId="24581"/>
    <cellStyle name="Note 2 8 5" xfId="24582"/>
    <cellStyle name="Note 2 8 5 2" xfId="5237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3 2" xfId="52373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3 2" xfId="52374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3 2" xfId="52375"/>
    <cellStyle name="Note 2 9 4 4" xfId="24599"/>
    <cellStyle name="Note 2 9 5" xfId="24600"/>
    <cellStyle name="Note 2 9 5 2" xfId="24601"/>
    <cellStyle name="Note 2 9 6" xfId="24602"/>
    <cellStyle name="Note 2 9 6 2" xfId="52376"/>
    <cellStyle name="Note 2 9 7" xfId="24603"/>
    <cellStyle name="Note 20" xfId="24604"/>
    <cellStyle name="Note 20 2" xfId="24605"/>
    <cellStyle name="Note 20 2 2" xfId="24606"/>
    <cellStyle name="Note 20 3" xfId="24607"/>
    <cellStyle name="Note 20 3 2" xfId="5237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3 2" xfId="52378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3 2" xfId="52379"/>
    <cellStyle name="Note 3 10 3 4" xfId="24628"/>
    <cellStyle name="Note 3 10 4" xfId="24629"/>
    <cellStyle name="Note 3 10 4 2" xfId="24630"/>
    <cellStyle name="Note 3 10 5" xfId="24631"/>
    <cellStyle name="Note 3 10 5 2" xfId="52380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3 2" xfId="52381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3 2" xfId="52382"/>
    <cellStyle name="Note 3 12 4" xfId="24642"/>
    <cellStyle name="Note 3 13" xfId="24643"/>
    <cellStyle name="Note 3 13 2" xfId="24644"/>
    <cellStyle name="Note 3 14" xfId="24645"/>
    <cellStyle name="Note 3 14 2" xfId="52383"/>
    <cellStyle name="Note 3 15" xfId="24646"/>
    <cellStyle name="Note 3 16" xfId="52384"/>
    <cellStyle name="Note 3 17" xfId="52385"/>
    <cellStyle name="Note 3 2" xfId="24647"/>
    <cellStyle name="Note 3 2 10" xfId="24648"/>
    <cellStyle name="Note 3 2 10 2" xfId="24649"/>
    <cellStyle name="Note 3 2 11" xfId="24650"/>
    <cellStyle name="Note 3 2 11 2" xfId="52386"/>
    <cellStyle name="Note 3 2 12" xfId="24651"/>
    <cellStyle name="Note 3 2 2" xfId="24652"/>
    <cellStyle name="Note 3 2 2 10" xfId="24653"/>
    <cellStyle name="Note 3 2 2 10 2" xfId="52387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3 2" xfId="52388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3 2" xfId="52389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3 2" xfId="52390"/>
    <cellStyle name="Note 3 2 2 2 2 4 4" xfId="24671"/>
    <cellStyle name="Note 3 2 2 2 2 5" xfId="24672"/>
    <cellStyle name="Note 3 2 2 2 2 5 2" xfId="24673"/>
    <cellStyle name="Note 3 2 2 2 2 6" xfId="24674"/>
    <cellStyle name="Note 3 2 2 2 2 6 2" xfId="52391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3 2" xfId="52392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3 2" xfId="52393"/>
    <cellStyle name="Note 3 2 2 2 3 3 4" xfId="24686"/>
    <cellStyle name="Note 3 2 2 2 3 4" xfId="24687"/>
    <cellStyle name="Note 3 2 2 2 3 4 2" xfId="24688"/>
    <cellStyle name="Note 3 2 2 2 3 5" xfId="24689"/>
    <cellStyle name="Note 3 2 2 2 3 5 2" xfId="52394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3 2" xfId="523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3 2" xfId="52396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3 2" xfId="52397"/>
    <cellStyle name="Note 3 2 2 2 4 4 4" xfId="24706"/>
    <cellStyle name="Note 3 2 2 2 4 5" xfId="24707"/>
    <cellStyle name="Note 3 2 2 2 4 5 2" xfId="24708"/>
    <cellStyle name="Note 3 2 2 2 4 6" xfId="24709"/>
    <cellStyle name="Note 3 2 2 2 4 6 2" xfId="52398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3 2" xfId="52399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3 2" xfId="52400"/>
    <cellStyle name="Note 3 2 2 2 5 3 4" xfId="24721"/>
    <cellStyle name="Note 3 2 2 2 5 4" xfId="24722"/>
    <cellStyle name="Note 3 2 2 2 5 4 2" xfId="24723"/>
    <cellStyle name="Note 3 2 2 2 5 5" xfId="24724"/>
    <cellStyle name="Note 3 2 2 2 5 5 2" xfId="52401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3 2" xfId="52402"/>
    <cellStyle name="Note 3 2 2 2 6 4" xfId="24730"/>
    <cellStyle name="Note 3 2 2 2 7" xfId="24731"/>
    <cellStyle name="Note 3 2 2 2 7 2" xfId="24732"/>
    <cellStyle name="Note 3 2 2 2 8" xfId="24733"/>
    <cellStyle name="Note 3 2 2 2 8 2" xfId="5240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3 2" xfId="52404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3 2" xfId="5240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3 2" xfId="52406"/>
    <cellStyle name="Note 3 2 2 3 2 4 4" xfId="24751"/>
    <cellStyle name="Note 3 2 2 3 2 5" xfId="24752"/>
    <cellStyle name="Note 3 2 2 3 2 5 2" xfId="24753"/>
    <cellStyle name="Note 3 2 2 3 2 6" xfId="24754"/>
    <cellStyle name="Note 3 2 2 3 2 6 2" xfId="52407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3 2" xfId="52408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3 2" xfId="52409"/>
    <cellStyle name="Note 3 2 2 3 3 3 4" xfId="24766"/>
    <cellStyle name="Note 3 2 2 3 3 4" xfId="24767"/>
    <cellStyle name="Note 3 2 2 3 3 4 2" xfId="24768"/>
    <cellStyle name="Note 3 2 2 3 3 5" xfId="24769"/>
    <cellStyle name="Note 3 2 2 3 3 5 2" xfId="52410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3 2" xfId="52411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3 2" xfId="52412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3 2" xfId="52413"/>
    <cellStyle name="Note 3 2 2 3 4 4 4" xfId="24786"/>
    <cellStyle name="Note 3 2 2 3 4 5" xfId="24787"/>
    <cellStyle name="Note 3 2 2 3 4 5 2" xfId="24788"/>
    <cellStyle name="Note 3 2 2 3 4 6" xfId="24789"/>
    <cellStyle name="Note 3 2 2 3 4 6 2" xfId="52414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3 2" xfId="5241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3 2" xfId="52416"/>
    <cellStyle name="Note 3 2 2 3 5 3 4" xfId="24801"/>
    <cellStyle name="Note 3 2 2 3 5 4" xfId="24802"/>
    <cellStyle name="Note 3 2 2 3 5 4 2" xfId="24803"/>
    <cellStyle name="Note 3 2 2 3 5 5" xfId="24804"/>
    <cellStyle name="Note 3 2 2 3 5 5 2" xfId="52417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3 2" xfId="52418"/>
    <cellStyle name="Note 3 2 2 3 6 4" xfId="24810"/>
    <cellStyle name="Note 3 2 2 3 7" xfId="24811"/>
    <cellStyle name="Note 3 2 2 3 7 2" xfId="24812"/>
    <cellStyle name="Note 3 2 2 3 8" xfId="24813"/>
    <cellStyle name="Note 3 2 2 3 8 2" xfId="52419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3 2" xfId="52420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3 2" xfId="52421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3 2" xfId="52422"/>
    <cellStyle name="Note 3 2 2 4 4 4" xfId="24830"/>
    <cellStyle name="Note 3 2 2 4 5" xfId="24831"/>
    <cellStyle name="Note 3 2 2 4 5 2" xfId="24832"/>
    <cellStyle name="Note 3 2 2 4 6" xfId="24833"/>
    <cellStyle name="Note 3 2 2 4 6 2" xfId="5242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3 2" xfId="52424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3 2" xfId="52425"/>
    <cellStyle name="Note 3 2 2 5 3 4" xfId="24845"/>
    <cellStyle name="Note 3 2 2 5 4" xfId="24846"/>
    <cellStyle name="Note 3 2 2 5 4 2" xfId="24847"/>
    <cellStyle name="Note 3 2 2 5 5" xfId="24848"/>
    <cellStyle name="Note 3 2 2 5 5 2" xfId="52426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3 2" xfId="52427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3 2" xfId="52428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3 2" xfId="52429"/>
    <cellStyle name="Note 3 2 2 6 4 4" xfId="24865"/>
    <cellStyle name="Note 3 2 2 6 5" xfId="24866"/>
    <cellStyle name="Note 3 2 2 6 5 2" xfId="24867"/>
    <cellStyle name="Note 3 2 2 6 6" xfId="24868"/>
    <cellStyle name="Note 3 2 2 6 6 2" xfId="52430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3 2" xfId="52431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3 2" xfId="52432"/>
    <cellStyle name="Note 3 2 2 7 3 4" xfId="24880"/>
    <cellStyle name="Note 3 2 2 7 4" xfId="24881"/>
    <cellStyle name="Note 3 2 2 7 4 2" xfId="24882"/>
    <cellStyle name="Note 3 2 2 7 5" xfId="24883"/>
    <cellStyle name="Note 3 2 2 7 5 2" xfId="5243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3 2" xfId="52434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3 2" xfId="52435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3 2" xfId="52436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3 2" xfId="52437"/>
    <cellStyle name="Note 3 2 3 2 4 4" xfId="24908"/>
    <cellStyle name="Note 3 2 3 2 5" xfId="24909"/>
    <cellStyle name="Note 3 2 3 2 5 2" xfId="24910"/>
    <cellStyle name="Note 3 2 3 2 6" xfId="24911"/>
    <cellStyle name="Note 3 2 3 2 6 2" xfId="52438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3 2" xfId="52439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3 2" xfId="52440"/>
    <cellStyle name="Note 3 2 3 3 3 4" xfId="24923"/>
    <cellStyle name="Note 3 2 3 3 4" xfId="24924"/>
    <cellStyle name="Note 3 2 3 3 4 2" xfId="24925"/>
    <cellStyle name="Note 3 2 3 3 5" xfId="24926"/>
    <cellStyle name="Note 3 2 3 3 5 2" xfId="52441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3 2" xfId="5244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3 2" xfId="52443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3 2" xfId="52444"/>
    <cellStyle name="Note 3 2 3 4 4 4" xfId="24943"/>
    <cellStyle name="Note 3 2 3 4 5" xfId="24944"/>
    <cellStyle name="Note 3 2 3 4 5 2" xfId="24945"/>
    <cellStyle name="Note 3 2 3 4 6" xfId="24946"/>
    <cellStyle name="Note 3 2 3 4 6 2" xfId="52445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3 2" xfId="52446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3 2" xfId="52447"/>
    <cellStyle name="Note 3 2 3 5 3 4" xfId="24958"/>
    <cellStyle name="Note 3 2 3 5 4" xfId="24959"/>
    <cellStyle name="Note 3 2 3 5 4 2" xfId="24960"/>
    <cellStyle name="Note 3 2 3 5 5" xfId="24961"/>
    <cellStyle name="Note 3 2 3 5 5 2" xfId="52448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3 2" xfId="52449"/>
    <cellStyle name="Note 3 2 3 6 4" xfId="24967"/>
    <cellStyle name="Note 3 2 3 7" xfId="24968"/>
    <cellStyle name="Note 3 2 3 7 2" xfId="24969"/>
    <cellStyle name="Note 3 2 3 8" xfId="24970"/>
    <cellStyle name="Note 3 2 3 8 2" xfId="5245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3 2" xfId="52451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3 2" xfId="5245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3 2" xfId="52453"/>
    <cellStyle name="Note 3 2 4 2 4 4" xfId="24988"/>
    <cellStyle name="Note 3 2 4 2 5" xfId="24989"/>
    <cellStyle name="Note 3 2 4 2 5 2" xfId="24990"/>
    <cellStyle name="Note 3 2 4 2 6" xfId="24991"/>
    <cellStyle name="Note 3 2 4 2 6 2" xfId="52454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3 2" xfId="52455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3 2" xfId="52456"/>
    <cellStyle name="Note 3 2 4 3 3 4" xfId="25003"/>
    <cellStyle name="Note 3 2 4 3 4" xfId="25004"/>
    <cellStyle name="Note 3 2 4 3 4 2" xfId="25005"/>
    <cellStyle name="Note 3 2 4 3 5" xfId="25006"/>
    <cellStyle name="Note 3 2 4 3 5 2" xfId="52457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3 2" xfId="52458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3 2" xfId="52459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3 2" xfId="52460"/>
    <cellStyle name="Note 3 2 4 4 4 4" xfId="25023"/>
    <cellStyle name="Note 3 2 4 4 5" xfId="25024"/>
    <cellStyle name="Note 3 2 4 4 5 2" xfId="25025"/>
    <cellStyle name="Note 3 2 4 4 6" xfId="25026"/>
    <cellStyle name="Note 3 2 4 4 6 2" xfId="52461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3 2" xfId="5246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3 2" xfId="52463"/>
    <cellStyle name="Note 3 2 4 5 3 4" xfId="25038"/>
    <cellStyle name="Note 3 2 4 5 4" xfId="25039"/>
    <cellStyle name="Note 3 2 4 5 4 2" xfId="25040"/>
    <cellStyle name="Note 3 2 4 5 5" xfId="25041"/>
    <cellStyle name="Note 3 2 4 5 5 2" xfId="52464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3 2" xfId="52465"/>
    <cellStyle name="Note 3 2 4 6 4" xfId="25047"/>
    <cellStyle name="Note 3 2 4 7" xfId="25048"/>
    <cellStyle name="Note 3 2 4 7 2" xfId="25049"/>
    <cellStyle name="Note 3 2 4 8" xfId="25050"/>
    <cellStyle name="Note 3 2 4 8 2" xfId="52466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3 2" xfId="52467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3 2" xfId="52468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3 2" xfId="52469"/>
    <cellStyle name="Note 3 2 5 4 4" xfId="25067"/>
    <cellStyle name="Note 3 2 5 5" xfId="25068"/>
    <cellStyle name="Note 3 2 5 5 2" xfId="25069"/>
    <cellStyle name="Note 3 2 5 6" xfId="25070"/>
    <cellStyle name="Note 3 2 5 6 2" xfId="524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3 2" xfId="52471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3 2" xfId="52472"/>
    <cellStyle name="Note 3 2 6 3 4" xfId="25082"/>
    <cellStyle name="Note 3 2 6 4" xfId="25083"/>
    <cellStyle name="Note 3 2 6 4 2" xfId="25084"/>
    <cellStyle name="Note 3 2 6 5" xfId="25085"/>
    <cellStyle name="Note 3 2 6 5 2" xfId="52473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3 2" xfId="52474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3 2" xfId="52475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3 2" xfId="52476"/>
    <cellStyle name="Note 3 2 7 4 4" xfId="25102"/>
    <cellStyle name="Note 3 2 7 5" xfId="25103"/>
    <cellStyle name="Note 3 2 7 5 2" xfId="25104"/>
    <cellStyle name="Note 3 2 7 6" xfId="25105"/>
    <cellStyle name="Note 3 2 7 6 2" xfId="52477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3 2" xfId="52478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3 2" xfId="52479"/>
    <cellStyle name="Note 3 2 8 3 4" xfId="25117"/>
    <cellStyle name="Note 3 2 8 4" xfId="25118"/>
    <cellStyle name="Note 3 2 8 4 2" xfId="25119"/>
    <cellStyle name="Note 3 2 8 5" xfId="25120"/>
    <cellStyle name="Note 3 2 8 5 2" xfId="5248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3 2" xfId="52481"/>
    <cellStyle name="Note 3 2 9 4" xfId="25126"/>
    <cellStyle name="Note 3 3" xfId="25127"/>
    <cellStyle name="Note 3 3 10" xfId="25128"/>
    <cellStyle name="Note 3 3 10 2" xfId="52482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3 2" xfId="52483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3 2" xfId="52484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3 2" xfId="52485"/>
    <cellStyle name="Note 3 3 2 2 4 4" xfId="25146"/>
    <cellStyle name="Note 3 3 2 2 5" xfId="25147"/>
    <cellStyle name="Note 3 3 2 2 5 2" xfId="25148"/>
    <cellStyle name="Note 3 3 2 2 6" xfId="25149"/>
    <cellStyle name="Note 3 3 2 2 6 2" xfId="52486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3 2" xfId="52487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3 2" xfId="52488"/>
    <cellStyle name="Note 3 3 2 3 3 4" xfId="25161"/>
    <cellStyle name="Note 3 3 2 3 4" xfId="25162"/>
    <cellStyle name="Note 3 3 2 3 4 2" xfId="25163"/>
    <cellStyle name="Note 3 3 2 3 5" xfId="25164"/>
    <cellStyle name="Note 3 3 2 3 5 2" xfId="52489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3 2" xfId="5249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3 2" xfId="52491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3 2" xfId="52492"/>
    <cellStyle name="Note 3 3 2 4 4 4" xfId="25181"/>
    <cellStyle name="Note 3 3 2 4 5" xfId="25182"/>
    <cellStyle name="Note 3 3 2 4 5 2" xfId="25183"/>
    <cellStyle name="Note 3 3 2 4 6" xfId="25184"/>
    <cellStyle name="Note 3 3 2 4 6 2" xfId="52493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3 2" xfId="52494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3 2" xfId="52495"/>
    <cellStyle name="Note 3 3 2 5 3 4" xfId="25196"/>
    <cellStyle name="Note 3 3 2 5 4" xfId="25197"/>
    <cellStyle name="Note 3 3 2 5 4 2" xfId="25198"/>
    <cellStyle name="Note 3 3 2 5 5" xfId="25199"/>
    <cellStyle name="Note 3 3 2 5 5 2" xfId="52496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3 2" xfId="52497"/>
    <cellStyle name="Note 3 3 2 6 4" xfId="25205"/>
    <cellStyle name="Note 3 3 2 7" xfId="25206"/>
    <cellStyle name="Note 3 3 2 7 2" xfId="25207"/>
    <cellStyle name="Note 3 3 2 8" xfId="25208"/>
    <cellStyle name="Note 3 3 2 8 2" xfId="5249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3 2" xfId="52499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3 2" xfId="5250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3 2" xfId="52501"/>
    <cellStyle name="Note 3 3 3 2 4 4" xfId="25226"/>
    <cellStyle name="Note 3 3 3 2 5" xfId="25227"/>
    <cellStyle name="Note 3 3 3 2 5 2" xfId="25228"/>
    <cellStyle name="Note 3 3 3 2 6" xfId="25229"/>
    <cellStyle name="Note 3 3 3 2 6 2" xfId="52502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3 2" xfId="52503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3 2" xfId="52504"/>
    <cellStyle name="Note 3 3 3 3 3 4" xfId="25241"/>
    <cellStyle name="Note 3 3 3 3 4" xfId="25242"/>
    <cellStyle name="Note 3 3 3 3 4 2" xfId="25243"/>
    <cellStyle name="Note 3 3 3 3 5" xfId="25244"/>
    <cellStyle name="Note 3 3 3 3 5 2" xfId="52505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3 2" xfId="52506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3 2" xfId="52507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3 2" xfId="52508"/>
    <cellStyle name="Note 3 3 3 4 4 4" xfId="25261"/>
    <cellStyle name="Note 3 3 3 4 5" xfId="25262"/>
    <cellStyle name="Note 3 3 3 4 5 2" xfId="25263"/>
    <cellStyle name="Note 3 3 3 4 6" xfId="25264"/>
    <cellStyle name="Note 3 3 3 4 6 2" xfId="52509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3 2" xfId="5251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3 2" xfId="52511"/>
    <cellStyle name="Note 3 3 3 5 3 4" xfId="25276"/>
    <cellStyle name="Note 3 3 3 5 4" xfId="25277"/>
    <cellStyle name="Note 3 3 3 5 4 2" xfId="25278"/>
    <cellStyle name="Note 3 3 3 5 5" xfId="25279"/>
    <cellStyle name="Note 3 3 3 5 5 2" xfId="52512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3 2" xfId="52513"/>
    <cellStyle name="Note 3 3 3 6 4" xfId="25285"/>
    <cellStyle name="Note 3 3 3 7" xfId="25286"/>
    <cellStyle name="Note 3 3 3 7 2" xfId="25287"/>
    <cellStyle name="Note 3 3 3 8" xfId="25288"/>
    <cellStyle name="Note 3 3 3 8 2" xfId="52514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3 2" xfId="52515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3 2" xfId="52516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3 2" xfId="52517"/>
    <cellStyle name="Note 3 3 4 4 4" xfId="25305"/>
    <cellStyle name="Note 3 3 4 5" xfId="25306"/>
    <cellStyle name="Note 3 3 4 5 2" xfId="25307"/>
    <cellStyle name="Note 3 3 4 6" xfId="25308"/>
    <cellStyle name="Note 3 3 4 6 2" xfId="5251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3 2" xfId="52519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3 2" xfId="52520"/>
    <cellStyle name="Note 3 3 5 3 4" xfId="25320"/>
    <cellStyle name="Note 3 3 5 4" xfId="25321"/>
    <cellStyle name="Note 3 3 5 4 2" xfId="25322"/>
    <cellStyle name="Note 3 3 5 5" xfId="25323"/>
    <cellStyle name="Note 3 3 5 5 2" xfId="52521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3 2" xfId="52522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3 2" xfId="52523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3 2" xfId="52524"/>
    <cellStyle name="Note 3 3 6 4 4" xfId="25340"/>
    <cellStyle name="Note 3 3 6 5" xfId="25341"/>
    <cellStyle name="Note 3 3 6 5 2" xfId="25342"/>
    <cellStyle name="Note 3 3 6 6" xfId="25343"/>
    <cellStyle name="Note 3 3 6 6 2" xfId="52525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3 2" xfId="52526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3 2" xfId="52527"/>
    <cellStyle name="Note 3 3 7 3 4" xfId="25355"/>
    <cellStyle name="Note 3 3 7 4" xfId="25356"/>
    <cellStyle name="Note 3 3 7 4 2" xfId="25357"/>
    <cellStyle name="Note 3 3 7 5" xfId="25358"/>
    <cellStyle name="Note 3 3 7 5 2" xfId="5252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3 2" xfId="52529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3 2" xfId="52530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3 2" xfId="52531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3 2" xfId="52532"/>
    <cellStyle name="Note 3 4 2 4 4" xfId="25383"/>
    <cellStyle name="Note 3 4 2 5" xfId="25384"/>
    <cellStyle name="Note 3 4 2 5 2" xfId="25385"/>
    <cellStyle name="Note 3 4 2 6" xfId="25386"/>
    <cellStyle name="Note 3 4 2 6 2" xfId="52533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3 2" xfId="52534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3 2" xfId="52535"/>
    <cellStyle name="Note 3 4 3 3 4" xfId="25398"/>
    <cellStyle name="Note 3 4 3 4" xfId="25399"/>
    <cellStyle name="Note 3 4 3 4 2" xfId="25400"/>
    <cellStyle name="Note 3 4 3 5" xfId="25401"/>
    <cellStyle name="Note 3 4 3 5 2" xfId="52536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3 2" xfId="5253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3 2" xfId="52538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3 2" xfId="52539"/>
    <cellStyle name="Note 3 4 4 4 4" xfId="25418"/>
    <cellStyle name="Note 3 4 4 5" xfId="25419"/>
    <cellStyle name="Note 3 4 4 5 2" xfId="25420"/>
    <cellStyle name="Note 3 4 4 6" xfId="25421"/>
    <cellStyle name="Note 3 4 4 6 2" xfId="52540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3 2" xfId="52541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3 2" xfId="52542"/>
    <cellStyle name="Note 3 4 5 3 4" xfId="25433"/>
    <cellStyle name="Note 3 4 5 4" xfId="25434"/>
    <cellStyle name="Note 3 4 5 4 2" xfId="25435"/>
    <cellStyle name="Note 3 4 5 5" xfId="25436"/>
    <cellStyle name="Note 3 4 5 5 2" xfId="52543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3 2" xfId="52544"/>
    <cellStyle name="Note 3 4 6 4" xfId="25442"/>
    <cellStyle name="Note 3 4 7" xfId="25443"/>
    <cellStyle name="Note 3 4 7 2" xfId="25444"/>
    <cellStyle name="Note 3 4 8" xfId="25445"/>
    <cellStyle name="Note 3 4 8 2" xfId="525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3 2" xfId="52546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3 2" xfId="5254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3 2" xfId="52548"/>
    <cellStyle name="Note 3 5 2 4 4" xfId="25463"/>
    <cellStyle name="Note 3 5 2 5" xfId="25464"/>
    <cellStyle name="Note 3 5 2 5 2" xfId="25465"/>
    <cellStyle name="Note 3 5 2 6" xfId="25466"/>
    <cellStyle name="Note 3 5 2 6 2" xfId="52549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3 2" xfId="52550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3 2" xfId="52551"/>
    <cellStyle name="Note 3 5 3 3 4" xfId="25478"/>
    <cellStyle name="Note 3 5 3 4" xfId="25479"/>
    <cellStyle name="Note 3 5 3 4 2" xfId="25480"/>
    <cellStyle name="Note 3 5 3 5" xfId="25481"/>
    <cellStyle name="Note 3 5 3 5 2" xfId="52552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3 2" xfId="52553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3 2" xfId="52554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3 2" xfId="52555"/>
    <cellStyle name="Note 3 5 4 4 4" xfId="25498"/>
    <cellStyle name="Note 3 5 4 5" xfId="25499"/>
    <cellStyle name="Note 3 5 4 5 2" xfId="25500"/>
    <cellStyle name="Note 3 5 4 6" xfId="25501"/>
    <cellStyle name="Note 3 5 4 6 2" xfId="52556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3 2" xfId="5255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3 2" xfId="52558"/>
    <cellStyle name="Note 3 5 5 3 4" xfId="25513"/>
    <cellStyle name="Note 3 5 5 4" xfId="25514"/>
    <cellStyle name="Note 3 5 5 4 2" xfId="25515"/>
    <cellStyle name="Note 3 5 5 5" xfId="25516"/>
    <cellStyle name="Note 3 5 5 5 2" xfId="52559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3 2" xfId="52560"/>
    <cellStyle name="Note 3 5 6 4" xfId="25522"/>
    <cellStyle name="Note 3 5 7" xfId="25523"/>
    <cellStyle name="Note 3 5 7 2" xfId="25524"/>
    <cellStyle name="Note 3 5 8" xfId="25525"/>
    <cellStyle name="Note 3 5 8 2" xfId="52561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3 2" xfId="52562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3 2" xfId="52563"/>
    <cellStyle name="Note 3 6 3 4" xfId="25537"/>
    <cellStyle name="Note 3 6 4" xfId="25538"/>
    <cellStyle name="Note 3 6 4 2" xfId="25539"/>
    <cellStyle name="Note 3 6 4 2 2" xfId="25540"/>
    <cellStyle name="Note 3 6 4 2 2 2" xfId="52564"/>
    <cellStyle name="Note 3 6 4 2 3" xfId="25541"/>
    <cellStyle name="Note 3 6 4 3" xfId="25542"/>
    <cellStyle name="Note 3 6 4 3 2" xfId="52565"/>
    <cellStyle name="Note 3 6 4 4" xfId="25543"/>
    <cellStyle name="Note 3 6 5" xfId="25544"/>
    <cellStyle name="Note 3 6 5 2" xfId="25545"/>
    <cellStyle name="Note 3 6 6" xfId="25546"/>
    <cellStyle name="Note 3 6 6 2" xfId="5256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3 2" xfId="52567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3 2" xfId="52568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3 2" xfId="52569"/>
    <cellStyle name="Note 3 7 4 4" xfId="25563"/>
    <cellStyle name="Note 3 7 5" xfId="25564"/>
    <cellStyle name="Note 3 7 5 2" xfId="25565"/>
    <cellStyle name="Note 3 7 6" xfId="25566"/>
    <cellStyle name="Note 3 7 6 2" xfId="52570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3 2" xfId="52571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3 2" xfId="52572"/>
    <cellStyle name="Note 3 8 3 4" xfId="25578"/>
    <cellStyle name="Note 3 8 4" xfId="25579"/>
    <cellStyle name="Note 3 8 4 2" xfId="25580"/>
    <cellStyle name="Note 3 8 5" xfId="25581"/>
    <cellStyle name="Note 3 8 5 2" xfId="52573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3 2" xfId="52574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3 2" xfId="52575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3 2" xfId="52576"/>
    <cellStyle name="Note 3 9 4 4" xfId="25598"/>
    <cellStyle name="Note 3 9 5" xfId="25599"/>
    <cellStyle name="Note 3 9 5 2" xfId="25600"/>
    <cellStyle name="Note 3 9 6" xfId="25601"/>
    <cellStyle name="Note 3 9 6 2" xfId="52577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3 2" xfId="5257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3 2" xfId="52579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3 2" xfId="52580"/>
    <cellStyle name="Note 4 10 4 4" xfId="25619"/>
    <cellStyle name="Note 4 10 5" xfId="25620"/>
    <cellStyle name="Note 4 10 5 2" xfId="25621"/>
    <cellStyle name="Note 4 10 6" xfId="25622"/>
    <cellStyle name="Note 4 10 6 2" xfId="52581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3 2" xfId="52582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3 2" xfId="52583"/>
    <cellStyle name="Note 4 11 3 4" xfId="25634"/>
    <cellStyle name="Note 4 11 4" xfId="25635"/>
    <cellStyle name="Note 4 11 4 2" xfId="25636"/>
    <cellStyle name="Note 4 11 5" xfId="25637"/>
    <cellStyle name="Note 4 11 5 2" xfId="52584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3 2" xfId="52585"/>
    <cellStyle name="Note 4 12 4" xfId="25643"/>
    <cellStyle name="Note 4 13" xfId="25644"/>
    <cellStyle name="Note 4 13 2" xfId="25645"/>
    <cellStyle name="Note 4 13 2 2" xfId="25646"/>
    <cellStyle name="Note 4 13 2 2 2" xfId="52586"/>
    <cellStyle name="Note 4 13 2 3" xfId="25647"/>
    <cellStyle name="Note 4 13 3" xfId="25648"/>
    <cellStyle name="Note 4 13 3 2" xfId="52587"/>
    <cellStyle name="Note 4 13 4" xfId="25649"/>
    <cellStyle name="Note 4 14" xfId="25650"/>
    <cellStyle name="Note 4 14 2" xfId="25651"/>
    <cellStyle name="Note 4 15" xfId="25652"/>
    <cellStyle name="Note 4 15 2" xfId="52588"/>
    <cellStyle name="Note 4 16" xfId="25653"/>
    <cellStyle name="Note 4 17" xfId="52589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3 2" xfId="52590"/>
    <cellStyle name="Note 4 2 10 4" xfId="25659"/>
    <cellStyle name="Note 4 2 11" xfId="25660"/>
    <cellStyle name="Note 4 2 11 2" xfId="25661"/>
    <cellStyle name="Note 4 2 12" xfId="25662"/>
    <cellStyle name="Note 4 2 12 2" xfId="52591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1 2" xfId="52592"/>
    <cellStyle name="Note 4 2 2 12" xfId="25668"/>
    <cellStyle name="Note 4 2 2 2" xfId="25669"/>
    <cellStyle name="Note 4 2 2 2 10" xfId="25670"/>
    <cellStyle name="Note 4 2 2 2 10 2" xfId="52593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3 2" xfId="52594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3 2" xfId="52595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3 2" xfId="52596"/>
    <cellStyle name="Note 4 2 2 2 2 2 4 4" xfId="25688"/>
    <cellStyle name="Note 4 2 2 2 2 2 5" xfId="25689"/>
    <cellStyle name="Note 4 2 2 2 2 2 5 2" xfId="25690"/>
    <cellStyle name="Note 4 2 2 2 2 2 6" xfId="25691"/>
    <cellStyle name="Note 4 2 2 2 2 2 6 2" xfId="52597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3 2" xfId="52598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3 2" xfId="52599"/>
    <cellStyle name="Note 4 2 2 2 2 3 3 4" xfId="25703"/>
    <cellStyle name="Note 4 2 2 2 2 3 4" xfId="25704"/>
    <cellStyle name="Note 4 2 2 2 2 3 4 2" xfId="25705"/>
    <cellStyle name="Note 4 2 2 2 2 3 5" xfId="25706"/>
    <cellStyle name="Note 4 2 2 2 2 3 5 2" xfId="52600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3 2" xfId="52601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3 2" xfId="52602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3 2" xfId="52603"/>
    <cellStyle name="Note 4 2 2 2 2 4 4 4" xfId="25723"/>
    <cellStyle name="Note 4 2 2 2 2 4 5" xfId="25724"/>
    <cellStyle name="Note 4 2 2 2 2 4 5 2" xfId="25725"/>
    <cellStyle name="Note 4 2 2 2 2 4 6" xfId="25726"/>
    <cellStyle name="Note 4 2 2 2 2 4 6 2" xfId="52604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3 2" xfId="52605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3 2" xfId="52606"/>
    <cellStyle name="Note 4 2 2 2 2 5 3 4" xfId="25738"/>
    <cellStyle name="Note 4 2 2 2 2 5 4" xfId="25739"/>
    <cellStyle name="Note 4 2 2 2 2 5 4 2" xfId="25740"/>
    <cellStyle name="Note 4 2 2 2 2 5 5" xfId="25741"/>
    <cellStyle name="Note 4 2 2 2 2 5 5 2" xfId="52607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3 2" xfId="52608"/>
    <cellStyle name="Note 4 2 2 2 2 6 4" xfId="25747"/>
    <cellStyle name="Note 4 2 2 2 2 7" xfId="25748"/>
    <cellStyle name="Note 4 2 2 2 2 7 2" xfId="25749"/>
    <cellStyle name="Note 4 2 2 2 2 8" xfId="25750"/>
    <cellStyle name="Note 4 2 2 2 2 8 2" xfId="52609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3 2" xfId="52610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3 2" xfId="52611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3 2" xfId="52612"/>
    <cellStyle name="Note 4 2 2 2 3 2 4 4" xfId="25768"/>
    <cellStyle name="Note 4 2 2 2 3 2 5" xfId="25769"/>
    <cellStyle name="Note 4 2 2 2 3 2 5 2" xfId="25770"/>
    <cellStyle name="Note 4 2 2 2 3 2 6" xfId="25771"/>
    <cellStyle name="Note 4 2 2 2 3 2 6 2" xfId="52613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3 2" xfId="52614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3 2" xfId="52615"/>
    <cellStyle name="Note 4 2 2 2 3 3 3 4" xfId="25783"/>
    <cellStyle name="Note 4 2 2 2 3 3 4" xfId="25784"/>
    <cellStyle name="Note 4 2 2 2 3 3 4 2" xfId="25785"/>
    <cellStyle name="Note 4 2 2 2 3 3 5" xfId="25786"/>
    <cellStyle name="Note 4 2 2 2 3 3 5 2" xfId="5261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3 2" xfId="52617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3 2" xfId="52618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3 2" xfId="52619"/>
    <cellStyle name="Note 4 2 2 2 3 4 4 4" xfId="25803"/>
    <cellStyle name="Note 4 2 2 2 3 4 5" xfId="25804"/>
    <cellStyle name="Note 4 2 2 2 3 4 5 2" xfId="25805"/>
    <cellStyle name="Note 4 2 2 2 3 4 6" xfId="25806"/>
    <cellStyle name="Note 4 2 2 2 3 4 6 2" xfId="52620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3 2" xfId="52621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3 2" xfId="52622"/>
    <cellStyle name="Note 4 2 2 2 3 5 3 4" xfId="25818"/>
    <cellStyle name="Note 4 2 2 2 3 5 4" xfId="25819"/>
    <cellStyle name="Note 4 2 2 2 3 5 4 2" xfId="25820"/>
    <cellStyle name="Note 4 2 2 2 3 5 5" xfId="25821"/>
    <cellStyle name="Note 4 2 2 2 3 5 5 2" xfId="52623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3 2" xfId="52624"/>
    <cellStyle name="Note 4 2 2 2 3 6 4" xfId="25827"/>
    <cellStyle name="Note 4 2 2 2 3 7" xfId="25828"/>
    <cellStyle name="Note 4 2 2 2 3 7 2" xfId="25829"/>
    <cellStyle name="Note 4 2 2 2 3 8" xfId="25830"/>
    <cellStyle name="Note 4 2 2 2 3 8 2" xfId="52625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3 2" xfId="5262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3 2" xfId="52627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3 2" xfId="52628"/>
    <cellStyle name="Note 4 2 2 2 4 4 4" xfId="25847"/>
    <cellStyle name="Note 4 2 2 2 4 5" xfId="25848"/>
    <cellStyle name="Note 4 2 2 2 4 5 2" xfId="25849"/>
    <cellStyle name="Note 4 2 2 2 4 6" xfId="25850"/>
    <cellStyle name="Note 4 2 2 2 4 6 2" xfId="52629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3 2" xfId="52630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3 2" xfId="52631"/>
    <cellStyle name="Note 4 2 2 2 5 3 4" xfId="25862"/>
    <cellStyle name="Note 4 2 2 2 5 4" xfId="25863"/>
    <cellStyle name="Note 4 2 2 2 5 4 2" xfId="25864"/>
    <cellStyle name="Note 4 2 2 2 5 5" xfId="25865"/>
    <cellStyle name="Note 4 2 2 2 5 5 2" xfId="52632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3 2" xfId="52633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3 2" xfId="52634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3 2" xfId="52635"/>
    <cellStyle name="Note 4 2 2 2 6 4 4" xfId="25882"/>
    <cellStyle name="Note 4 2 2 2 6 5" xfId="25883"/>
    <cellStyle name="Note 4 2 2 2 6 5 2" xfId="25884"/>
    <cellStyle name="Note 4 2 2 2 6 6" xfId="25885"/>
    <cellStyle name="Note 4 2 2 2 6 6 2" xfId="52636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3 2" xfId="52637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3 2" xfId="52638"/>
    <cellStyle name="Note 4 2 2 2 7 3 4" xfId="25897"/>
    <cellStyle name="Note 4 2 2 2 7 4" xfId="25898"/>
    <cellStyle name="Note 4 2 2 2 7 4 2" xfId="25899"/>
    <cellStyle name="Note 4 2 2 2 7 5" xfId="25900"/>
    <cellStyle name="Note 4 2 2 2 7 5 2" xfId="52639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3 2" xfId="52640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3 2" xfId="52641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3 2" xfId="52642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3 2" xfId="52643"/>
    <cellStyle name="Note 4 2 2 3 2 4 4" xfId="25925"/>
    <cellStyle name="Note 4 2 2 3 2 5" xfId="25926"/>
    <cellStyle name="Note 4 2 2 3 2 5 2" xfId="25927"/>
    <cellStyle name="Note 4 2 2 3 2 6" xfId="25928"/>
    <cellStyle name="Note 4 2 2 3 2 6 2" xfId="52644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3 2" xfId="52645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3 2" xfId="52646"/>
    <cellStyle name="Note 4 2 2 3 3 3 4" xfId="25940"/>
    <cellStyle name="Note 4 2 2 3 3 4" xfId="25941"/>
    <cellStyle name="Note 4 2 2 3 3 4 2" xfId="25942"/>
    <cellStyle name="Note 4 2 2 3 3 5" xfId="25943"/>
    <cellStyle name="Note 4 2 2 3 3 5 2" xfId="52647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3 2" xfId="52648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3 2" xfId="52649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3 2" xfId="52650"/>
    <cellStyle name="Note 4 2 2 3 4 4 4" xfId="25960"/>
    <cellStyle name="Note 4 2 2 3 4 5" xfId="25961"/>
    <cellStyle name="Note 4 2 2 3 4 5 2" xfId="25962"/>
    <cellStyle name="Note 4 2 2 3 4 6" xfId="25963"/>
    <cellStyle name="Note 4 2 2 3 4 6 2" xfId="52651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3 2" xfId="52652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3 2" xfId="52653"/>
    <cellStyle name="Note 4 2 2 3 5 3 4" xfId="25975"/>
    <cellStyle name="Note 4 2 2 3 5 4" xfId="25976"/>
    <cellStyle name="Note 4 2 2 3 5 4 2" xfId="25977"/>
    <cellStyle name="Note 4 2 2 3 5 5" xfId="25978"/>
    <cellStyle name="Note 4 2 2 3 5 5 2" xfId="52654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3 2" xfId="52655"/>
    <cellStyle name="Note 4 2 2 3 6 4" xfId="25984"/>
    <cellStyle name="Note 4 2 2 3 7" xfId="25985"/>
    <cellStyle name="Note 4 2 2 3 7 2" xfId="25986"/>
    <cellStyle name="Note 4 2 2 3 8" xfId="25987"/>
    <cellStyle name="Note 4 2 2 3 8 2" xfId="52656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3 2" xfId="52657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3 2" xfId="52658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3 2" xfId="52659"/>
    <cellStyle name="Note 4 2 2 4 2 4 4" xfId="26005"/>
    <cellStyle name="Note 4 2 2 4 2 5" xfId="26006"/>
    <cellStyle name="Note 4 2 2 4 2 5 2" xfId="26007"/>
    <cellStyle name="Note 4 2 2 4 2 6" xfId="26008"/>
    <cellStyle name="Note 4 2 2 4 2 6 2" xfId="52660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3 2" xfId="52661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3 2" xfId="52662"/>
    <cellStyle name="Note 4 2 2 4 3 3 4" xfId="26020"/>
    <cellStyle name="Note 4 2 2 4 3 4" xfId="26021"/>
    <cellStyle name="Note 4 2 2 4 3 4 2" xfId="26022"/>
    <cellStyle name="Note 4 2 2 4 3 5" xfId="26023"/>
    <cellStyle name="Note 4 2 2 4 3 5 2" xfId="5266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3 2" xfId="52664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3 2" xfId="52665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3 2" xfId="52666"/>
    <cellStyle name="Note 4 2 2 4 4 4 4" xfId="26040"/>
    <cellStyle name="Note 4 2 2 4 4 5" xfId="26041"/>
    <cellStyle name="Note 4 2 2 4 4 5 2" xfId="26042"/>
    <cellStyle name="Note 4 2 2 4 4 6" xfId="26043"/>
    <cellStyle name="Note 4 2 2 4 4 6 2" xfId="52667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3 2" xfId="52668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3 2" xfId="52669"/>
    <cellStyle name="Note 4 2 2 4 5 3 4" xfId="26055"/>
    <cellStyle name="Note 4 2 2 4 5 4" xfId="26056"/>
    <cellStyle name="Note 4 2 2 4 5 4 2" xfId="26057"/>
    <cellStyle name="Note 4 2 2 4 5 5" xfId="26058"/>
    <cellStyle name="Note 4 2 2 4 5 5 2" xfId="52670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3 2" xfId="52671"/>
    <cellStyle name="Note 4 2 2 4 6 4" xfId="26064"/>
    <cellStyle name="Note 4 2 2 4 7" xfId="26065"/>
    <cellStyle name="Note 4 2 2 4 7 2" xfId="26066"/>
    <cellStyle name="Note 4 2 2 4 8" xfId="26067"/>
    <cellStyle name="Note 4 2 2 4 8 2" xfId="52672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3 2" xfId="526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3 2" xfId="52674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3 2" xfId="52675"/>
    <cellStyle name="Note 4 2 2 5 4 4" xfId="26084"/>
    <cellStyle name="Note 4 2 2 5 5" xfId="26085"/>
    <cellStyle name="Note 4 2 2 5 5 2" xfId="26086"/>
    <cellStyle name="Note 4 2 2 5 6" xfId="26087"/>
    <cellStyle name="Note 4 2 2 5 6 2" xfId="52676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3 2" xfId="52677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3 2" xfId="52678"/>
    <cellStyle name="Note 4 2 2 6 3 4" xfId="26099"/>
    <cellStyle name="Note 4 2 2 6 4" xfId="26100"/>
    <cellStyle name="Note 4 2 2 6 4 2" xfId="26101"/>
    <cellStyle name="Note 4 2 2 6 5" xfId="26102"/>
    <cellStyle name="Note 4 2 2 6 5 2" xfId="52679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3 2" xfId="52680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3 2" xfId="52681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3 2" xfId="52682"/>
    <cellStyle name="Note 4 2 2 7 4 4" xfId="26119"/>
    <cellStyle name="Note 4 2 2 7 5" xfId="26120"/>
    <cellStyle name="Note 4 2 2 7 5 2" xfId="26121"/>
    <cellStyle name="Note 4 2 2 7 6" xfId="26122"/>
    <cellStyle name="Note 4 2 2 7 6 2" xfId="52683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3 2" xfId="52684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3 2" xfId="52685"/>
    <cellStyle name="Note 4 2 2 8 3 4" xfId="26134"/>
    <cellStyle name="Note 4 2 2 8 4" xfId="26135"/>
    <cellStyle name="Note 4 2 2 8 4 2" xfId="26136"/>
    <cellStyle name="Note 4 2 2 8 5" xfId="26137"/>
    <cellStyle name="Note 4 2 2 8 5 2" xfId="52686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3 2" xfId="52687"/>
    <cellStyle name="Note 4 2 2 9 4" xfId="26143"/>
    <cellStyle name="Note 4 2 3" xfId="26144"/>
    <cellStyle name="Note 4 2 3 10" xfId="26145"/>
    <cellStyle name="Note 4 2 3 10 2" xfId="52688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3 2" xfId="52689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3 2" xfId="52690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3 2" xfId="52691"/>
    <cellStyle name="Note 4 2 3 2 2 4 4" xfId="26163"/>
    <cellStyle name="Note 4 2 3 2 2 5" xfId="26164"/>
    <cellStyle name="Note 4 2 3 2 2 5 2" xfId="26165"/>
    <cellStyle name="Note 4 2 3 2 2 6" xfId="26166"/>
    <cellStyle name="Note 4 2 3 2 2 6 2" xfId="52692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3 2" xfId="52693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3 2" xfId="52694"/>
    <cellStyle name="Note 4 2 3 2 3 3 4" xfId="26178"/>
    <cellStyle name="Note 4 2 3 2 3 4" xfId="26179"/>
    <cellStyle name="Note 4 2 3 2 3 4 2" xfId="26180"/>
    <cellStyle name="Note 4 2 3 2 3 5" xfId="26181"/>
    <cellStyle name="Note 4 2 3 2 3 5 2" xfId="52695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3 2" xfId="52696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3 2" xfId="52697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3 2" xfId="52698"/>
    <cellStyle name="Note 4 2 3 2 4 4 4" xfId="26198"/>
    <cellStyle name="Note 4 2 3 2 4 5" xfId="26199"/>
    <cellStyle name="Note 4 2 3 2 4 5 2" xfId="26200"/>
    <cellStyle name="Note 4 2 3 2 4 6" xfId="26201"/>
    <cellStyle name="Note 4 2 3 2 4 6 2" xfId="52699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3 2" xfId="52700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3 2" xfId="52701"/>
    <cellStyle name="Note 4 2 3 2 5 3 4" xfId="26213"/>
    <cellStyle name="Note 4 2 3 2 5 4" xfId="26214"/>
    <cellStyle name="Note 4 2 3 2 5 4 2" xfId="26215"/>
    <cellStyle name="Note 4 2 3 2 5 5" xfId="26216"/>
    <cellStyle name="Note 4 2 3 2 5 5 2" xfId="52702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3 2" xfId="52703"/>
    <cellStyle name="Note 4 2 3 2 6 4" xfId="26222"/>
    <cellStyle name="Note 4 2 3 2 7" xfId="26223"/>
    <cellStyle name="Note 4 2 3 2 7 2" xfId="26224"/>
    <cellStyle name="Note 4 2 3 2 8" xfId="26225"/>
    <cellStyle name="Note 4 2 3 2 8 2" xfId="52704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3 2" xfId="52705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3 2" xfId="52706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3 2" xfId="52707"/>
    <cellStyle name="Note 4 2 3 3 2 4 4" xfId="26243"/>
    <cellStyle name="Note 4 2 3 3 2 5" xfId="26244"/>
    <cellStyle name="Note 4 2 3 3 2 5 2" xfId="26245"/>
    <cellStyle name="Note 4 2 3 3 2 6" xfId="26246"/>
    <cellStyle name="Note 4 2 3 3 2 6 2" xfId="52708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3 2" xfId="52709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3 2" xfId="52710"/>
    <cellStyle name="Note 4 2 3 3 3 3 4" xfId="26258"/>
    <cellStyle name="Note 4 2 3 3 3 4" xfId="26259"/>
    <cellStyle name="Note 4 2 3 3 3 4 2" xfId="26260"/>
    <cellStyle name="Note 4 2 3 3 3 5" xfId="26261"/>
    <cellStyle name="Note 4 2 3 3 3 5 2" xfId="5271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3 2" xfId="52712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3 2" xfId="52713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3 2" xfId="52714"/>
    <cellStyle name="Note 4 2 3 3 4 4 4" xfId="26278"/>
    <cellStyle name="Note 4 2 3 3 4 5" xfId="26279"/>
    <cellStyle name="Note 4 2 3 3 4 5 2" xfId="26280"/>
    <cellStyle name="Note 4 2 3 3 4 6" xfId="26281"/>
    <cellStyle name="Note 4 2 3 3 4 6 2" xfId="52715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3 2" xfId="52716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3 2" xfId="52717"/>
    <cellStyle name="Note 4 2 3 3 5 3 4" xfId="26293"/>
    <cellStyle name="Note 4 2 3 3 5 4" xfId="26294"/>
    <cellStyle name="Note 4 2 3 3 5 4 2" xfId="26295"/>
    <cellStyle name="Note 4 2 3 3 5 5" xfId="26296"/>
    <cellStyle name="Note 4 2 3 3 5 5 2" xfId="52718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3 2" xfId="52719"/>
    <cellStyle name="Note 4 2 3 3 6 4" xfId="26302"/>
    <cellStyle name="Note 4 2 3 3 7" xfId="26303"/>
    <cellStyle name="Note 4 2 3 3 7 2" xfId="26304"/>
    <cellStyle name="Note 4 2 3 3 8" xfId="26305"/>
    <cellStyle name="Note 4 2 3 3 8 2" xfId="52720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3 2" xfId="5272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3 2" xfId="52722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3 2" xfId="52723"/>
    <cellStyle name="Note 4 2 3 4 4 4" xfId="26322"/>
    <cellStyle name="Note 4 2 3 4 5" xfId="26323"/>
    <cellStyle name="Note 4 2 3 4 5 2" xfId="26324"/>
    <cellStyle name="Note 4 2 3 4 6" xfId="26325"/>
    <cellStyle name="Note 4 2 3 4 6 2" xfId="52724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3 2" xfId="52725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3 2" xfId="52726"/>
    <cellStyle name="Note 4 2 3 5 3 4" xfId="26337"/>
    <cellStyle name="Note 4 2 3 5 4" xfId="26338"/>
    <cellStyle name="Note 4 2 3 5 4 2" xfId="26339"/>
    <cellStyle name="Note 4 2 3 5 5" xfId="26340"/>
    <cellStyle name="Note 4 2 3 5 5 2" xfId="52727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3 2" xfId="52728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3 2" xfId="52729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3 2" xfId="52730"/>
    <cellStyle name="Note 4 2 3 6 4 4" xfId="26357"/>
    <cellStyle name="Note 4 2 3 6 5" xfId="26358"/>
    <cellStyle name="Note 4 2 3 6 5 2" xfId="26359"/>
    <cellStyle name="Note 4 2 3 6 6" xfId="26360"/>
    <cellStyle name="Note 4 2 3 6 6 2" xfId="52731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3 2" xfId="52732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3 2" xfId="52733"/>
    <cellStyle name="Note 4 2 3 7 3 4" xfId="26372"/>
    <cellStyle name="Note 4 2 3 7 4" xfId="26373"/>
    <cellStyle name="Note 4 2 3 7 4 2" xfId="26374"/>
    <cellStyle name="Note 4 2 3 7 5" xfId="26375"/>
    <cellStyle name="Note 4 2 3 7 5 2" xfId="52734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3 2" xfId="52735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3 2" xfId="52736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3 2" xfId="52737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3 2" xfId="52738"/>
    <cellStyle name="Note 4 2 4 2 4 4" xfId="26400"/>
    <cellStyle name="Note 4 2 4 2 5" xfId="26401"/>
    <cellStyle name="Note 4 2 4 2 5 2" xfId="26402"/>
    <cellStyle name="Note 4 2 4 2 6" xfId="26403"/>
    <cellStyle name="Note 4 2 4 2 6 2" xfId="52739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3 2" xfId="52740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3 2" xfId="52741"/>
    <cellStyle name="Note 4 2 4 3 3 4" xfId="26415"/>
    <cellStyle name="Note 4 2 4 3 4" xfId="26416"/>
    <cellStyle name="Note 4 2 4 3 4 2" xfId="26417"/>
    <cellStyle name="Note 4 2 4 3 5" xfId="26418"/>
    <cellStyle name="Note 4 2 4 3 5 2" xfId="52742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3 2" xfId="52743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3 2" xfId="52744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3 2" xfId="52745"/>
    <cellStyle name="Note 4 2 4 4 4 4" xfId="26435"/>
    <cellStyle name="Note 4 2 4 4 5" xfId="26436"/>
    <cellStyle name="Note 4 2 4 4 5 2" xfId="26437"/>
    <cellStyle name="Note 4 2 4 4 6" xfId="26438"/>
    <cellStyle name="Note 4 2 4 4 6 2" xfId="52746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3 2" xfId="52747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3 2" xfId="52748"/>
    <cellStyle name="Note 4 2 4 5 3 4" xfId="26450"/>
    <cellStyle name="Note 4 2 4 5 4" xfId="26451"/>
    <cellStyle name="Note 4 2 4 5 4 2" xfId="26452"/>
    <cellStyle name="Note 4 2 4 5 5" xfId="26453"/>
    <cellStyle name="Note 4 2 4 5 5 2" xfId="52749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3 2" xfId="52750"/>
    <cellStyle name="Note 4 2 4 6 4" xfId="26459"/>
    <cellStyle name="Note 4 2 4 7" xfId="26460"/>
    <cellStyle name="Note 4 2 4 7 2" xfId="26461"/>
    <cellStyle name="Note 4 2 4 8" xfId="26462"/>
    <cellStyle name="Note 4 2 4 8 2" xfId="52751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3 2" xfId="52752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3 2" xfId="52753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3 2" xfId="52754"/>
    <cellStyle name="Note 4 2 5 2 4 4" xfId="26480"/>
    <cellStyle name="Note 4 2 5 2 5" xfId="26481"/>
    <cellStyle name="Note 4 2 5 2 5 2" xfId="26482"/>
    <cellStyle name="Note 4 2 5 2 6" xfId="26483"/>
    <cellStyle name="Note 4 2 5 2 6 2" xfId="52755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3 2" xfId="52756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3 2" xfId="52757"/>
    <cellStyle name="Note 4 2 5 3 3 4" xfId="26495"/>
    <cellStyle name="Note 4 2 5 3 4" xfId="26496"/>
    <cellStyle name="Note 4 2 5 3 4 2" xfId="26497"/>
    <cellStyle name="Note 4 2 5 3 5" xfId="26498"/>
    <cellStyle name="Note 4 2 5 3 5 2" xfId="5275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3 2" xfId="52759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3 2" xfId="52760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3 2" xfId="52761"/>
    <cellStyle name="Note 4 2 5 4 4 4" xfId="26515"/>
    <cellStyle name="Note 4 2 5 4 5" xfId="26516"/>
    <cellStyle name="Note 4 2 5 4 5 2" xfId="26517"/>
    <cellStyle name="Note 4 2 5 4 6" xfId="26518"/>
    <cellStyle name="Note 4 2 5 4 6 2" xfId="52762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3 2" xfId="52763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3 2" xfId="52764"/>
    <cellStyle name="Note 4 2 5 5 3 4" xfId="26530"/>
    <cellStyle name="Note 4 2 5 5 4" xfId="26531"/>
    <cellStyle name="Note 4 2 5 5 4 2" xfId="26532"/>
    <cellStyle name="Note 4 2 5 5 5" xfId="26533"/>
    <cellStyle name="Note 4 2 5 5 5 2" xfId="52765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3 2" xfId="52766"/>
    <cellStyle name="Note 4 2 5 6 4" xfId="26539"/>
    <cellStyle name="Note 4 2 5 7" xfId="26540"/>
    <cellStyle name="Note 4 2 5 7 2" xfId="26541"/>
    <cellStyle name="Note 4 2 5 8" xfId="26542"/>
    <cellStyle name="Note 4 2 5 8 2" xfId="52767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3 2" xfId="5276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3 2" xfId="52769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3 2" xfId="52770"/>
    <cellStyle name="Note 4 2 6 4 4" xfId="26559"/>
    <cellStyle name="Note 4 2 6 5" xfId="26560"/>
    <cellStyle name="Note 4 2 6 5 2" xfId="26561"/>
    <cellStyle name="Note 4 2 6 6" xfId="26562"/>
    <cellStyle name="Note 4 2 6 6 2" xfId="52771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3 2" xfId="52772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3 2" xfId="52773"/>
    <cellStyle name="Note 4 2 7 3 4" xfId="26574"/>
    <cellStyle name="Note 4 2 7 4" xfId="26575"/>
    <cellStyle name="Note 4 2 7 4 2" xfId="26576"/>
    <cellStyle name="Note 4 2 7 5" xfId="26577"/>
    <cellStyle name="Note 4 2 7 5 2" xfId="52774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3 2" xfId="52775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3 2" xfId="52776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3 2" xfId="52777"/>
    <cellStyle name="Note 4 2 8 4 4" xfId="26594"/>
    <cellStyle name="Note 4 2 8 5" xfId="26595"/>
    <cellStyle name="Note 4 2 8 5 2" xfId="26596"/>
    <cellStyle name="Note 4 2 8 6" xfId="26597"/>
    <cellStyle name="Note 4 2 8 6 2" xfId="52778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3 2" xfId="52779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3 2" xfId="52780"/>
    <cellStyle name="Note 4 2 9 3 4" xfId="26609"/>
    <cellStyle name="Note 4 2 9 4" xfId="26610"/>
    <cellStyle name="Note 4 2 9 4 2" xfId="26611"/>
    <cellStyle name="Note 4 2 9 5" xfId="26612"/>
    <cellStyle name="Note 4 2 9 5 2" xfId="52781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1 2" xfId="52782"/>
    <cellStyle name="Note 4 3 12" xfId="26618"/>
    <cellStyle name="Note 4 3 2" xfId="26619"/>
    <cellStyle name="Note 4 3 2 10" xfId="26620"/>
    <cellStyle name="Note 4 3 2 10 2" xfId="52783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3 2" xfId="52784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3 2" xfId="52785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3 2" xfId="52786"/>
    <cellStyle name="Note 4 3 2 2 2 4 4" xfId="26638"/>
    <cellStyle name="Note 4 3 2 2 2 5" xfId="26639"/>
    <cellStyle name="Note 4 3 2 2 2 5 2" xfId="26640"/>
    <cellStyle name="Note 4 3 2 2 2 6" xfId="26641"/>
    <cellStyle name="Note 4 3 2 2 2 6 2" xfId="52787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3 2" xfId="52788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3 2" xfId="52789"/>
    <cellStyle name="Note 4 3 2 2 3 3 4" xfId="26653"/>
    <cellStyle name="Note 4 3 2 2 3 4" xfId="26654"/>
    <cellStyle name="Note 4 3 2 2 3 4 2" xfId="26655"/>
    <cellStyle name="Note 4 3 2 2 3 5" xfId="26656"/>
    <cellStyle name="Note 4 3 2 2 3 5 2" xfId="52790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3 2" xfId="52791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3 2" xfId="52792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3 2" xfId="52793"/>
    <cellStyle name="Note 4 3 2 2 4 4 4" xfId="26673"/>
    <cellStyle name="Note 4 3 2 2 4 5" xfId="26674"/>
    <cellStyle name="Note 4 3 2 2 4 5 2" xfId="26675"/>
    <cellStyle name="Note 4 3 2 2 4 6" xfId="26676"/>
    <cellStyle name="Note 4 3 2 2 4 6 2" xfId="52794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3 2" xfId="52795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3 2" xfId="52796"/>
    <cellStyle name="Note 4 3 2 2 5 3 4" xfId="26688"/>
    <cellStyle name="Note 4 3 2 2 5 4" xfId="26689"/>
    <cellStyle name="Note 4 3 2 2 5 4 2" xfId="26690"/>
    <cellStyle name="Note 4 3 2 2 5 5" xfId="26691"/>
    <cellStyle name="Note 4 3 2 2 5 5 2" xfId="52797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3 2" xfId="52798"/>
    <cellStyle name="Note 4 3 2 2 6 4" xfId="26697"/>
    <cellStyle name="Note 4 3 2 2 7" xfId="26698"/>
    <cellStyle name="Note 4 3 2 2 7 2" xfId="26699"/>
    <cellStyle name="Note 4 3 2 2 8" xfId="26700"/>
    <cellStyle name="Note 4 3 2 2 8 2" xfId="52799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3 2" xfId="52800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3 2" xfId="52801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3 2" xfId="52802"/>
    <cellStyle name="Note 4 3 2 3 2 4 4" xfId="26718"/>
    <cellStyle name="Note 4 3 2 3 2 5" xfId="26719"/>
    <cellStyle name="Note 4 3 2 3 2 5 2" xfId="26720"/>
    <cellStyle name="Note 4 3 2 3 2 6" xfId="26721"/>
    <cellStyle name="Note 4 3 2 3 2 6 2" xfId="52803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3 2" xfId="52804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3 2" xfId="52805"/>
    <cellStyle name="Note 4 3 2 3 3 3 4" xfId="26733"/>
    <cellStyle name="Note 4 3 2 3 3 4" xfId="26734"/>
    <cellStyle name="Note 4 3 2 3 3 4 2" xfId="26735"/>
    <cellStyle name="Note 4 3 2 3 3 5" xfId="26736"/>
    <cellStyle name="Note 4 3 2 3 3 5 2" xfId="5280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3 2" xfId="52807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3 2" xfId="52808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3 2" xfId="52809"/>
    <cellStyle name="Note 4 3 2 3 4 4 4" xfId="26753"/>
    <cellStyle name="Note 4 3 2 3 4 5" xfId="26754"/>
    <cellStyle name="Note 4 3 2 3 4 5 2" xfId="26755"/>
    <cellStyle name="Note 4 3 2 3 4 6" xfId="26756"/>
    <cellStyle name="Note 4 3 2 3 4 6 2" xfId="52810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3 2" xfId="52811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3 2" xfId="52812"/>
    <cellStyle name="Note 4 3 2 3 5 3 4" xfId="26768"/>
    <cellStyle name="Note 4 3 2 3 5 4" xfId="26769"/>
    <cellStyle name="Note 4 3 2 3 5 4 2" xfId="26770"/>
    <cellStyle name="Note 4 3 2 3 5 5" xfId="26771"/>
    <cellStyle name="Note 4 3 2 3 5 5 2" xfId="52813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3 2" xfId="52814"/>
    <cellStyle name="Note 4 3 2 3 6 4" xfId="26777"/>
    <cellStyle name="Note 4 3 2 3 7" xfId="26778"/>
    <cellStyle name="Note 4 3 2 3 7 2" xfId="26779"/>
    <cellStyle name="Note 4 3 2 3 8" xfId="26780"/>
    <cellStyle name="Note 4 3 2 3 8 2" xfId="52815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3 2" xfId="5281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3 2" xfId="52817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3 2" xfId="52818"/>
    <cellStyle name="Note 4 3 2 4 4 4" xfId="26797"/>
    <cellStyle name="Note 4 3 2 4 5" xfId="26798"/>
    <cellStyle name="Note 4 3 2 4 5 2" xfId="26799"/>
    <cellStyle name="Note 4 3 2 4 6" xfId="26800"/>
    <cellStyle name="Note 4 3 2 4 6 2" xfId="52819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3 2" xfId="52820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3 2" xfId="52821"/>
    <cellStyle name="Note 4 3 2 5 3 4" xfId="26812"/>
    <cellStyle name="Note 4 3 2 5 4" xfId="26813"/>
    <cellStyle name="Note 4 3 2 5 4 2" xfId="26814"/>
    <cellStyle name="Note 4 3 2 5 5" xfId="26815"/>
    <cellStyle name="Note 4 3 2 5 5 2" xfId="52822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3 2" xfId="52823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3 2" xfId="52824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3 2" xfId="52825"/>
    <cellStyle name="Note 4 3 2 6 4 4" xfId="26832"/>
    <cellStyle name="Note 4 3 2 6 5" xfId="26833"/>
    <cellStyle name="Note 4 3 2 6 5 2" xfId="26834"/>
    <cellStyle name="Note 4 3 2 6 6" xfId="26835"/>
    <cellStyle name="Note 4 3 2 6 6 2" xfId="52826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3 2" xfId="52827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3 2" xfId="52828"/>
    <cellStyle name="Note 4 3 2 7 3 4" xfId="26847"/>
    <cellStyle name="Note 4 3 2 7 4" xfId="26848"/>
    <cellStyle name="Note 4 3 2 7 4 2" xfId="26849"/>
    <cellStyle name="Note 4 3 2 7 5" xfId="26850"/>
    <cellStyle name="Note 4 3 2 7 5 2" xfId="52829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3 2" xfId="52830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3 2" xfId="52831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3 2" xfId="52832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3 2" xfId="52833"/>
    <cellStyle name="Note 4 3 3 2 4 4" xfId="26875"/>
    <cellStyle name="Note 4 3 3 2 5" xfId="26876"/>
    <cellStyle name="Note 4 3 3 2 5 2" xfId="26877"/>
    <cellStyle name="Note 4 3 3 2 6" xfId="26878"/>
    <cellStyle name="Note 4 3 3 2 6 2" xfId="52834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3 2" xfId="52835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3 2" xfId="52836"/>
    <cellStyle name="Note 4 3 3 3 3 4" xfId="26890"/>
    <cellStyle name="Note 4 3 3 3 4" xfId="26891"/>
    <cellStyle name="Note 4 3 3 3 4 2" xfId="26892"/>
    <cellStyle name="Note 4 3 3 3 5" xfId="26893"/>
    <cellStyle name="Note 4 3 3 3 5 2" xfId="52837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3 2" xfId="52838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3 2" xfId="52839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3 2" xfId="52840"/>
    <cellStyle name="Note 4 3 3 4 4 4" xfId="26910"/>
    <cellStyle name="Note 4 3 3 4 5" xfId="26911"/>
    <cellStyle name="Note 4 3 3 4 5 2" xfId="26912"/>
    <cellStyle name="Note 4 3 3 4 6" xfId="26913"/>
    <cellStyle name="Note 4 3 3 4 6 2" xfId="52841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3 2" xfId="52842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3 2" xfId="52843"/>
    <cellStyle name="Note 4 3 3 5 3 4" xfId="26925"/>
    <cellStyle name="Note 4 3 3 5 4" xfId="26926"/>
    <cellStyle name="Note 4 3 3 5 4 2" xfId="26927"/>
    <cellStyle name="Note 4 3 3 5 5" xfId="26928"/>
    <cellStyle name="Note 4 3 3 5 5 2" xfId="52844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3 2" xfId="52845"/>
    <cellStyle name="Note 4 3 3 6 4" xfId="26934"/>
    <cellStyle name="Note 4 3 3 7" xfId="26935"/>
    <cellStyle name="Note 4 3 3 7 2" xfId="26936"/>
    <cellStyle name="Note 4 3 3 8" xfId="26937"/>
    <cellStyle name="Note 4 3 3 8 2" xfId="52846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3 2" xfId="52847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3 2" xfId="52848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3 2" xfId="52849"/>
    <cellStyle name="Note 4 3 4 2 4 4" xfId="26955"/>
    <cellStyle name="Note 4 3 4 2 5" xfId="26956"/>
    <cellStyle name="Note 4 3 4 2 5 2" xfId="26957"/>
    <cellStyle name="Note 4 3 4 2 6" xfId="26958"/>
    <cellStyle name="Note 4 3 4 2 6 2" xfId="52850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3 2" xfId="52851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3 2" xfId="52852"/>
    <cellStyle name="Note 4 3 4 3 3 4" xfId="26970"/>
    <cellStyle name="Note 4 3 4 3 4" xfId="26971"/>
    <cellStyle name="Note 4 3 4 3 4 2" xfId="26972"/>
    <cellStyle name="Note 4 3 4 3 5" xfId="26973"/>
    <cellStyle name="Note 4 3 4 3 5 2" xfId="5285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3 2" xfId="52854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3 2" xfId="52855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3 2" xfId="52856"/>
    <cellStyle name="Note 4 3 4 4 4 4" xfId="26990"/>
    <cellStyle name="Note 4 3 4 4 5" xfId="26991"/>
    <cellStyle name="Note 4 3 4 4 5 2" xfId="26992"/>
    <cellStyle name="Note 4 3 4 4 6" xfId="26993"/>
    <cellStyle name="Note 4 3 4 4 6 2" xfId="52857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3 2" xfId="52858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3 2" xfId="52859"/>
    <cellStyle name="Note 4 3 4 5 3 4" xfId="27005"/>
    <cellStyle name="Note 4 3 4 5 4" xfId="27006"/>
    <cellStyle name="Note 4 3 4 5 4 2" xfId="27007"/>
    <cellStyle name="Note 4 3 4 5 5" xfId="27008"/>
    <cellStyle name="Note 4 3 4 5 5 2" xfId="52860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3 2" xfId="52861"/>
    <cellStyle name="Note 4 3 4 6 4" xfId="27014"/>
    <cellStyle name="Note 4 3 4 7" xfId="27015"/>
    <cellStyle name="Note 4 3 4 7 2" xfId="27016"/>
    <cellStyle name="Note 4 3 4 8" xfId="27017"/>
    <cellStyle name="Note 4 3 4 8 2" xfId="52862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3 2" xfId="5286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3 2" xfId="52864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3 2" xfId="52865"/>
    <cellStyle name="Note 4 3 5 4 4" xfId="27034"/>
    <cellStyle name="Note 4 3 5 5" xfId="27035"/>
    <cellStyle name="Note 4 3 5 5 2" xfId="27036"/>
    <cellStyle name="Note 4 3 5 6" xfId="27037"/>
    <cellStyle name="Note 4 3 5 6 2" xfId="52866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3 2" xfId="52867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3 2" xfId="52868"/>
    <cellStyle name="Note 4 3 6 3 4" xfId="27049"/>
    <cellStyle name="Note 4 3 6 4" xfId="27050"/>
    <cellStyle name="Note 4 3 6 4 2" xfId="27051"/>
    <cellStyle name="Note 4 3 6 5" xfId="27052"/>
    <cellStyle name="Note 4 3 6 5 2" xfId="52869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3 2" xfId="52870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3 2" xfId="52871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3 2" xfId="52872"/>
    <cellStyle name="Note 4 3 7 4 4" xfId="27069"/>
    <cellStyle name="Note 4 3 7 5" xfId="27070"/>
    <cellStyle name="Note 4 3 7 5 2" xfId="27071"/>
    <cellStyle name="Note 4 3 7 6" xfId="27072"/>
    <cellStyle name="Note 4 3 7 6 2" xfId="52873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3 2" xfId="52874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3 2" xfId="52875"/>
    <cellStyle name="Note 4 3 8 3 4" xfId="27084"/>
    <cellStyle name="Note 4 3 8 4" xfId="27085"/>
    <cellStyle name="Note 4 3 8 4 2" xfId="27086"/>
    <cellStyle name="Note 4 3 8 5" xfId="27087"/>
    <cellStyle name="Note 4 3 8 5 2" xfId="52876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3 2" xfId="52877"/>
    <cellStyle name="Note 4 3 9 4" xfId="27093"/>
    <cellStyle name="Note 4 4" xfId="27094"/>
    <cellStyle name="Note 4 4 10" xfId="27095"/>
    <cellStyle name="Note 4 4 10 2" xfId="52878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3 2" xfId="52879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3 2" xfId="52880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3 2" xfId="52881"/>
    <cellStyle name="Note 4 4 2 2 4 4" xfId="27113"/>
    <cellStyle name="Note 4 4 2 2 5" xfId="27114"/>
    <cellStyle name="Note 4 4 2 2 5 2" xfId="27115"/>
    <cellStyle name="Note 4 4 2 2 6" xfId="27116"/>
    <cellStyle name="Note 4 4 2 2 6 2" xfId="52882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3 2" xfId="52883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3 2" xfId="52884"/>
    <cellStyle name="Note 4 4 2 3 3 4" xfId="27128"/>
    <cellStyle name="Note 4 4 2 3 4" xfId="27129"/>
    <cellStyle name="Note 4 4 2 3 4 2" xfId="27130"/>
    <cellStyle name="Note 4 4 2 3 5" xfId="27131"/>
    <cellStyle name="Note 4 4 2 3 5 2" xfId="52885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3 2" xfId="52886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3 2" xfId="52887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3 2" xfId="52888"/>
    <cellStyle name="Note 4 4 2 4 4 4" xfId="27148"/>
    <cellStyle name="Note 4 4 2 4 5" xfId="27149"/>
    <cellStyle name="Note 4 4 2 4 5 2" xfId="27150"/>
    <cellStyle name="Note 4 4 2 4 6" xfId="27151"/>
    <cellStyle name="Note 4 4 2 4 6 2" xfId="52889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3 2" xfId="52890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3 2" xfId="52891"/>
    <cellStyle name="Note 4 4 2 5 3 4" xfId="27163"/>
    <cellStyle name="Note 4 4 2 5 4" xfId="27164"/>
    <cellStyle name="Note 4 4 2 5 4 2" xfId="27165"/>
    <cellStyle name="Note 4 4 2 5 5" xfId="27166"/>
    <cellStyle name="Note 4 4 2 5 5 2" xfId="52892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3 2" xfId="52893"/>
    <cellStyle name="Note 4 4 2 6 4" xfId="27172"/>
    <cellStyle name="Note 4 4 2 7" xfId="27173"/>
    <cellStyle name="Note 4 4 2 7 2" xfId="27174"/>
    <cellStyle name="Note 4 4 2 8" xfId="27175"/>
    <cellStyle name="Note 4 4 2 8 2" xfId="52894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3 2" xfId="52895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3 2" xfId="52896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3 2" xfId="52897"/>
    <cellStyle name="Note 4 4 3 2 4 4" xfId="27193"/>
    <cellStyle name="Note 4 4 3 2 5" xfId="27194"/>
    <cellStyle name="Note 4 4 3 2 5 2" xfId="27195"/>
    <cellStyle name="Note 4 4 3 2 6" xfId="27196"/>
    <cellStyle name="Note 4 4 3 2 6 2" xfId="52898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3 2" xfId="52899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3 2" xfId="52900"/>
    <cellStyle name="Note 4 4 3 3 3 4" xfId="27208"/>
    <cellStyle name="Note 4 4 3 3 4" xfId="27209"/>
    <cellStyle name="Note 4 4 3 3 4 2" xfId="27210"/>
    <cellStyle name="Note 4 4 3 3 5" xfId="27211"/>
    <cellStyle name="Note 4 4 3 3 5 2" xfId="5290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3 2" xfId="52902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3 2" xfId="52903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3 2" xfId="52904"/>
    <cellStyle name="Note 4 4 3 4 4 4" xfId="27228"/>
    <cellStyle name="Note 4 4 3 4 5" xfId="27229"/>
    <cellStyle name="Note 4 4 3 4 5 2" xfId="27230"/>
    <cellStyle name="Note 4 4 3 4 6" xfId="27231"/>
    <cellStyle name="Note 4 4 3 4 6 2" xfId="52905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3 2" xfId="52906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3 2" xfId="52907"/>
    <cellStyle name="Note 4 4 3 5 3 4" xfId="27243"/>
    <cellStyle name="Note 4 4 3 5 4" xfId="27244"/>
    <cellStyle name="Note 4 4 3 5 4 2" xfId="27245"/>
    <cellStyle name="Note 4 4 3 5 5" xfId="27246"/>
    <cellStyle name="Note 4 4 3 5 5 2" xfId="52908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3 2" xfId="52909"/>
    <cellStyle name="Note 4 4 3 6 4" xfId="27252"/>
    <cellStyle name="Note 4 4 3 7" xfId="27253"/>
    <cellStyle name="Note 4 4 3 7 2" xfId="27254"/>
    <cellStyle name="Note 4 4 3 8" xfId="27255"/>
    <cellStyle name="Note 4 4 3 8 2" xfId="52910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3 2" xfId="5291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3 2" xfId="52912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3 2" xfId="52913"/>
    <cellStyle name="Note 4 4 4 4 4" xfId="27272"/>
    <cellStyle name="Note 4 4 4 5" xfId="27273"/>
    <cellStyle name="Note 4 4 4 5 2" xfId="27274"/>
    <cellStyle name="Note 4 4 4 6" xfId="27275"/>
    <cellStyle name="Note 4 4 4 6 2" xfId="52914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3 2" xfId="52915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3 2" xfId="52916"/>
    <cellStyle name="Note 4 4 5 3 4" xfId="27287"/>
    <cellStyle name="Note 4 4 5 4" xfId="27288"/>
    <cellStyle name="Note 4 4 5 4 2" xfId="27289"/>
    <cellStyle name="Note 4 4 5 5" xfId="27290"/>
    <cellStyle name="Note 4 4 5 5 2" xfId="52917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3 2" xfId="52918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3 2" xfId="52919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3 2" xfId="52920"/>
    <cellStyle name="Note 4 4 6 4 4" xfId="27307"/>
    <cellStyle name="Note 4 4 6 5" xfId="27308"/>
    <cellStyle name="Note 4 4 6 5 2" xfId="27309"/>
    <cellStyle name="Note 4 4 6 6" xfId="27310"/>
    <cellStyle name="Note 4 4 6 6 2" xfId="52921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3 2" xfId="52922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3 2" xfId="52923"/>
    <cellStyle name="Note 4 4 7 3 4" xfId="27322"/>
    <cellStyle name="Note 4 4 7 4" xfId="27323"/>
    <cellStyle name="Note 4 4 7 4 2" xfId="27324"/>
    <cellStyle name="Note 4 4 7 5" xfId="27325"/>
    <cellStyle name="Note 4 4 7 5 2" xfId="52924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3 2" xfId="52925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3 2" xfId="52926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3 2" xfId="52927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3 2" xfId="52928"/>
    <cellStyle name="Note 4 5 2 4 4" xfId="27350"/>
    <cellStyle name="Note 4 5 2 5" xfId="27351"/>
    <cellStyle name="Note 4 5 2 5 2" xfId="27352"/>
    <cellStyle name="Note 4 5 2 6" xfId="27353"/>
    <cellStyle name="Note 4 5 2 6 2" xfId="52929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3 2" xfId="52930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3 2" xfId="52931"/>
    <cellStyle name="Note 4 5 3 3 4" xfId="27365"/>
    <cellStyle name="Note 4 5 3 4" xfId="27366"/>
    <cellStyle name="Note 4 5 3 4 2" xfId="27367"/>
    <cellStyle name="Note 4 5 3 5" xfId="27368"/>
    <cellStyle name="Note 4 5 3 5 2" xfId="52932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3 2" xfId="52933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3 2" xfId="52934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3 2" xfId="52935"/>
    <cellStyle name="Note 4 5 4 4 4" xfId="27385"/>
    <cellStyle name="Note 4 5 4 5" xfId="27386"/>
    <cellStyle name="Note 4 5 4 5 2" xfId="27387"/>
    <cellStyle name="Note 4 5 4 6" xfId="27388"/>
    <cellStyle name="Note 4 5 4 6 2" xfId="52936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3 2" xfId="52937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3 2" xfId="52938"/>
    <cellStyle name="Note 4 5 5 3 4" xfId="27400"/>
    <cellStyle name="Note 4 5 5 4" xfId="27401"/>
    <cellStyle name="Note 4 5 5 4 2" xfId="27402"/>
    <cellStyle name="Note 4 5 5 5" xfId="27403"/>
    <cellStyle name="Note 4 5 5 5 2" xfId="52939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3 2" xfId="52940"/>
    <cellStyle name="Note 4 5 6 4" xfId="27409"/>
    <cellStyle name="Note 4 5 7" xfId="27410"/>
    <cellStyle name="Note 4 5 7 2" xfId="27411"/>
    <cellStyle name="Note 4 5 8" xfId="27412"/>
    <cellStyle name="Note 4 5 8 2" xfId="52941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3 2" xfId="52942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3 2" xfId="52943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3 2" xfId="52944"/>
    <cellStyle name="Note 4 6 2 4 4" xfId="27430"/>
    <cellStyle name="Note 4 6 2 5" xfId="27431"/>
    <cellStyle name="Note 4 6 2 5 2" xfId="27432"/>
    <cellStyle name="Note 4 6 2 6" xfId="27433"/>
    <cellStyle name="Note 4 6 2 6 2" xfId="52945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3 2" xfId="52946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3 2" xfId="52947"/>
    <cellStyle name="Note 4 6 3 3 4" xfId="27445"/>
    <cellStyle name="Note 4 6 3 4" xfId="27446"/>
    <cellStyle name="Note 4 6 3 4 2" xfId="27447"/>
    <cellStyle name="Note 4 6 3 5" xfId="27448"/>
    <cellStyle name="Note 4 6 3 5 2" xfId="529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3 2" xfId="52949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3 2" xfId="52950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3 2" xfId="52951"/>
    <cellStyle name="Note 4 6 4 4 4" xfId="27465"/>
    <cellStyle name="Note 4 6 4 5" xfId="27466"/>
    <cellStyle name="Note 4 6 4 5 2" xfId="27467"/>
    <cellStyle name="Note 4 6 4 6" xfId="27468"/>
    <cellStyle name="Note 4 6 4 6 2" xfId="52952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3 2" xfId="52953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3 2" xfId="52954"/>
    <cellStyle name="Note 4 6 5 3 4" xfId="27480"/>
    <cellStyle name="Note 4 6 5 4" xfId="27481"/>
    <cellStyle name="Note 4 6 5 4 2" xfId="27482"/>
    <cellStyle name="Note 4 6 5 5" xfId="27483"/>
    <cellStyle name="Note 4 6 5 5 2" xfId="52955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3 2" xfId="52956"/>
    <cellStyle name="Note 4 6 6 4" xfId="27489"/>
    <cellStyle name="Note 4 6 7" xfId="27490"/>
    <cellStyle name="Note 4 6 7 2" xfId="27491"/>
    <cellStyle name="Note 4 6 8" xfId="27492"/>
    <cellStyle name="Note 4 6 8 2" xfId="52957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3 2" xfId="5295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3 2" xfId="52959"/>
    <cellStyle name="Note 4 7 3 4" xfId="27504"/>
    <cellStyle name="Note 4 7 4" xfId="27505"/>
    <cellStyle name="Note 4 7 4 2" xfId="27506"/>
    <cellStyle name="Note 4 7 4 2 2" xfId="27507"/>
    <cellStyle name="Note 4 7 4 2 2 2" xfId="52960"/>
    <cellStyle name="Note 4 7 4 2 3" xfId="27508"/>
    <cellStyle name="Note 4 7 4 3" xfId="27509"/>
    <cellStyle name="Note 4 7 4 3 2" xfId="52961"/>
    <cellStyle name="Note 4 7 4 4" xfId="27510"/>
    <cellStyle name="Note 4 7 5" xfId="27511"/>
    <cellStyle name="Note 4 7 5 2" xfId="27512"/>
    <cellStyle name="Note 4 7 6" xfId="27513"/>
    <cellStyle name="Note 4 7 6 2" xfId="52962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3 2" xfId="52963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3 2" xfId="5296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3 2" xfId="52965"/>
    <cellStyle name="Note 4 8 4 4" xfId="27530"/>
    <cellStyle name="Note 4 8 5" xfId="27531"/>
    <cellStyle name="Note 4 8 5 2" xfId="27532"/>
    <cellStyle name="Note 4 8 6" xfId="27533"/>
    <cellStyle name="Note 4 8 6 2" xfId="52966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3 2" xfId="52967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3 2" xfId="52968"/>
    <cellStyle name="Note 4 9 3 4" xfId="27545"/>
    <cellStyle name="Note 4 9 4" xfId="27546"/>
    <cellStyle name="Note 4 9 4 2" xfId="27547"/>
    <cellStyle name="Note 4 9 5" xfId="27548"/>
    <cellStyle name="Note 4 9 5 2" xfId="52969"/>
    <cellStyle name="Note 4 9 6" xfId="27549"/>
    <cellStyle name="Note 5" xfId="27550"/>
    <cellStyle name="Note 5 10" xfId="27551"/>
    <cellStyle name="Note 5 10 2" xfId="27552"/>
    <cellStyle name="Note 5 11" xfId="27553"/>
    <cellStyle name="Note 5 11 2" xfId="52970"/>
    <cellStyle name="Note 5 12" xfId="27554"/>
    <cellStyle name="Note 5 2" xfId="27555"/>
    <cellStyle name="Note 5 2 10" xfId="27556"/>
    <cellStyle name="Note 5 2 10 2" xfId="52971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3 2" xfId="52972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3 2" xfId="52973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3 2" xfId="52974"/>
    <cellStyle name="Note 5 2 2 2 4 4" xfId="27574"/>
    <cellStyle name="Note 5 2 2 2 5" xfId="27575"/>
    <cellStyle name="Note 5 2 2 2 5 2" xfId="27576"/>
    <cellStyle name="Note 5 2 2 2 6" xfId="27577"/>
    <cellStyle name="Note 5 2 2 2 6 2" xfId="52975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3 2" xfId="52976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3 2" xfId="52977"/>
    <cellStyle name="Note 5 2 2 3 3 4" xfId="27589"/>
    <cellStyle name="Note 5 2 2 3 4" xfId="27590"/>
    <cellStyle name="Note 5 2 2 3 4 2" xfId="27591"/>
    <cellStyle name="Note 5 2 2 3 5" xfId="27592"/>
    <cellStyle name="Note 5 2 2 3 5 2" xfId="52978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3 2" xfId="52979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3 2" xfId="52980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3 2" xfId="52981"/>
    <cellStyle name="Note 5 2 2 4 4 4" xfId="27609"/>
    <cellStyle name="Note 5 2 2 4 5" xfId="27610"/>
    <cellStyle name="Note 5 2 2 4 5 2" xfId="27611"/>
    <cellStyle name="Note 5 2 2 4 6" xfId="27612"/>
    <cellStyle name="Note 5 2 2 4 6 2" xfId="5298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3 2" xfId="52983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3 2" xfId="52984"/>
    <cellStyle name="Note 5 2 2 5 3 4" xfId="27624"/>
    <cellStyle name="Note 5 2 2 5 4" xfId="27625"/>
    <cellStyle name="Note 5 2 2 5 4 2" xfId="27626"/>
    <cellStyle name="Note 5 2 2 5 5" xfId="27627"/>
    <cellStyle name="Note 5 2 2 5 5 2" xfId="52985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3 2" xfId="52986"/>
    <cellStyle name="Note 5 2 2 6 4" xfId="27633"/>
    <cellStyle name="Note 5 2 2 7" xfId="27634"/>
    <cellStyle name="Note 5 2 2 7 2" xfId="27635"/>
    <cellStyle name="Note 5 2 2 8" xfId="27636"/>
    <cellStyle name="Note 5 2 2 8 2" xfId="52987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3 2" xfId="52988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3 2" xfId="5298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3 2" xfId="52990"/>
    <cellStyle name="Note 5 2 3 2 4 4" xfId="27655"/>
    <cellStyle name="Note 5 2 3 2 5" xfId="27656"/>
    <cellStyle name="Note 5 2 3 2 5 2" xfId="27657"/>
    <cellStyle name="Note 5 2 3 2 6" xfId="27658"/>
    <cellStyle name="Note 5 2 3 2 6 2" xfId="52991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3 2" xfId="52992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3 2" xfId="52993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3 2" xfId="52994"/>
    <cellStyle name="Note 5 2 3 3 4 4" xfId="27675"/>
    <cellStyle name="Note 5 2 3 3 5" xfId="27676"/>
    <cellStyle name="Note 5 2 3 3 5 2" xfId="27677"/>
    <cellStyle name="Note 5 2 3 3 6" xfId="27678"/>
    <cellStyle name="Note 5 2 3 3 6 2" xfId="52995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3 2" xfId="52996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3 2" xfId="52997"/>
    <cellStyle name="Note 5 2 3 4 3 4" xfId="27690"/>
    <cellStyle name="Note 5 2 3 4 4" xfId="27691"/>
    <cellStyle name="Note 5 2 3 4 4 2" xfId="27692"/>
    <cellStyle name="Note 5 2 3 4 5" xfId="27693"/>
    <cellStyle name="Note 5 2 3 4 5 2" xfId="52998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3 2" xfId="529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3 2" xfId="53000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3 2" xfId="53001"/>
    <cellStyle name="Note 5 2 3 5 4 4" xfId="27710"/>
    <cellStyle name="Note 5 2 3 5 5" xfId="27711"/>
    <cellStyle name="Note 5 2 3 5 5 2" xfId="27712"/>
    <cellStyle name="Note 5 2 3 5 6" xfId="27713"/>
    <cellStyle name="Note 5 2 3 5 6 2" xfId="53002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3 2" xfId="53003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3 2" xfId="53004"/>
    <cellStyle name="Note 5 2 3 6 3 4" xfId="27725"/>
    <cellStyle name="Note 5 2 3 6 4" xfId="27726"/>
    <cellStyle name="Note 5 2 3 6 4 2" xfId="27727"/>
    <cellStyle name="Note 5 2 3 6 5" xfId="27728"/>
    <cellStyle name="Note 5 2 3 6 5 2" xfId="53005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3 2" xfId="53006"/>
    <cellStyle name="Note 5 2 3 7 4" xfId="27734"/>
    <cellStyle name="Note 5 2 3 8" xfId="27735"/>
    <cellStyle name="Note 5 2 3 8 2" xfId="27736"/>
    <cellStyle name="Note 5 2 3 9" xfId="27737"/>
    <cellStyle name="Note 5 2 3 9 2" xfId="5300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3 2" xfId="53008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3 2" xfId="53009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3 2" xfId="53010"/>
    <cellStyle name="Note 5 2 4 4 4" xfId="27753"/>
    <cellStyle name="Note 5 2 4 5" xfId="27754"/>
    <cellStyle name="Note 5 2 4 5 2" xfId="27755"/>
    <cellStyle name="Note 5 2 4 6" xfId="27756"/>
    <cellStyle name="Note 5 2 4 6 2" xfId="53011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3 2" xfId="5301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3 2" xfId="53013"/>
    <cellStyle name="Note 5 2 5 3 4" xfId="27768"/>
    <cellStyle name="Note 5 2 5 4" xfId="27769"/>
    <cellStyle name="Note 5 2 5 4 2" xfId="27770"/>
    <cellStyle name="Note 5 2 5 5" xfId="27771"/>
    <cellStyle name="Note 5 2 5 5 2" xfId="53014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3 2" xfId="53015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3 2" xfId="53016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3 2" xfId="53017"/>
    <cellStyle name="Note 5 2 6 4 4" xfId="27788"/>
    <cellStyle name="Note 5 2 6 5" xfId="27789"/>
    <cellStyle name="Note 5 2 6 5 2" xfId="27790"/>
    <cellStyle name="Note 5 2 6 6" xfId="27791"/>
    <cellStyle name="Note 5 2 6 6 2" xfId="53018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3 2" xfId="53019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3 2" xfId="53020"/>
    <cellStyle name="Note 5 2 7 3 4" xfId="27803"/>
    <cellStyle name="Note 5 2 7 4" xfId="27804"/>
    <cellStyle name="Note 5 2 7 4 2" xfId="27805"/>
    <cellStyle name="Note 5 2 7 5" xfId="27806"/>
    <cellStyle name="Note 5 2 7 5 2" xfId="53021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3 2" xfId="53022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3 2" xfId="53023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3 2" xfId="53024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3 2" xfId="53025"/>
    <cellStyle name="Note 5 3 2 4 4" xfId="27831"/>
    <cellStyle name="Note 5 3 2 5" xfId="27832"/>
    <cellStyle name="Note 5 3 2 5 2" xfId="27833"/>
    <cellStyle name="Note 5 3 2 6" xfId="27834"/>
    <cellStyle name="Note 5 3 2 6 2" xfId="53026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3 2" xfId="53027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3 2" xfId="53028"/>
    <cellStyle name="Note 5 3 3 3 4" xfId="27846"/>
    <cellStyle name="Note 5 3 3 4" xfId="27847"/>
    <cellStyle name="Note 5 3 3 4 2" xfId="27848"/>
    <cellStyle name="Note 5 3 3 5" xfId="27849"/>
    <cellStyle name="Note 5 3 3 5 2" xfId="5302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3 2" xfId="53030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3 2" xfId="53031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3 2" xfId="53032"/>
    <cellStyle name="Note 5 3 4 4 4" xfId="27866"/>
    <cellStyle name="Note 5 3 4 5" xfId="27867"/>
    <cellStyle name="Note 5 3 4 5 2" xfId="27868"/>
    <cellStyle name="Note 5 3 4 6" xfId="27869"/>
    <cellStyle name="Note 5 3 4 6 2" xfId="53033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3 2" xfId="53034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3 2" xfId="53035"/>
    <cellStyle name="Note 5 3 5 3 4" xfId="27881"/>
    <cellStyle name="Note 5 3 5 4" xfId="27882"/>
    <cellStyle name="Note 5 3 5 4 2" xfId="27883"/>
    <cellStyle name="Note 5 3 5 5" xfId="27884"/>
    <cellStyle name="Note 5 3 5 5 2" xfId="53036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3 2" xfId="53037"/>
    <cellStyle name="Note 5 3 6 4" xfId="27890"/>
    <cellStyle name="Note 5 3 7" xfId="27891"/>
    <cellStyle name="Note 5 3 7 2" xfId="27892"/>
    <cellStyle name="Note 5 3 8" xfId="27893"/>
    <cellStyle name="Note 5 3 8 2" xfId="53038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3 2" xfId="53039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3 2" xfId="53040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3 2" xfId="53041"/>
    <cellStyle name="Note 5 4 2 4 4" xfId="27912"/>
    <cellStyle name="Note 5 4 2 5" xfId="27913"/>
    <cellStyle name="Note 5 4 2 5 2" xfId="27914"/>
    <cellStyle name="Note 5 4 2 6" xfId="27915"/>
    <cellStyle name="Note 5 4 2 6 2" xfId="53042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3 2" xfId="53043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3 2" xfId="53044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3 2" xfId="53045"/>
    <cellStyle name="Note 5 4 3 4 4" xfId="27932"/>
    <cellStyle name="Note 5 4 3 5" xfId="27933"/>
    <cellStyle name="Note 5 4 3 5 2" xfId="27934"/>
    <cellStyle name="Note 5 4 3 6" xfId="27935"/>
    <cellStyle name="Note 5 4 3 6 2" xfId="53046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3 2" xfId="53047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3 2" xfId="53048"/>
    <cellStyle name="Note 5 4 4 3 4" xfId="27947"/>
    <cellStyle name="Note 5 4 4 4" xfId="27948"/>
    <cellStyle name="Note 5 4 4 4 2" xfId="27949"/>
    <cellStyle name="Note 5 4 4 5" xfId="27950"/>
    <cellStyle name="Note 5 4 4 5 2" xfId="53049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3 2" xfId="53050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3 2" xfId="5305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3 2" xfId="53052"/>
    <cellStyle name="Note 5 4 5 4 4" xfId="27967"/>
    <cellStyle name="Note 5 4 5 5" xfId="27968"/>
    <cellStyle name="Note 5 4 5 5 2" xfId="27969"/>
    <cellStyle name="Note 5 4 5 6" xfId="27970"/>
    <cellStyle name="Note 5 4 5 6 2" xfId="53053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3 2" xfId="53054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3 2" xfId="53055"/>
    <cellStyle name="Note 5 4 6 3 4" xfId="27982"/>
    <cellStyle name="Note 5 4 6 4" xfId="27983"/>
    <cellStyle name="Note 5 4 6 4 2" xfId="27984"/>
    <cellStyle name="Note 5 4 6 5" xfId="27985"/>
    <cellStyle name="Note 5 4 6 5 2" xfId="53056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3 2" xfId="53057"/>
    <cellStyle name="Note 5 4 7 4" xfId="27991"/>
    <cellStyle name="Note 5 4 8" xfId="27992"/>
    <cellStyle name="Note 5 4 8 2" xfId="27993"/>
    <cellStyle name="Note 5 4 9" xfId="27994"/>
    <cellStyle name="Note 5 4 9 2" xfId="53058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3 2" xfId="5305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3 2" xfId="53060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3 2" xfId="53061"/>
    <cellStyle name="Note 5 5 4 4" xfId="28010"/>
    <cellStyle name="Note 5 5 5" xfId="28011"/>
    <cellStyle name="Note 5 5 5 2" xfId="28012"/>
    <cellStyle name="Note 5 5 6" xfId="28013"/>
    <cellStyle name="Note 5 5 6 2" xfId="53062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3 2" xfId="53063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3 2" xfId="53064"/>
    <cellStyle name="Note 5 6 3 4" xfId="28025"/>
    <cellStyle name="Note 5 6 4" xfId="28026"/>
    <cellStyle name="Note 5 6 4 2" xfId="28027"/>
    <cellStyle name="Note 5 6 5" xfId="28028"/>
    <cellStyle name="Note 5 6 5 2" xfId="53065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3 2" xfId="53066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3 2" xfId="53067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3 2" xfId="53068"/>
    <cellStyle name="Note 5 7 4 4" xfId="28045"/>
    <cellStyle name="Note 5 7 5" xfId="28046"/>
    <cellStyle name="Note 5 7 5 2" xfId="28047"/>
    <cellStyle name="Note 5 7 6" xfId="28048"/>
    <cellStyle name="Note 5 7 6 2" xfId="53069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3 2" xfId="53070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3 2" xfId="53071"/>
    <cellStyle name="Note 5 8 3 4" xfId="28060"/>
    <cellStyle name="Note 5 8 4" xfId="28061"/>
    <cellStyle name="Note 5 8 4 2" xfId="28062"/>
    <cellStyle name="Note 5 8 5" xfId="28063"/>
    <cellStyle name="Note 5 8 5 2" xfId="53072"/>
    <cellStyle name="Note 5 8 6" xfId="28064"/>
    <cellStyle name="Note 5 9" xfId="28065"/>
    <cellStyle name="Note 5 9 2" xfId="28066"/>
    <cellStyle name="Note 5 9 2 2" xfId="28067"/>
    <cellStyle name="Note 5 9 3" xfId="28068"/>
    <cellStyle name="Note 5 9 3 2" xfId="53073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3 2" xfId="53074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3 2" xfId="53075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3 2" xfId="53076"/>
    <cellStyle name="Note 6 2 4 4" xfId="28086"/>
    <cellStyle name="Note 6 2 5" xfId="28087"/>
    <cellStyle name="Note 6 2 5 2" xfId="28088"/>
    <cellStyle name="Note 6 2 6" xfId="28089"/>
    <cellStyle name="Note 6 2 6 2" xfId="53077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3 2" xfId="53078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3 2" xfId="53079"/>
    <cellStyle name="Note 6 3 3 4" xfId="28101"/>
    <cellStyle name="Note 6 3 4" xfId="28102"/>
    <cellStyle name="Note 6 3 4 2" xfId="28103"/>
    <cellStyle name="Note 6 3 5" xfId="28104"/>
    <cellStyle name="Note 6 3 5 2" xfId="53080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3 2" xfId="53081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3 2" xfId="53082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3 2" xfId="53083"/>
    <cellStyle name="Note 6 4 4 4" xfId="28121"/>
    <cellStyle name="Note 6 4 5" xfId="28122"/>
    <cellStyle name="Note 6 4 5 2" xfId="28123"/>
    <cellStyle name="Note 6 4 6" xfId="28124"/>
    <cellStyle name="Note 6 4 6 2" xfId="5308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3 2" xfId="53085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3 2" xfId="53086"/>
    <cellStyle name="Note 6 5 3 4" xfId="28136"/>
    <cellStyle name="Note 6 5 4" xfId="28137"/>
    <cellStyle name="Note 6 5 4 2" xfId="28138"/>
    <cellStyle name="Note 6 5 5" xfId="28139"/>
    <cellStyle name="Note 6 5 5 2" xfId="53087"/>
    <cellStyle name="Note 6 5 6" xfId="28140"/>
    <cellStyle name="Note 6 6" xfId="28141"/>
    <cellStyle name="Note 6 6 2" xfId="28142"/>
    <cellStyle name="Note 6 6 2 2" xfId="28143"/>
    <cellStyle name="Note 6 6 3" xfId="28144"/>
    <cellStyle name="Note 6 6 3 2" xfId="53088"/>
    <cellStyle name="Note 6 6 4" xfId="28145"/>
    <cellStyle name="Note 6 7" xfId="28146"/>
    <cellStyle name="Note 6 7 2" xfId="28147"/>
    <cellStyle name="Note 6 8" xfId="28148"/>
    <cellStyle name="Note 6 8 2" xfId="53089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3 2" xfId="53090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3 2" xfId="5309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3 2" xfId="53092"/>
    <cellStyle name="Note 7 2 4 4" xfId="28167"/>
    <cellStyle name="Note 7 2 5" xfId="28168"/>
    <cellStyle name="Note 7 2 5 2" xfId="28169"/>
    <cellStyle name="Note 7 2 6" xfId="28170"/>
    <cellStyle name="Note 7 2 6 2" xfId="53093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3 2" xfId="53094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3 2" xfId="53095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3 2" xfId="53096"/>
    <cellStyle name="Note 7 3 4 4" xfId="28187"/>
    <cellStyle name="Note 7 3 5" xfId="28188"/>
    <cellStyle name="Note 7 3 5 2" xfId="28189"/>
    <cellStyle name="Note 7 3 6" xfId="28190"/>
    <cellStyle name="Note 7 3 6 2" xfId="53097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3 2" xfId="53098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3 2" xfId="53099"/>
    <cellStyle name="Note 7 4 3 4" xfId="28202"/>
    <cellStyle name="Note 7 4 4" xfId="28203"/>
    <cellStyle name="Note 7 4 4 2" xfId="28204"/>
    <cellStyle name="Note 7 4 5" xfId="28205"/>
    <cellStyle name="Note 7 4 5 2" xfId="53100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3 2" xfId="5310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3 2" xfId="53102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3 2" xfId="53103"/>
    <cellStyle name="Note 7 5 4 4" xfId="28222"/>
    <cellStyle name="Note 7 5 5" xfId="28223"/>
    <cellStyle name="Note 7 5 5 2" xfId="28224"/>
    <cellStyle name="Note 7 5 6" xfId="28225"/>
    <cellStyle name="Note 7 5 6 2" xfId="53104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3 2" xfId="53105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3 2" xfId="53106"/>
    <cellStyle name="Note 7 6 3 4" xfId="28237"/>
    <cellStyle name="Note 7 6 4" xfId="28238"/>
    <cellStyle name="Note 7 6 4 2" xfId="28239"/>
    <cellStyle name="Note 7 6 5" xfId="28240"/>
    <cellStyle name="Note 7 6 5 2" xfId="53107"/>
    <cellStyle name="Note 7 6 6" xfId="28241"/>
    <cellStyle name="Note 7 7" xfId="28242"/>
    <cellStyle name="Note 7 7 2" xfId="28243"/>
    <cellStyle name="Note 7 7 2 2" xfId="28244"/>
    <cellStyle name="Note 7 7 3" xfId="28245"/>
    <cellStyle name="Note 7 7 3 2" xfId="53108"/>
    <cellStyle name="Note 7 7 4" xfId="28246"/>
    <cellStyle name="Note 7 8" xfId="28247"/>
    <cellStyle name="Note 7 8 2" xfId="28248"/>
    <cellStyle name="Note 7 9" xfId="28249"/>
    <cellStyle name="Note 7 9 2" xfId="5310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3 2" xfId="53110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3 2" xfId="53111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3 2" xfId="53112"/>
    <cellStyle name="Note 8 2 4 4" xfId="28266"/>
    <cellStyle name="Note 8 2 5" xfId="28267"/>
    <cellStyle name="Note 8 2 5 2" xfId="28268"/>
    <cellStyle name="Note 8 2 6" xfId="28269"/>
    <cellStyle name="Note 8 2 6 2" xfId="53113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3 2" xfId="53114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3 2" xfId="53115"/>
    <cellStyle name="Note 8 3 3 4" xfId="28281"/>
    <cellStyle name="Note 8 3 4" xfId="28282"/>
    <cellStyle name="Note 8 3 4 2" xfId="28283"/>
    <cellStyle name="Note 8 3 5" xfId="28284"/>
    <cellStyle name="Note 8 3 5 2" xfId="53116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3 2" xfId="53117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3 2" xfId="53118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3 2" xfId="53119"/>
    <cellStyle name="Note 8 4 4 4" xfId="28301"/>
    <cellStyle name="Note 8 4 5" xfId="28302"/>
    <cellStyle name="Note 8 4 5 2" xfId="28303"/>
    <cellStyle name="Note 8 4 6" xfId="28304"/>
    <cellStyle name="Note 8 4 6 2" xfId="53120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3 2" xfId="53121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3 2" xfId="53122"/>
    <cellStyle name="Note 8 5 3 4" xfId="28316"/>
    <cellStyle name="Note 8 5 4" xfId="28317"/>
    <cellStyle name="Note 8 5 4 2" xfId="28318"/>
    <cellStyle name="Note 8 5 5" xfId="28319"/>
    <cellStyle name="Note 8 5 5 2" xfId="53123"/>
    <cellStyle name="Note 8 5 6" xfId="28320"/>
    <cellStyle name="Note 8 6" xfId="28321"/>
    <cellStyle name="Note 8 6 2" xfId="28322"/>
    <cellStyle name="Note 8 6 2 2" xfId="28323"/>
    <cellStyle name="Note 8 6 3" xfId="28324"/>
    <cellStyle name="Note 8 6 3 2" xfId="53124"/>
    <cellStyle name="Note 8 6 4" xfId="28325"/>
    <cellStyle name="Note 8 7" xfId="28326"/>
    <cellStyle name="Note 8 7 2" xfId="28327"/>
    <cellStyle name="Note 8 8" xfId="28328"/>
    <cellStyle name="Note 8 8 2" xfId="53125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3 2" xfId="5312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3 2" xfId="53127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3 2" xfId="53128"/>
    <cellStyle name="Note 9 2 4 4" xfId="28347"/>
    <cellStyle name="Note 9 2 5" xfId="28348"/>
    <cellStyle name="Note 9 2 5 2" xfId="28349"/>
    <cellStyle name="Note 9 2 6" xfId="28350"/>
    <cellStyle name="Note 9 2 6 2" xfId="53129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3 2" xfId="53130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3 2" xfId="5313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3 2" xfId="53132"/>
    <cellStyle name="Note 9 3 4 4" xfId="28367"/>
    <cellStyle name="Note 9 3 5" xfId="28368"/>
    <cellStyle name="Note 9 3 5 2" xfId="28369"/>
    <cellStyle name="Note 9 3 6" xfId="28370"/>
    <cellStyle name="Note 9 3 6 2" xfId="53133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3 2" xfId="53134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3 2" xfId="53135"/>
    <cellStyle name="Note 9 4 3 4" xfId="28382"/>
    <cellStyle name="Note 9 4 4" xfId="28383"/>
    <cellStyle name="Note 9 4 4 2" xfId="28384"/>
    <cellStyle name="Note 9 4 5" xfId="28385"/>
    <cellStyle name="Note 9 4 5 2" xfId="53136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3 2" xfId="53137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3 2" xfId="53138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3 2" xfId="53139"/>
    <cellStyle name="Note 9 5 4 4" xfId="28402"/>
    <cellStyle name="Note 9 5 5" xfId="28403"/>
    <cellStyle name="Note 9 5 5 2" xfId="28404"/>
    <cellStyle name="Note 9 5 6" xfId="28405"/>
    <cellStyle name="Note 9 5 6 2" xfId="53140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3 2" xfId="5314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3 2" xfId="53142"/>
    <cellStyle name="Note 9 6 3 4" xfId="28417"/>
    <cellStyle name="Note 9 6 4" xfId="28418"/>
    <cellStyle name="Note 9 6 4 2" xfId="28419"/>
    <cellStyle name="Note 9 6 5" xfId="28420"/>
    <cellStyle name="Note 9 6 5 2" xfId="53143"/>
    <cellStyle name="Note 9 6 6" xfId="28421"/>
    <cellStyle name="Note 9 7" xfId="28422"/>
    <cellStyle name="Note 9 7 2" xfId="28423"/>
    <cellStyle name="Note 9 7 2 2" xfId="28424"/>
    <cellStyle name="Note 9 7 3" xfId="28425"/>
    <cellStyle name="Note 9 7 3 2" xfId="53144"/>
    <cellStyle name="Note 9 7 4" xfId="28426"/>
    <cellStyle name="Note 9 8" xfId="28427"/>
    <cellStyle name="Note 9 8 2" xfId="28428"/>
    <cellStyle name="Note 9 9" xfId="28429"/>
    <cellStyle name="Note 9 9 2" xfId="53145"/>
    <cellStyle name="Output" xfId="66" builtinId="21" customBuiltin="1"/>
    <cellStyle name="Output 10" xfId="28430"/>
    <cellStyle name="Output 10 10" xfId="53146"/>
    <cellStyle name="Output 10 2" xfId="28431"/>
    <cellStyle name="Output 10 2 2" xfId="28432"/>
    <cellStyle name="Output 10 2 2 2" xfId="28433"/>
    <cellStyle name="Output 10 2 2 2 2" xfId="28434"/>
    <cellStyle name="Output 10 2 2 3" xfId="53147"/>
    <cellStyle name="Output 10 2 3" xfId="28435"/>
    <cellStyle name="Output 10 2 3 2" xfId="28436"/>
    <cellStyle name="Output 10 2 3 2 2" xfId="28437"/>
    <cellStyle name="Output 10 2 3 3" xfId="53148"/>
    <cellStyle name="Output 10 2 4" xfId="28438"/>
    <cellStyle name="Output 10 2 4 2" xfId="28439"/>
    <cellStyle name="Output 10 2 4 2 2" xfId="28440"/>
    <cellStyle name="Output 10 2 4 3" xfId="53149"/>
    <cellStyle name="Output 10 2 5" xfId="28441"/>
    <cellStyle name="Output 10 2 5 2" xfId="28442"/>
    <cellStyle name="Output 10 2 6" xfId="53150"/>
    <cellStyle name="Output 10 3" xfId="28443"/>
    <cellStyle name="Output 10 3 2" xfId="28444"/>
    <cellStyle name="Output 10 3 2 2" xfId="28445"/>
    <cellStyle name="Output 10 3 2 2 2" xfId="28446"/>
    <cellStyle name="Output 10 3 2 3" xfId="53151"/>
    <cellStyle name="Output 10 3 3" xfId="28447"/>
    <cellStyle name="Output 10 3 3 2" xfId="28448"/>
    <cellStyle name="Output 10 3 3 2 2" xfId="28449"/>
    <cellStyle name="Output 10 3 3 3" xfId="53152"/>
    <cellStyle name="Output 10 3 4" xfId="28450"/>
    <cellStyle name="Output 10 3 4 2" xfId="28451"/>
    <cellStyle name="Output 10 3 4 2 2" xfId="28452"/>
    <cellStyle name="Output 10 3 4 3" xfId="53153"/>
    <cellStyle name="Output 10 3 5" xfId="28453"/>
    <cellStyle name="Output 10 3 5 2" xfId="28454"/>
    <cellStyle name="Output 10 3 6" xfId="53154"/>
    <cellStyle name="Output 10 4" xfId="28455"/>
    <cellStyle name="Output 10 4 2" xfId="28456"/>
    <cellStyle name="Output 10 4 2 2" xfId="28457"/>
    <cellStyle name="Output 10 4 2 2 2" xfId="28458"/>
    <cellStyle name="Output 10 4 2 3" xfId="53155"/>
    <cellStyle name="Output 10 4 3" xfId="28459"/>
    <cellStyle name="Output 10 4 3 2" xfId="28460"/>
    <cellStyle name="Output 10 4 3 2 2" xfId="28461"/>
    <cellStyle name="Output 10 4 3 3" xfId="53156"/>
    <cellStyle name="Output 10 4 4" xfId="28462"/>
    <cellStyle name="Output 10 4 4 2" xfId="28463"/>
    <cellStyle name="Output 10 4 4 2 2" xfId="28464"/>
    <cellStyle name="Output 10 4 4 3" xfId="53157"/>
    <cellStyle name="Output 10 4 5" xfId="28465"/>
    <cellStyle name="Output 10 4 5 2" xfId="28466"/>
    <cellStyle name="Output 10 4 6" xfId="53158"/>
    <cellStyle name="Output 10 5" xfId="28467"/>
    <cellStyle name="Output 10 5 2" xfId="28468"/>
    <cellStyle name="Output 10 5 2 2" xfId="28469"/>
    <cellStyle name="Output 10 5 2 2 2" xfId="28470"/>
    <cellStyle name="Output 10 5 2 3" xfId="53159"/>
    <cellStyle name="Output 10 5 3" xfId="28471"/>
    <cellStyle name="Output 10 5 3 2" xfId="28472"/>
    <cellStyle name="Output 10 5 3 2 2" xfId="28473"/>
    <cellStyle name="Output 10 5 3 3" xfId="53160"/>
    <cellStyle name="Output 10 5 4" xfId="28474"/>
    <cellStyle name="Output 10 5 4 2" xfId="28475"/>
    <cellStyle name="Output 10 5 4 2 2" xfId="28476"/>
    <cellStyle name="Output 10 5 4 3" xfId="53161"/>
    <cellStyle name="Output 10 5 5" xfId="28477"/>
    <cellStyle name="Output 10 5 5 2" xfId="28478"/>
    <cellStyle name="Output 10 5 6" xfId="53162"/>
    <cellStyle name="Output 10 6" xfId="28479"/>
    <cellStyle name="Output 10 6 2" xfId="28480"/>
    <cellStyle name="Output 10 6 2 2" xfId="28481"/>
    <cellStyle name="Output 10 6 2 2 2" xfId="28482"/>
    <cellStyle name="Output 10 6 2 3" xfId="53163"/>
    <cellStyle name="Output 10 6 3" xfId="28483"/>
    <cellStyle name="Output 10 6 3 2" xfId="28484"/>
    <cellStyle name="Output 10 6 3 2 2" xfId="28485"/>
    <cellStyle name="Output 10 6 3 3" xfId="53164"/>
    <cellStyle name="Output 10 6 4" xfId="28486"/>
    <cellStyle name="Output 10 6 4 2" xfId="28487"/>
    <cellStyle name="Output 10 6 5" xfId="53165"/>
    <cellStyle name="Output 10 7" xfId="28488"/>
    <cellStyle name="Output 10 7 2" xfId="28489"/>
    <cellStyle name="Output 10 7 2 2" xfId="28490"/>
    <cellStyle name="Output 10 7 2 2 2" xfId="28491"/>
    <cellStyle name="Output 10 7 2 3" xfId="53166"/>
    <cellStyle name="Output 10 7 3" xfId="28492"/>
    <cellStyle name="Output 10 7 3 2" xfId="28493"/>
    <cellStyle name="Output 10 7 3 2 2" xfId="28494"/>
    <cellStyle name="Output 10 7 3 3" xfId="53167"/>
    <cellStyle name="Output 10 7 4" xfId="28495"/>
    <cellStyle name="Output 10 7 4 2" xfId="28496"/>
    <cellStyle name="Output 10 7 5" xfId="53168"/>
    <cellStyle name="Output 10 8" xfId="28497"/>
    <cellStyle name="Output 10 8 2" xfId="28498"/>
    <cellStyle name="Output 10 8 2 2" xfId="28499"/>
    <cellStyle name="Output 10 8 3" xfId="53169"/>
    <cellStyle name="Output 10 9" xfId="28500"/>
    <cellStyle name="Output 10 9 2" xfId="28501"/>
    <cellStyle name="Output 11" xfId="28502"/>
    <cellStyle name="Output 11 10" xfId="53170"/>
    <cellStyle name="Output 11 2" xfId="28503"/>
    <cellStyle name="Output 11 2 2" xfId="28504"/>
    <cellStyle name="Output 11 2 2 2" xfId="28505"/>
    <cellStyle name="Output 11 2 2 2 2" xfId="28506"/>
    <cellStyle name="Output 11 2 2 3" xfId="53171"/>
    <cellStyle name="Output 11 2 3" xfId="28507"/>
    <cellStyle name="Output 11 2 3 2" xfId="28508"/>
    <cellStyle name="Output 11 2 3 2 2" xfId="28509"/>
    <cellStyle name="Output 11 2 3 3" xfId="53172"/>
    <cellStyle name="Output 11 2 4" xfId="28510"/>
    <cellStyle name="Output 11 2 4 2" xfId="28511"/>
    <cellStyle name="Output 11 2 4 2 2" xfId="28512"/>
    <cellStyle name="Output 11 2 4 3" xfId="53173"/>
    <cellStyle name="Output 11 2 5" xfId="28513"/>
    <cellStyle name="Output 11 2 5 2" xfId="28514"/>
    <cellStyle name="Output 11 2 6" xfId="53174"/>
    <cellStyle name="Output 11 3" xfId="28515"/>
    <cellStyle name="Output 11 3 2" xfId="28516"/>
    <cellStyle name="Output 11 3 2 2" xfId="28517"/>
    <cellStyle name="Output 11 3 2 2 2" xfId="28518"/>
    <cellStyle name="Output 11 3 2 3" xfId="53175"/>
    <cellStyle name="Output 11 3 3" xfId="28519"/>
    <cellStyle name="Output 11 3 3 2" xfId="28520"/>
    <cellStyle name="Output 11 3 3 2 2" xfId="28521"/>
    <cellStyle name="Output 11 3 3 3" xfId="53176"/>
    <cellStyle name="Output 11 3 4" xfId="28522"/>
    <cellStyle name="Output 11 3 4 2" xfId="28523"/>
    <cellStyle name="Output 11 3 4 2 2" xfId="28524"/>
    <cellStyle name="Output 11 3 4 3" xfId="53177"/>
    <cellStyle name="Output 11 3 5" xfId="28525"/>
    <cellStyle name="Output 11 3 5 2" xfId="28526"/>
    <cellStyle name="Output 11 3 6" xfId="53178"/>
    <cellStyle name="Output 11 4" xfId="28527"/>
    <cellStyle name="Output 11 4 2" xfId="28528"/>
    <cellStyle name="Output 11 4 2 2" xfId="28529"/>
    <cellStyle name="Output 11 4 2 2 2" xfId="28530"/>
    <cellStyle name="Output 11 4 2 3" xfId="53179"/>
    <cellStyle name="Output 11 4 3" xfId="28531"/>
    <cellStyle name="Output 11 4 3 2" xfId="28532"/>
    <cellStyle name="Output 11 4 3 2 2" xfId="28533"/>
    <cellStyle name="Output 11 4 3 3" xfId="53180"/>
    <cellStyle name="Output 11 4 4" xfId="28534"/>
    <cellStyle name="Output 11 4 4 2" xfId="28535"/>
    <cellStyle name="Output 11 4 4 2 2" xfId="28536"/>
    <cellStyle name="Output 11 4 4 3" xfId="53181"/>
    <cellStyle name="Output 11 4 5" xfId="28537"/>
    <cellStyle name="Output 11 4 5 2" xfId="28538"/>
    <cellStyle name="Output 11 4 6" xfId="53182"/>
    <cellStyle name="Output 11 5" xfId="28539"/>
    <cellStyle name="Output 11 5 2" xfId="28540"/>
    <cellStyle name="Output 11 5 2 2" xfId="28541"/>
    <cellStyle name="Output 11 5 2 2 2" xfId="28542"/>
    <cellStyle name="Output 11 5 2 3" xfId="53183"/>
    <cellStyle name="Output 11 5 3" xfId="28543"/>
    <cellStyle name="Output 11 5 3 2" xfId="28544"/>
    <cellStyle name="Output 11 5 3 2 2" xfId="28545"/>
    <cellStyle name="Output 11 5 3 3" xfId="53184"/>
    <cellStyle name="Output 11 5 4" xfId="28546"/>
    <cellStyle name="Output 11 5 4 2" xfId="28547"/>
    <cellStyle name="Output 11 5 4 2 2" xfId="28548"/>
    <cellStyle name="Output 11 5 4 3" xfId="53185"/>
    <cellStyle name="Output 11 5 5" xfId="28549"/>
    <cellStyle name="Output 11 5 5 2" xfId="28550"/>
    <cellStyle name="Output 11 5 6" xfId="53186"/>
    <cellStyle name="Output 11 6" xfId="28551"/>
    <cellStyle name="Output 11 6 2" xfId="28552"/>
    <cellStyle name="Output 11 6 2 2" xfId="28553"/>
    <cellStyle name="Output 11 6 2 2 2" xfId="28554"/>
    <cellStyle name="Output 11 6 2 3" xfId="53187"/>
    <cellStyle name="Output 11 6 3" xfId="28555"/>
    <cellStyle name="Output 11 6 3 2" xfId="28556"/>
    <cellStyle name="Output 11 6 3 2 2" xfId="28557"/>
    <cellStyle name="Output 11 6 3 3" xfId="53188"/>
    <cellStyle name="Output 11 6 4" xfId="28558"/>
    <cellStyle name="Output 11 6 4 2" xfId="28559"/>
    <cellStyle name="Output 11 6 5" xfId="53189"/>
    <cellStyle name="Output 11 7" xfId="28560"/>
    <cellStyle name="Output 11 7 2" xfId="28561"/>
    <cellStyle name="Output 11 7 2 2" xfId="28562"/>
    <cellStyle name="Output 11 7 2 2 2" xfId="28563"/>
    <cellStyle name="Output 11 7 2 3" xfId="53190"/>
    <cellStyle name="Output 11 7 3" xfId="28564"/>
    <cellStyle name="Output 11 7 3 2" xfId="28565"/>
    <cellStyle name="Output 11 7 3 2 2" xfId="28566"/>
    <cellStyle name="Output 11 7 3 3" xfId="53191"/>
    <cellStyle name="Output 11 7 4" xfId="28567"/>
    <cellStyle name="Output 11 7 4 2" xfId="28568"/>
    <cellStyle name="Output 11 7 5" xfId="53192"/>
    <cellStyle name="Output 11 8" xfId="28569"/>
    <cellStyle name="Output 11 8 2" xfId="28570"/>
    <cellStyle name="Output 11 8 2 2" xfId="28571"/>
    <cellStyle name="Output 11 8 3" xfId="53193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2 3" xfId="53194"/>
    <cellStyle name="Output 12 2 3" xfId="28579"/>
    <cellStyle name="Output 12 2 3 2" xfId="28580"/>
    <cellStyle name="Output 12 2 3 2 2" xfId="28581"/>
    <cellStyle name="Output 12 2 3 3" xfId="53195"/>
    <cellStyle name="Output 12 2 4" xfId="28582"/>
    <cellStyle name="Output 12 2 4 2" xfId="28583"/>
    <cellStyle name="Output 12 2 4 2 2" xfId="28584"/>
    <cellStyle name="Output 12 2 4 3" xfId="53196"/>
    <cellStyle name="Output 12 2 5" xfId="28585"/>
    <cellStyle name="Output 12 2 5 2" xfId="28586"/>
    <cellStyle name="Output 12 2 6" xfId="53197"/>
    <cellStyle name="Output 12 3" xfId="28587"/>
    <cellStyle name="Output 12 3 2" xfId="28588"/>
    <cellStyle name="Output 12 3 2 2" xfId="28589"/>
    <cellStyle name="Output 12 3 2 2 2" xfId="28590"/>
    <cellStyle name="Output 12 3 2 3" xfId="53198"/>
    <cellStyle name="Output 12 3 3" xfId="28591"/>
    <cellStyle name="Output 12 3 3 2" xfId="28592"/>
    <cellStyle name="Output 12 3 3 2 2" xfId="28593"/>
    <cellStyle name="Output 12 3 3 3" xfId="53199"/>
    <cellStyle name="Output 12 3 4" xfId="28594"/>
    <cellStyle name="Output 12 3 4 2" xfId="28595"/>
    <cellStyle name="Output 12 3 4 2 2" xfId="28596"/>
    <cellStyle name="Output 12 3 4 3" xfId="53200"/>
    <cellStyle name="Output 12 3 5" xfId="28597"/>
    <cellStyle name="Output 12 3 5 2" xfId="28598"/>
    <cellStyle name="Output 12 3 6" xfId="53201"/>
    <cellStyle name="Output 12 4" xfId="28599"/>
    <cellStyle name="Output 12 4 2" xfId="28600"/>
    <cellStyle name="Output 12 4 2 2" xfId="28601"/>
    <cellStyle name="Output 12 4 2 2 2" xfId="28602"/>
    <cellStyle name="Output 12 4 2 3" xfId="53202"/>
    <cellStyle name="Output 12 4 3" xfId="28603"/>
    <cellStyle name="Output 12 4 3 2" xfId="28604"/>
    <cellStyle name="Output 12 4 3 2 2" xfId="28605"/>
    <cellStyle name="Output 12 4 3 3" xfId="53203"/>
    <cellStyle name="Output 12 4 4" xfId="28606"/>
    <cellStyle name="Output 12 4 4 2" xfId="28607"/>
    <cellStyle name="Output 12 4 4 2 2" xfId="28608"/>
    <cellStyle name="Output 12 4 4 3" xfId="53204"/>
    <cellStyle name="Output 12 4 5" xfId="28609"/>
    <cellStyle name="Output 12 4 5 2" xfId="28610"/>
    <cellStyle name="Output 12 4 6" xfId="53205"/>
    <cellStyle name="Output 12 5" xfId="28611"/>
    <cellStyle name="Output 12 5 2" xfId="28612"/>
    <cellStyle name="Output 12 5 2 2" xfId="28613"/>
    <cellStyle name="Output 12 5 2 2 2" xfId="28614"/>
    <cellStyle name="Output 12 5 2 3" xfId="53206"/>
    <cellStyle name="Output 12 5 3" xfId="28615"/>
    <cellStyle name="Output 12 5 3 2" xfId="28616"/>
    <cellStyle name="Output 12 5 3 2 2" xfId="28617"/>
    <cellStyle name="Output 12 5 3 3" xfId="53207"/>
    <cellStyle name="Output 12 5 4" xfId="28618"/>
    <cellStyle name="Output 12 5 4 2" xfId="28619"/>
    <cellStyle name="Output 12 5 5" xfId="53208"/>
    <cellStyle name="Output 12 6" xfId="28620"/>
    <cellStyle name="Output 12 6 2" xfId="28621"/>
    <cellStyle name="Output 12 6 2 2" xfId="28622"/>
    <cellStyle name="Output 12 6 2 2 2" xfId="28623"/>
    <cellStyle name="Output 12 6 2 3" xfId="53209"/>
    <cellStyle name="Output 12 6 3" xfId="28624"/>
    <cellStyle name="Output 12 6 3 2" xfId="28625"/>
    <cellStyle name="Output 12 6 3 2 2" xfId="28626"/>
    <cellStyle name="Output 12 6 3 3" xfId="53210"/>
    <cellStyle name="Output 12 6 4" xfId="28627"/>
    <cellStyle name="Output 12 6 4 2" xfId="28628"/>
    <cellStyle name="Output 12 6 5" xfId="53211"/>
    <cellStyle name="Output 12 7" xfId="28629"/>
    <cellStyle name="Output 12 7 2" xfId="28630"/>
    <cellStyle name="Output 12 7 2 2" xfId="28631"/>
    <cellStyle name="Output 12 7 3" xfId="53212"/>
    <cellStyle name="Output 12 8" xfId="28632"/>
    <cellStyle name="Output 12 8 2" xfId="28633"/>
    <cellStyle name="Output 12 9" xfId="53213"/>
    <cellStyle name="Output 13" xfId="28634"/>
    <cellStyle name="Output 13 10" xfId="53214"/>
    <cellStyle name="Output 13 2" xfId="28635"/>
    <cellStyle name="Output 13 2 2" xfId="28636"/>
    <cellStyle name="Output 13 2 2 2" xfId="28637"/>
    <cellStyle name="Output 13 2 2 2 2" xfId="28638"/>
    <cellStyle name="Output 13 2 2 3" xfId="53215"/>
    <cellStyle name="Output 13 2 3" xfId="28639"/>
    <cellStyle name="Output 13 2 3 2" xfId="28640"/>
    <cellStyle name="Output 13 2 3 2 2" xfId="28641"/>
    <cellStyle name="Output 13 2 3 3" xfId="53216"/>
    <cellStyle name="Output 13 2 4" xfId="28642"/>
    <cellStyle name="Output 13 2 4 2" xfId="28643"/>
    <cellStyle name="Output 13 2 4 2 2" xfId="28644"/>
    <cellStyle name="Output 13 2 4 3" xfId="53217"/>
    <cellStyle name="Output 13 2 5" xfId="28645"/>
    <cellStyle name="Output 13 2 5 2" xfId="28646"/>
    <cellStyle name="Output 13 2 6" xfId="53218"/>
    <cellStyle name="Output 13 3" xfId="28647"/>
    <cellStyle name="Output 13 3 2" xfId="28648"/>
    <cellStyle name="Output 13 3 2 2" xfId="28649"/>
    <cellStyle name="Output 13 3 2 2 2" xfId="28650"/>
    <cellStyle name="Output 13 3 2 3" xfId="53219"/>
    <cellStyle name="Output 13 3 3" xfId="28651"/>
    <cellStyle name="Output 13 3 3 2" xfId="28652"/>
    <cellStyle name="Output 13 3 3 2 2" xfId="28653"/>
    <cellStyle name="Output 13 3 3 3" xfId="53220"/>
    <cellStyle name="Output 13 3 4" xfId="28654"/>
    <cellStyle name="Output 13 3 4 2" xfId="28655"/>
    <cellStyle name="Output 13 3 4 2 2" xfId="28656"/>
    <cellStyle name="Output 13 3 4 3" xfId="53221"/>
    <cellStyle name="Output 13 3 5" xfId="28657"/>
    <cellStyle name="Output 13 3 5 2" xfId="28658"/>
    <cellStyle name="Output 13 3 6" xfId="53222"/>
    <cellStyle name="Output 13 4" xfId="28659"/>
    <cellStyle name="Output 13 4 2" xfId="28660"/>
    <cellStyle name="Output 13 4 2 2" xfId="28661"/>
    <cellStyle name="Output 13 4 2 2 2" xfId="28662"/>
    <cellStyle name="Output 13 4 2 3" xfId="53223"/>
    <cellStyle name="Output 13 4 3" xfId="28663"/>
    <cellStyle name="Output 13 4 3 2" xfId="28664"/>
    <cellStyle name="Output 13 4 3 2 2" xfId="28665"/>
    <cellStyle name="Output 13 4 3 3" xfId="53224"/>
    <cellStyle name="Output 13 4 4" xfId="28666"/>
    <cellStyle name="Output 13 4 4 2" xfId="28667"/>
    <cellStyle name="Output 13 4 4 2 2" xfId="28668"/>
    <cellStyle name="Output 13 4 4 3" xfId="53225"/>
    <cellStyle name="Output 13 4 5" xfId="28669"/>
    <cellStyle name="Output 13 4 5 2" xfId="28670"/>
    <cellStyle name="Output 13 4 6" xfId="53226"/>
    <cellStyle name="Output 13 5" xfId="28671"/>
    <cellStyle name="Output 13 5 2" xfId="28672"/>
    <cellStyle name="Output 13 5 2 2" xfId="28673"/>
    <cellStyle name="Output 13 5 2 2 2" xfId="28674"/>
    <cellStyle name="Output 13 5 2 3" xfId="53227"/>
    <cellStyle name="Output 13 5 3" xfId="28675"/>
    <cellStyle name="Output 13 5 3 2" xfId="28676"/>
    <cellStyle name="Output 13 5 3 2 2" xfId="28677"/>
    <cellStyle name="Output 13 5 3 3" xfId="53228"/>
    <cellStyle name="Output 13 5 4" xfId="28678"/>
    <cellStyle name="Output 13 5 4 2" xfId="28679"/>
    <cellStyle name="Output 13 5 4 2 2" xfId="28680"/>
    <cellStyle name="Output 13 5 4 3" xfId="53229"/>
    <cellStyle name="Output 13 5 5" xfId="28681"/>
    <cellStyle name="Output 13 5 5 2" xfId="28682"/>
    <cellStyle name="Output 13 5 6" xfId="53230"/>
    <cellStyle name="Output 13 6" xfId="28683"/>
    <cellStyle name="Output 13 6 2" xfId="28684"/>
    <cellStyle name="Output 13 6 2 2" xfId="28685"/>
    <cellStyle name="Output 13 6 2 2 2" xfId="28686"/>
    <cellStyle name="Output 13 6 2 3" xfId="53231"/>
    <cellStyle name="Output 13 6 3" xfId="28687"/>
    <cellStyle name="Output 13 6 3 2" xfId="28688"/>
    <cellStyle name="Output 13 6 3 2 2" xfId="28689"/>
    <cellStyle name="Output 13 6 3 3" xfId="53232"/>
    <cellStyle name="Output 13 6 4" xfId="28690"/>
    <cellStyle name="Output 13 6 4 2" xfId="28691"/>
    <cellStyle name="Output 13 6 5" xfId="53233"/>
    <cellStyle name="Output 13 7" xfId="28692"/>
    <cellStyle name="Output 13 7 2" xfId="28693"/>
    <cellStyle name="Output 13 7 2 2" xfId="28694"/>
    <cellStyle name="Output 13 7 2 2 2" xfId="28695"/>
    <cellStyle name="Output 13 7 2 3" xfId="53234"/>
    <cellStyle name="Output 13 7 3" xfId="28696"/>
    <cellStyle name="Output 13 7 3 2" xfId="28697"/>
    <cellStyle name="Output 13 7 3 2 2" xfId="28698"/>
    <cellStyle name="Output 13 7 3 3" xfId="53235"/>
    <cellStyle name="Output 13 7 4" xfId="28699"/>
    <cellStyle name="Output 13 7 4 2" xfId="28700"/>
    <cellStyle name="Output 13 7 5" xfId="53236"/>
    <cellStyle name="Output 13 8" xfId="28701"/>
    <cellStyle name="Output 13 8 2" xfId="28702"/>
    <cellStyle name="Output 13 8 2 2" xfId="28703"/>
    <cellStyle name="Output 13 8 3" xfId="53237"/>
    <cellStyle name="Output 13 9" xfId="28704"/>
    <cellStyle name="Output 13 9 2" xfId="28705"/>
    <cellStyle name="Output 14" xfId="28706"/>
    <cellStyle name="Output 14 10" xfId="53238"/>
    <cellStyle name="Output 14 2" xfId="28707"/>
    <cellStyle name="Output 14 2 2" xfId="28708"/>
    <cellStyle name="Output 14 2 2 2" xfId="28709"/>
    <cellStyle name="Output 14 2 2 2 2" xfId="28710"/>
    <cellStyle name="Output 14 2 2 3" xfId="53239"/>
    <cellStyle name="Output 14 2 3" xfId="28711"/>
    <cellStyle name="Output 14 2 3 2" xfId="28712"/>
    <cellStyle name="Output 14 2 3 2 2" xfId="28713"/>
    <cellStyle name="Output 14 2 3 3" xfId="53240"/>
    <cellStyle name="Output 14 2 4" xfId="28714"/>
    <cellStyle name="Output 14 2 4 2" xfId="28715"/>
    <cellStyle name="Output 14 2 4 2 2" xfId="28716"/>
    <cellStyle name="Output 14 2 4 3" xfId="53241"/>
    <cellStyle name="Output 14 2 5" xfId="28717"/>
    <cellStyle name="Output 14 2 5 2" xfId="28718"/>
    <cellStyle name="Output 14 2 6" xfId="53242"/>
    <cellStyle name="Output 14 3" xfId="28719"/>
    <cellStyle name="Output 14 3 2" xfId="28720"/>
    <cellStyle name="Output 14 3 2 2" xfId="28721"/>
    <cellStyle name="Output 14 3 2 2 2" xfId="28722"/>
    <cellStyle name="Output 14 3 2 3" xfId="53243"/>
    <cellStyle name="Output 14 3 3" xfId="28723"/>
    <cellStyle name="Output 14 3 3 2" xfId="28724"/>
    <cellStyle name="Output 14 3 3 2 2" xfId="28725"/>
    <cellStyle name="Output 14 3 3 3" xfId="53244"/>
    <cellStyle name="Output 14 3 4" xfId="28726"/>
    <cellStyle name="Output 14 3 4 2" xfId="28727"/>
    <cellStyle name="Output 14 3 4 2 2" xfId="28728"/>
    <cellStyle name="Output 14 3 4 3" xfId="53245"/>
    <cellStyle name="Output 14 3 5" xfId="28729"/>
    <cellStyle name="Output 14 3 5 2" xfId="28730"/>
    <cellStyle name="Output 14 3 6" xfId="53246"/>
    <cellStyle name="Output 14 4" xfId="28731"/>
    <cellStyle name="Output 14 4 2" xfId="28732"/>
    <cellStyle name="Output 14 4 2 2" xfId="28733"/>
    <cellStyle name="Output 14 4 2 2 2" xfId="28734"/>
    <cellStyle name="Output 14 4 2 3" xfId="53247"/>
    <cellStyle name="Output 14 4 3" xfId="28735"/>
    <cellStyle name="Output 14 4 3 2" xfId="28736"/>
    <cellStyle name="Output 14 4 3 2 2" xfId="28737"/>
    <cellStyle name="Output 14 4 3 3" xfId="53248"/>
    <cellStyle name="Output 14 4 4" xfId="28738"/>
    <cellStyle name="Output 14 4 4 2" xfId="28739"/>
    <cellStyle name="Output 14 4 4 2 2" xfId="28740"/>
    <cellStyle name="Output 14 4 4 3" xfId="53249"/>
    <cellStyle name="Output 14 4 5" xfId="28741"/>
    <cellStyle name="Output 14 4 5 2" xfId="28742"/>
    <cellStyle name="Output 14 4 6" xfId="53250"/>
    <cellStyle name="Output 14 5" xfId="28743"/>
    <cellStyle name="Output 14 5 2" xfId="28744"/>
    <cellStyle name="Output 14 5 2 2" xfId="28745"/>
    <cellStyle name="Output 14 5 2 2 2" xfId="28746"/>
    <cellStyle name="Output 14 5 2 3" xfId="53251"/>
    <cellStyle name="Output 14 5 3" xfId="28747"/>
    <cellStyle name="Output 14 5 3 2" xfId="28748"/>
    <cellStyle name="Output 14 5 3 2 2" xfId="28749"/>
    <cellStyle name="Output 14 5 3 3" xfId="53252"/>
    <cellStyle name="Output 14 5 4" xfId="28750"/>
    <cellStyle name="Output 14 5 4 2" xfId="28751"/>
    <cellStyle name="Output 14 5 4 2 2" xfId="28752"/>
    <cellStyle name="Output 14 5 4 3" xfId="53253"/>
    <cellStyle name="Output 14 5 5" xfId="28753"/>
    <cellStyle name="Output 14 5 5 2" xfId="28754"/>
    <cellStyle name="Output 14 5 6" xfId="53254"/>
    <cellStyle name="Output 14 6" xfId="28755"/>
    <cellStyle name="Output 14 6 2" xfId="28756"/>
    <cellStyle name="Output 14 6 2 2" xfId="28757"/>
    <cellStyle name="Output 14 6 2 2 2" xfId="28758"/>
    <cellStyle name="Output 14 6 2 3" xfId="53255"/>
    <cellStyle name="Output 14 6 3" xfId="28759"/>
    <cellStyle name="Output 14 6 3 2" xfId="28760"/>
    <cellStyle name="Output 14 6 3 2 2" xfId="28761"/>
    <cellStyle name="Output 14 6 3 3" xfId="53256"/>
    <cellStyle name="Output 14 6 4" xfId="28762"/>
    <cellStyle name="Output 14 6 4 2" xfId="28763"/>
    <cellStyle name="Output 14 6 5" xfId="53257"/>
    <cellStyle name="Output 14 7" xfId="28764"/>
    <cellStyle name="Output 14 7 2" xfId="28765"/>
    <cellStyle name="Output 14 7 2 2" xfId="28766"/>
    <cellStyle name="Output 14 7 2 2 2" xfId="28767"/>
    <cellStyle name="Output 14 7 2 3" xfId="53258"/>
    <cellStyle name="Output 14 7 3" xfId="28768"/>
    <cellStyle name="Output 14 7 3 2" xfId="28769"/>
    <cellStyle name="Output 14 7 3 2 2" xfId="28770"/>
    <cellStyle name="Output 14 7 3 3" xfId="53259"/>
    <cellStyle name="Output 14 7 4" xfId="28771"/>
    <cellStyle name="Output 14 7 4 2" xfId="28772"/>
    <cellStyle name="Output 14 7 5" xfId="53260"/>
    <cellStyle name="Output 14 8" xfId="28773"/>
    <cellStyle name="Output 14 8 2" xfId="28774"/>
    <cellStyle name="Output 14 8 2 2" xfId="28775"/>
    <cellStyle name="Output 14 8 3" xfId="53261"/>
    <cellStyle name="Output 14 9" xfId="28776"/>
    <cellStyle name="Output 14 9 2" xfId="28777"/>
    <cellStyle name="Output 15" xfId="28778"/>
    <cellStyle name="Output 15 10" xfId="53262"/>
    <cellStyle name="Output 15 2" xfId="28779"/>
    <cellStyle name="Output 15 2 2" xfId="28780"/>
    <cellStyle name="Output 15 2 2 2" xfId="28781"/>
    <cellStyle name="Output 15 2 2 2 2" xfId="28782"/>
    <cellStyle name="Output 15 2 2 3" xfId="53263"/>
    <cellStyle name="Output 15 2 3" xfId="28783"/>
    <cellStyle name="Output 15 2 3 2" xfId="28784"/>
    <cellStyle name="Output 15 2 3 2 2" xfId="28785"/>
    <cellStyle name="Output 15 2 3 3" xfId="53264"/>
    <cellStyle name="Output 15 2 4" xfId="28786"/>
    <cellStyle name="Output 15 2 4 2" xfId="28787"/>
    <cellStyle name="Output 15 2 4 2 2" xfId="28788"/>
    <cellStyle name="Output 15 2 4 3" xfId="53265"/>
    <cellStyle name="Output 15 2 5" xfId="28789"/>
    <cellStyle name="Output 15 2 5 2" xfId="28790"/>
    <cellStyle name="Output 15 2 6" xfId="53266"/>
    <cellStyle name="Output 15 3" xfId="28791"/>
    <cellStyle name="Output 15 3 2" xfId="28792"/>
    <cellStyle name="Output 15 3 2 2" xfId="28793"/>
    <cellStyle name="Output 15 3 2 2 2" xfId="28794"/>
    <cellStyle name="Output 15 3 2 3" xfId="53267"/>
    <cellStyle name="Output 15 3 3" xfId="28795"/>
    <cellStyle name="Output 15 3 3 2" xfId="28796"/>
    <cellStyle name="Output 15 3 3 2 2" xfId="28797"/>
    <cellStyle name="Output 15 3 3 3" xfId="53268"/>
    <cellStyle name="Output 15 3 4" xfId="28798"/>
    <cellStyle name="Output 15 3 4 2" xfId="28799"/>
    <cellStyle name="Output 15 3 4 2 2" xfId="28800"/>
    <cellStyle name="Output 15 3 4 3" xfId="53269"/>
    <cellStyle name="Output 15 3 5" xfId="28801"/>
    <cellStyle name="Output 15 3 5 2" xfId="28802"/>
    <cellStyle name="Output 15 3 6" xfId="53270"/>
    <cellStyle name="Output 15 4" xfId="28803"/>
    <cellStyle name="Output 15 4 2" xfId="28804"/>
    <cellStyle name="Output 15 4 2 2" xfId="28805"/>
    <cellStyle name="Output 15 4 2 2 2" xfId="28806"/>
    <cellStyle name="Output 15 4 2 3" xfId="53271"/>
    <cellStyle name="Output 15 4 3" xfId="28807"/>
    <cellStyle name="Output 15 4 3 2" xfId="28808"/>
    <cellStyle name="Output 15 4 3 2 2" xfId="28809"/>
    <cellStyle name="Output 15 4 3 3" xfId="53272"/>
    <cellStyle name="Output 15 4 4" xfId="28810"/>
    <cellStyle name="Output 15 4 4 2" xfId="28811"/>
    <cellStyle name="Output 15 4 4 2 2" xfId="28812"/>
    <cellStyle name="Output 15 4 4 3" xfId="53273"/>
    <cellStyle name="Output 15 4 5" xfId="28813"/>
    <cellStyle name="Output 15 4 5 2" xfId="28814"/>
    <cellStyle name="Output 15 4 6" xfId="53274"/>
    <cellStyle name="Output 15 5" xfId="28815"/>
    <cellStyle name="Output 15 5 2" xfId="28816"/>
    <cellStyle name="Output 15 5 2 2" xfId="28817"/>
    <cellStyle name="Output 15 5 2 2 2" xfId="28818"/>
    <cellStyle name="Output 15 5 2 3" xfId="53275"/>
    <cellStyle name="Output 15 5 3" xfId="28819"/>
    <cellStyle name="Output 15 5 3 2" xfId="28820"/>
    <cellStyle name="Output 15 5 3 2 2" xfId="28821"/>
    <cellStyle name="Output 15 5 3 3" xfId="53276"/>
    <cellStyle name="Output 15 5 4" xfId="28822"/>
    <cellStyle name="Output 15 5 4 2" xfId="28823"/>
    <cellStyle name="Output 15 5 4 2 2" xfId="28824"/>
    <cellStyle name="Output 15 5 4 3" xfId="53277"/>
    <cellStyle name="Output 15 5 5" xfId="28825"/>
    <cellStyle name="Output 15 5 5 2" xfId="28826"/>
    <cellStyle name="Output 15 5 6" xfId="53278"/>
    <cellStyle name="Output 15 6" xfId="28827"/>
    <cellStyle name="Output 15 6 2" xfId="28828"/>
    <cellStyle name="Output 15 6 2 2" xfId="28829"/>
    <cellStyle name="Output 15 6 2 2 2" xfId="28830"/>
    <cellStyle name="Output 15 6 2 3" xfId="53279"/>
    <cellStyle name="Output 15 6 3" xfId="28831"/>
    <cellStyle name="Output 15 6 3 2" xfId="28832"/>
    <cellStyle name="Output 15 6 3 2 2" xfId="28833"/>
    <cellStyle name="Output 15 6 3 3" xfId="53280"/>
    <cellStyle name="Output 15 6 4" xfId="28834"/>
    <cellStyle name="Output 15 6 4 2" xfId="28835"/>
    <cellStyle name="Output 15 6 5" xfId="53281"/>
    <cellStyle name="Output 15 7" xfId="28836"/>
    <cellStyle name="Output 15 7 2" xfId="28837"/>
    <cellStyle name="Output 15 7 2 2" xfId="28838"/>
    <cellStyle name="Output 15 7 2 2 2" xfId="28839"/>
    <cellStyle name="Output 15 7 2 3" xfId="53282"/>
    <cellStyle name="Output 15 7 3" xfId="28840"/>
    <cellStyle name="Output 15 7 3 2" xfId="28841"/>
    <cellStyle name="Output 15 7 3 2 2" xfId="28842"/>
    <cellStyle name="Output 15 7 3 3" xfId="53283"/>
    <cellStyle name="Output 15 7 4" xfId="28843"/>
    <cellStyle name="Output 15 7 4 2" xfId="28844"/>
    <cellStyle name="Output 15 7 5" xfId="53284"/>
    <cellStyle name="Output 15 8" xfId="28845"/>
    <cellStyle name="Output 15 8 2" xfId="28846"/>
    <cellStyle name="Output 15 8 2 2" xfId="28847"/>
    <cellStyle name="Output 15 8 3" xfId="53285"/>
    <cellStyle name="Output 15 9" xfId="28848"/>
    <cellStyle name="Output 15 9 2" xfId="28849"/>
    <cellStyle name="Output 16" xfId="28850"/>
    <cellStyle name="Output 16 10" xfId="53286"/>
    <cellStyle name="Output 16 2" xfId="28851"/>
    <cellStyle name="Output 16 2 2" xfId="28852"/>
    <cellStyle name="Output 16 2 2 2" xfId="28853"/>
    <cellStyle name="Output 16 2 2 2 2" xfId="28854"/>
    <cellStyle name="Output 16 2 2 3" xfId="53287"/>
    <cellStyle name="Output 16 2 3" xfId="28855"/>
    <cellStyle name="Output 16 2 3 2" xfId="28856"/>
    <cellStyle name="Output 16 2 3 2 2" xfId="28857"/>
    <cellStyle name="Output 16 2 3 3" xfId="53288"/>
    <cellStyle name="Output 16 2 4" xfId="28858"/>
    <cellStyle name="Output 16 2 4 2" xfId="28859"/>
    <cellStyle name="Output 16 2 4 2 2" xfId="28860"/>
    <cellStyle name="Output 16 2 4 3" xfId="53289"/>
    <cellStyle name="Output 16 2 5" xfId="28861"/>
    <cellStyle name="Output 16 2 5 2" xfId="28862"/>
    <cellStyle name="Output 16 2 6" xfId="53290"/>
    <cellStyle name="Output 16 3" xfId="28863"/>
    <cellStyle name="Output 16 3 2" xfId="28864"/>
    <cellStyle name="Output 16 3 2 2" xfId="28865"/>
    <cellStyle name="Output 16 3 2 2 2" xfId="28866"/>
    <cellStyle name="Output 16 3 2 3" xfId="53291"/>
    <cellStyle name="Output 16 3 3" xfId="28867"/>
    <cellStyle name="Output 16 3 3 2" xfId="28868"/>
    <cellStyle name="Output 16 3 3 2 2" xfId="28869"/>
    <cellStyle name="Output 16 3 3 3" xfId="53292"/>
    <cellStyle name="Output 16 3 4" xfId="28870"/>
    <cellStyle name="Output 16 3 4 2" xfId="28871"/>
    <cellStyle name="Output 16 3 4 2 2" xfId="28872"/>
    <cellStyle name="Output 16 3 4 3" xfId="53293"/>
    <cellStyle name="Output 16 3 5" xfId="28873"/>
    <cellStyle name="Output 16 3 5 2" xfId="28874"/>
    <cellStyle name="Output 16 3 6" xfId="53294"/>
    <cellStyle name="Output 16 4" xfId="28875"/>
    <cellStyle name="Output 16 4 2" xfId="28876"/>
    <cellStyle name="Output 16 4 2 2" xfId="28877"/>
    <cellStyle name="Output 16 4 2 2 2" xfId="28878"/>
    <cellStyle name="Output 16 4 2 3" xfId="53295"/>
    <cellStyle name="Output 16 4 3" xfId="28879"/>
    <cellStyle name="Output 16 4 3 2" xfId="28880"/>
    <cellStyle name="Output 16 4 3 2 2" xfId="28881"/>
    <cellStyle name="Output 16 4 3 3" xfId="53296"/>
    <cellStyle name="Output 16 4 4" xfId="28882"/>
    <cellStyle name="Output 16 4 4 2" xfId="28883"/>
    <cellStyle name="Output 16 4 4 2 2" xfId="28884"/>
    <cellStyle name="Output 16 4 4 3" xfId="53297"/>
    <cellStyle name="Output 16 4 5" xfId="28885"/>
    <cellStyle name="Output 16 4 5 2" xfId="28886"/>
    <cellStyle name="Output 16 4 6" xfId="53298"/>
    <cellStyle name="Output 16 5" xfId="28887"/>
    <cellStyle name="Output 16 5 2" xfId="28888"/>
    <cellStyle name="Output 16 5 2 2" xfId="28889"/>
    <cellStyle name="Output 16 5 2 2 2" xfId="28890"/>
    <cellStyle name="Output 16 5 2 3" xfId="53299"/>
    <cellStyle name="Output 16 5 3" xfId="28891"/>
    <cellStyle name="Output 16 5 3 2" xfId="28892"/>
    <cellStyle name="Output 16 5 3 2 2" xfId="28893"/>
    <cellStyle name="Output 16 5 3 3" xfId="53300"/>
    <cellStyle name="Output 16 5 4" xfId="28894"/>
    <cellStyle name="Output 16 5 4 2" xfId="28895"/>
    <cellStyle name="Output 16 5 4 2 2" xfId="28896"/>
    <cellStyle name="Output 16 5 4 3" xfId="53301"/>
    <cellStyle name="Output 16 5 5" xfId="28897"/>
    <cellStyle name="Output 16 5 5 2" xfId="28898"/>
    <cellStyle name="Output 16 5 6" xfId="53302"/>
    <cellStyle name="Output 16 6" xfId="28899"/>
    <cellStyle name="Output 16 6 2" xfId="28900"/>
    <cellStyle name="Output 16 6 2 2" xfId="28901"/>
    <cellStyle name="Output 16 6 2 2 2" xfId="28902"/>
    <cellStyle name="Output 16 6 2 3" xfId="53303"/>
    <cellStyle name="Output 16 6 3" xfId="28903"/>
    <cellStyle name="Output 16 6 3 2" xfId="28904"/>
    <cellStyle name="Output 16 6 3 2 2" xfId="28905"/>
    <cellStyle name="Output 16 6 3 3" xfId="53304"/>
    <cellStyle name="Output 16 6 4" xfId="28906"/>
    <cellStyle name="Output 16 6 4 2" xfId="28907"/>
    <cellStyle name="Output 16 6 5" xfId="53305"/>
    <cellStyle name="Output 16 7" xfId="28908"/>
    <cellStyle name="Output 16 7 2" xfId="28909"/>
    <cellStyle name="Output 16 7 2 2" xfId="28910"/>
    <cellStyle name="Output 16 7 2 2 2" xfId="28911"/>
    <cellStyle name="Output 16 7 2 3" xfId="53306"/>
    <cellStyle name="Output 16 7 3" xfId="28912"/>
    <cellStyle name="Output 16 7 3 2" xfId="28913"/>
    <cellStyle name="Output 16 7 3 2 2" xfId="28914"/>
    <cellStyle name="Output 16 7 3 3" xfId="53307"/>
    <cellStyle name="Output 16 7 4" xfId="28915"/>
    <cellStyle name="Output 16 7 4 2" xfId="28916"/>
    <cellStyle name="Output 16 7 5" xfId="53308"/>
    <cellStyle name="Output 16 8" xfId="28917"/>
    <cellStyle name="Output 16 8 2" xfId="28918"/>
    <cellStyle name="Output 16 8 2 2" xfId="28919"/>
    <cellStyle name="Output 16 8 3" xfId="5330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2 3" xfId="53310"/>
    <cellStyle name="Output 17 3" xfId="28926"/>
    <cellStyle name="Output 17 3 2" xfId="28927"/>
    <cellStyle name="Output 17 3 2 2" xfId="28928"/>
    <cellStyle name="Output 17 3 3" xfId="53311"/>
    <cellStyle name="Output 17 4" xfId="28929"/>
    <cellStyle name="Output 17 4 2" xfId="28930"/>
    <cellStyle name="Output 17 4 2 2" xfId="28931"/>
    <cellStyle name="Output 17 4 2 2 2" xfId="53312"/>
    <cellStyle name="Output 17 4 2 3" xfId="53313"/>
    <cellStyle name="Output 17 4 3" xfId="53314"/>
    <cellStyle name="Output 17 5" xfId="28932"/>
    <cellStyle name="Output 17 5 2" xfId="28933"/>
    <cellStyle name="Output 17 6" xfId="53315"/>
    <cellStyle name="Output 18" xfId="28934"/>
    <cellStyle name="Output 18 2" xfId="28935"/>
    <cellStyle name="Output 18 2 2" xfId="28936"/>
    <cellStyle name="Output 18 2 2 2" xfId="28937"/>
    <cellStyle name="Output 18 2 3" xfId="53316"/>
    <cellStyle name="Output 18 3" xfId="28938"/>
    <cellStyle name="Output 18 3 2" xfId="28939"/>
    <cellStyle name="Output 18 3 2 2" xfId="28940"/>
    <cellStyle name="Output 18 3 3" xfId="53317"/>
    <cellStyle name="Output 18 4" xfId="28941"/>
    <cellStyle name="Output 18 4 2" xfId="28942"/>
    <cellStyle name="Output 18 4 2 2" xfId="28943"/>
    <cellStyle name="Output 18 4 3" xfId="53318"/>
    <cellStyle name="Output 18 5" xfId="28944"/>
    <cellStyle name="Output 18 5 2" xfId="28945"/>
    <cellStyle name="Output 18 6" xfId="53319"/>
    <cellStyle name="Output 19" xfId="28946"/>
    <cellStyle name="Output 19 2" xfId="28947"/>
    <cellStyle name="Output 19 2 2" xfId="28948"/>
    <cellStyle name="Output 19 2 2 2" xfId="28949"/>
    <cellStyle name="Output 19 2 3" xfId="53320"/>
    <cellStyle name="Output 19 3" xfId="28950"/>
    <cellStyle name="Output 19 3 2" xfId="28951"/>
    <cellStyle name="Output 19 3 2 2" xfId="28952"/>
    <cellStyle name="Output 19 3 3" xfId="53321"/>
    <cellStyle name="Output 19 4" xfId="28953"/>
    <cellStyle name="Output 19 4 2" xfId="28954"/>
    <cellStyle name="Output 19 4 2 2" xfId="28955"/>
    <cellStyle name="Output 19 4 3" xfId="53322"/>
    <cellStyle name="Output 19 5" xfId="28956"/>
    <cellStyle name="Output 19 5 2" xfId="28957"/>
    <cellStyle name="Output 19 6" xfId="53323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2 3" xfId="53324"/>
    <cellStyle name="Output 2 10 3" xfId="28963"/>
    <cellStyle name="Output 2 10 3 2" xfId="28964"/>
    <cellStyle name="Output 2 10 3 2 2" xfId="28965"/>
    <cellStyle name="Output 2 10 3 3" xfId="53325"/>
    <cellStyle name="Output 2 10 4" xfId="28966"/>
    <cellStyle name="Output 2 10 4 2" xfId="28967"/>
    <cellStyle name="Output 2 10 5" xfId="53326"/>
    <cellStyle name="Output 2 11" xfId="28968"/>
    <cellStyle name="Output 2 11 2" xfId="28969"/>
    <cellStyle name="Output 2 11 2 2" xfId="28970"/>
    <cellStyle name="Output 2 11 2 2 2" xfId="28971"/>
    <cellStyle name="Output 2 11 2 3" xfId="53327"/>
    <cellStyle name="Output 2 11 3" xfId="28972"/>
    <cellStyle name="Output 2 11 3 2" xfId="28973"/>
    <cellStyle name="Output 2 11 3 2 2" xfId="28974"/>
    <cellStyle name="Output 2 11 3 3" xfId="53328"/>
    <cellStyle name="Output 2 11 4" xfId="28975"/>
    <cellStyle name="Output 2 11 4 2" xfId="28976"/>
    <cellStyle name="Output 2 11 5" xfId="53329"/>
    <cellStyle name="Output 2 12" xfId="28977"/>
    <cellStyle name="Output 2 12 2" xfId="28978"/>
    <cellStyle name="Output 2 12 2 2" xfId="28979"/>
    <cellStyle name="Output 2 12 3" xfId="53330"/>
    <cellStyle name="Output 2 13" xfId="28980"/>
    <cellStyle name="Output 2 13 2" xfId="28981"/>
    <cellStyle name="Output 2 13 2 2" xfId="28982"/>
    <cellStyle name="Output 2 13 2 2 2" xfId="53331"/>
    <cellStyle name="Output 2 13 2 3" xfId="53332"/>
    <cellStyle name="Output 2 13 3" xfId="53333"/>
    <cellStyle name="Output 2 14" xfId="28983"/>
    <cellStyle name="Output 2 14 2" xfId="28984"/>
    <cellStyle name="Output 2 15" xfId="53334"/>
    <cellStyle name="Output 2 16" xfId="53335"/>
    <cellStyle name="Output 2 2" xfId="28985"/>
    <cellStyle name="Output 2 2 10" xfId="28986"/>
    <cellStyle name="Output 2 2 10 2" xfId="28987"/>
    <cellStyle name="Output 2 2 10 2 2" xfId="28988"/>
    <cellStyle name="Output 2 2 10 3" xfId="53336"/>
    <cellStyle name="Output 2 2 11" xfId="28989"/>
    <cellStyle name="Output 2 2 11 2" xfId="28990"/>
    <cellStyle name="Output 2 2 12" xfId="53337"/>
    <cellStyle name="Output 2 2 13" xfId="53338"/>
    <cellStyle name="Output 2 2 2" xfId="28991"/>
    <cellStyle name="Output 2 2 2 10" xfId="28992"/>
    <cellStyle name="Output 2 2 2 10 2" xfId="28993"/>
    <cellStyle name="Output 2 2 2 11" xfId="53339"/>
    <cellStyle name="Output 2 2 2 2" xfId="28994"/>
    <cellStyle name="Output 2 2 2 2 10" xfId="53340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2 3" xfId="53341"/>
    <cellStyle name="Output 2 2 2 2 2 2 3" xfId="29000"/>
    <cellStyle name="Output 2 2 2 2 2 2 3 2" xfId="29001"/>
    <cellStyle name="Output 2 2 2 2 2 2 3 2 2" xfId="29002"/>
    <cellStyle name="Output 2 2 2 2 2 2 3 3" xfId="53342"/>
    <cellStyle name="Output 2 2 2 2 2 2 4" xfId="29003"/>
    <cellStyle name="Output 2 2 2 2 2 2 4 2" xfId="29004"/>
    <cellStyle name="Output 2 2 2 2 2 2 4 2 2" xfId="29005"/>
    <cellStyle name="Output 2 2 2 2 2 2 4 3" xfId="53343"/>
    <cellStyle name="Output 2 2 2 2 2 2 5" xfId="29006"/>
    <cellStyle name="Output 2 2 2 2 2 2 5 2" xfId="29007"/>
    <cellStyle name="Output 2 2 2 2 2 2 6" xfId="53344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2 3" xfId="53345"/>
    <cellStyle name="Output 2 2 2 2 2 3 3" xfId="29012"/>
    <cellStyle name="Output 2 2 2 2 2 3 3 2" xfId="29013"/>
    <cellStyle name="Output 2 2 2 2 2 3 3 2 2" xfId="29014"/>
    <cellStyle name="Output 2 2 2 2 2 3 3 3" xfId="53346"/>
    <cellStyle name="Output 2 2 2 2 2 3 4" xfId="29015"/>
    <cellStyle name="Output 2 2 2 2 2 3 4 2" xfId="29016"/>
    <cellStyle name="Output 2 2 2 2 2 3 4 2 2" xfId="29017"/>
    <cellStyle name="Output 2 2 2 2 2 3 4 3" xfId="53347"/>
    <cellStyle name="Output 2 2 2 2 2 3 5" xfId="29018"/>
    <cellStyle name="Output 2 2 2 2 2 3 5 2" xfId="29019"/>
    <cellStyle name="Output 2 2 2 2 2 3 6" xfId="53348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2 3" xfId="53349"/>
    <cellStyle name="Output 2 2 2 2 2 4 3" xfId="29024"/>
    <cellStyle name="Output 2 2 2 2 2 4 3 2" xfId="29025"/>
    <cellStyle name="Output 2 2 2 2 2 4 3 2 2" xfId="29026"/>
    <cellStyle name="Output 2 2 2 2 2 4 3 3" xfId="53350"/>
    <cellStyle name="Output 2 2 2 2 2 4 4" xfId="29027"/>
    <cellStyle name="Output 2 2 2 2 2 4 4 2" xfId="29028"/>
    <cellStyle name="Output 2 2 2 2 2 4 4 2 2" xfId="29029"/>
    <cellStyle name="Output 2 2 2 2 2 4 4 3" xfId="53351"/>
    <cellStyle name="Output 2 2 2 2 2 4 5" xfId="29030"/>
    <cellStyle name="Output 2 2 2 2 2 4 5 2" xfId="29031"/>
    <cellStyle name="Output 2 2 2 2 2 4 6" xfId="53352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2 3" xfId="53353"/>
    <cellStyle name="Output 2 2 2 2 2 5 3" xfId="29036"/>
    <cellStyle name="Output 2 2 2 2 2 5 3 2" xfId="29037"/>
    <cellStyle name="Output 2 2 2 2 2 5 3 2 2" xfId="29038"/>
    <cellStyle name="Output 2 2 2 2 2 5 3 3" xfId="53354"/>
    <cellStyle name="Output 2 2 2 2 2 5 4" xfId="29039"/>
    <cellStyle name="Output 2 2 2 2 2 5 4 2" xfId="29040"/>
    <cellStyle name="Output 2 2 2 2 2 5 5" xfId="53355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2 3" xfId="53356"/>
    <cellStyle name="Output 2 2 2 2 2 6 3" xfId="29045"/>
    <cellStyle name="Output 2 2 2 2 2 6 3 2" xfId="29046"/>
    <cellStyle name="Output 2 2 2 2 2 6 3 2 2" xfId="29047"/>
    <cellStyle name="Output 2 2 2 2 2 6 3 3" xfId="53357"/>
    <cellStyle name="Output 2 2 2 2 2 6 4" xfId="29048"/>
    <cellStyle name="Output 2 2 2 2 2 6 4 2" xfId="29049"/>
    <cellStyle name="Output 2 2 2 2 2 6 5" xfId="53358"/>
    <cellStyle name="Output 2 2 2 2 2 7" xfId="29050"/>
    <cellStyle name="Output 2 2 2 2 2 7 2" xfId="29051"/>
    <cellStyle name="Output 2 2 2 2 2 7 2 2" xfId="29052"/>
    <cellStyle name="Output 2 2 2 2 2 7 3" xfId="53359"/>
    <cellStyle name="Output 2 2 2 2 2 8" xfId="29053"/>
    <cellStyle name="Output 2 2 2 2 2 8 2" xfId="29054"/>
    <cellStyle name="Output 2 2 2 2 2 9" xfId="53360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2 3" xfId="53361"/>
    <cellStyle name="Output 2 2 2 2 3 2 3" xfId="29060"/>
    <cellStyle name="Output 2 2 2 2 3 2 3 2" xfId="29061"/>
    <cellStyle name="Output 2 2 2 2 3 2 3 2 2" xfId="29062"/>
    <cellStyle name="Output 2 2 2 2 3 2 3 3" xfId="53362"/>
    <cellStyle name="Output 2 2 2 2 3 2 4" xfId="29063"/>
    <cellStyle name="Output 2 2 2 2 3 2 4 2" xfId="29064"/>
    <cellStyle name="Output 2 2 2 2 3 2 4 2 2" xfId="29065"/>
    <cellStyle name="Output 2 2 2 2 3 2 4 3" xfId="53363"/>
    <cellStyle name="Output 2 2 2 2 3 2 5" xfId="29066"/>
    <cellStyle name="Output 2 2 2 2 3 2 5 2" xfId="29067"/>
    <cellStyle name="Output 2 2 2 2 3 2 6" xfId="53364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2 3" xfId="53365"/>
    <cellStyle name="Output 2 2 2 2 3 3 3" xfId="29072"/>
    <cellStyle name="Output 2 2 2 2 3 3 3 2" xfId="29073"/>
    <cellStyle name="Output 2 2 2 2 3 3 3 2 2" xfId="29074"/>
    <cellStyle name="Output 2 2 2 2 3 3 3 3" xfId="53366"/>
    <cellStyle name="Output 2 2 2 2 3 3 4" xfId="29075"/>
    <cellStyle name="Output 2 2 2 2 3 3 4 2" xfId="29076"/>
    <cellStyle name="Output 2 2 2 2 3 3 4 2 2" xfId="29077"/>
    <cellStyle name="Output 2 2 2 2 3 3 4 3" xfId="53367"/>
    <cellStyle name="Output 2 2 2 2 3 3 5" xfId="29078"/>
    <cellStyle name="Output 2 2 2 2 3 3 5 2" xfId="29079"/>
    <cellStyle name="Output 2 2 2 2 3 3 6" xfId="53368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2 3" xfId="53369"/>
    <cellStyle name="Output 2 2 2 2 3 4 3" xfId="29084"/>
    <cellStyle name="Output 2 2 2 2 3 4 3 2" xfId="29085"/>
    <cellStyle name="Output 2 2 2 2 3 4 3 2 2" xfId="29086"/>
    <cellStyle name="Output 2 2 2 2 3 4 3 3" xfId="53370"/>
    <cellStyle name="Output 2 2 2 2 3 4 4" xfId="29087"/>
    <cellStyle name="Output 2 2 2 2 3 4 4 2" xfId="29088"/>
    <cellStyle name="Output 2 2 2 2 3 4 4 2 2" xfId="29089"/>
    <cellStyle name="Output 2 2 2 2 3 4 4 3" xfId="53371"/>
    <cellStyle name="Output 2 2 2 2 3 4 5" xfId="29090"/>
    <cellStyle name="Output 2 2 2 2 3 4 5 2" xfId="29091"/>
    <cellStyle name="Output 2 2 2 2 3 4 6" xfId="53372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2 3" xfId="53373"/>
    <cellStyle name="Output 2 2 2 2 3 5 3" xfId="29096"/>
    <cellStyle name="Output 2 2 2 2 3 5 3 2" xfId="29097"/>
    <cellStyle name="Output 2 2 2 2 3 5 3 2 2" xfId="29098"/>
    <cellStyle name="Output 2 2 2 2 3 5 3 3" xfId="53374"/>
    <cellStyle name="Output 2 2 2 2 3 5 4" xfId="29099"/>
    <cellStyle name="Output 2 2 2 2 3 5 4 2" xfId="29100"/>
    <cellStyle name="Output 2 2 2 2 3 5 5" xfId="53375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2 3" xfId="53376"/>
    <cellStyle name="Output 2 2 2 2 3 6 3" xfId="29105"/>
    <cellStyle name="Output 2 2 2 2 3 6 3 2" xfId="29106"/>
    <cellStyle name="Output 2 2 2 2 3 6 3 2 2" xfId="29107"/>
    <cellStyle name="Output 2 2 2 2 3 6 3 3" xfId="53377"/>
    <cellStyle name="Output 2 2 2 2 3 6 4" xfId="29108"/>
    <cellStyle name="Output 2 2 2 2 3 6 4 2" xfId="29109"/>
    <cellStyle name="Output 2 2 2 2 3 6 5" xfId="53378"/>
    <cellStyle name="Output 2 2 2 2 3 7" xfId="29110"/>
    <cellStyle name="Output 2 2 2 2 3 7 2" xfId="29111"/>
    <cellStyle name="Output 2 2 2 2 3 7 2 2" xfId="29112"/>
    <cellStyle name="Output 2 2 2 2 3 7 3" xfId="53379"/>
    <cellStyle name="Output 2 2 2 2 3 8" xfId="29113"/>
    <cellStyle name="Output 2 2 2 2 3 8 2" xfId="29114"/>
    <cellStyle name="Output 2 2 2 2 3 9" xfId="53380"/>
    <cellStyle name="Output 2 2 2 2 4" xfId="29115"/>
    <cellStyle name="Output 2 2 2 2 4 2" xfId="29116"/>
    <cellStyle name="Output 2 2 2 2 4 2 2" xfId="29117"/>
    <cellStyle name="Output 2 2 2 2 4 2 2 2" xfId="29118"/>
    <cellStyle name="Output 2 2 2 2 4 2 3" xfId="53381"/>
    <cellStyle name="Output 2 2 2 2 4 3" xfId="29119"/>
    <cellStyle name="Output 2 2 2 2 4 3 2" xfId="29120"/>
    <cellStyle name="Output 2 2 2 2 4 3 2 2" xfId="29121"/>
    <cellStyle name="Output 2 2 2 2 4 3 3" xfId="53382"/>
    <cellStyle name="Output 2 2 2 2 4 4" xfId="29122"/>
    <cellStyle name="Output 2 2 2 2 4 4 2" xfId="29123"/>
    <cellStyle name="Output 2 2 2 2 4 4 2 2" xfId="29124"/>
    <cellStyle name="Output 2 2 2 2 4 4 3" xfId="53383"/>
    <cellStyle name="Output 2 2 2 2 4 5" xfId="29125"/>
    <cellStyle name="Output 2 2 2 2 4 5 2" xfId="29126"/>
    <cellStyle name="Output 2 2 2 2 4 6" xfId="53384"/>
    <cellStyle name="Output 2 2 2 2 5" xfId="29127"/>
    <cellStyle name="Output 2 2 2 2 5 2" xfId="29128"/>
    <cellStyle name="Output 2 2 2 2 5 2 2" xfId="29129"/>
    <cellStyle name="Output 2 2 2 2 5 2 2 2" xfId="29130"/>
    <cellStyle name="Output 2 2 2 2 5 2 3" xfId="53385"/>
    <cellStyle name="Output 2 2 2 2 5 3" xfId="29131"/>
    <cellStyle name="Output 2 2 2 2 5 3 2" xfId="29132"/>
    <cellStyle name="Output 2 2 2 2 5 3 2 2" xfId="29133"/>
    <cellStyle name="Output 2 2 2 2 5 3 3" xfId="53386"/>
    <cellStyle name="Output 2 2 2 2 5 4" xfId="29134"/>
    <cellStyle name="Output 2 2 2 2 5 4 2" xfId="29135"/>
    <cellStyle name="Output 2 2 2 2 5 4 2 2" xfId="29136"/>
    <cellStyle name="Output 2 2 2 2 5 4 3" xfId="53387"/>
    <cellStyle name="Output 2 2 2 2 5 5" xfId="29137"/>
    <cellStyle name="Output 2 2 2 2 5 5 2" xfId="29138"/>
    <cellStyle name="Output 2 2 2 2 5 6" xfId="53388"/>
    <cellStyle name="Output 2 2 2 2 6" xfId="29139"/>
    <cellStyle name="Output 2 2 2 2 6 2" xfId="29140"/>
    <cellStyle name="Output 2 2 2 2 6 2 2" xfId="29141"/>
    <cellStyle name="Output 2 2 2 2 6 2 2 2" xfId="29142"/>
    <cellStyle name="Output 2 2 2 2 6 2 3" xfId="53389"/>
    <cellStyle name="Output 2 2 2 2 6 3" xfId="29143"/>
    <cellStyle name="Output 2 2 2 2 6 3 2" xfId="29144"/>
    <cellStyle name="Output 2 2 2 2 6 3 2 2" xfId="29145"/>
    <cellStyle name="Output 2 2 2 2 6 3 3" xfId="53390"/>
    <cellStyle name="Output 2 2 2 2 6 4" xfId="29146"/>
    <cellStyle name="Output 2 2 2 2 6 4 2" xfId="29147"/>
    <cellStyle name="Output 2 2 2 2 6 5" xfId="53391"/>
    <cellStyle name="Output 2 2 2 2 7" xfId="29148"/>
    <cellStyle name="Output 2 2 2 2 7 2" xfId="29149"/>
    <cellStyle name="Output 2 2 2 2 7 2 2" xfId="29150"/>
    <cellStyle name="Output 2 2 2 2 7 2 2 2" xfId="29151"/>
    <cellStyle name="Output 2 2 2 2 7 2 3" xfId="53392"/>
    <cellStyle name="Output 2 2 2 2 7 3" xfId="29152"/>
    <cellStyle name="Output 2 2 2 2 7 3 2" xfId="29153"/>
    <cellStyle name="Output 2 2 2 2 7 3 2 2" xfId="29154"/>
    <cellStyle name="Output 2 2 2 2 7 3 3" xfId="53393"/>
    <cellStyle name="Output 2 2 2 2 7 4" xfId="29155"/>
    <cellStyle name="Output 2 2 2 2 7 4 2" xfId="29156"/>
    <cellStyle name="Output 2 2 2 2 7 5" xfId="53394"/>
    <cellStyle name="Output 2 2 2 2 8" xfId="29157"/>
    <cellStyle name="Output 2 2 2 2 8 2" xfId="29158"/>
    <cellStyle name="Output 2 2 2 2 8 2 2" xfId="29159"/>
    <cellStyle name="Output 2 2 2 2 8 3" xfId="53395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2 3" xfId="53396"/>
    <cellStyle name="Output 2 2 2 3 2 3" xfId="29167"/>
    <cellStyle name="Output 2 2 2 3 2 3 2" xfId="29168"/>
    <cellStyle name="Output 2 2 2 3 2 3 2 2" xfId="29169"/>
    <cellStyle name="Output 2 2 2 3 2 3 3" xfId="53397"/>
    <cellStyle name="Output 2 2 2 3 2 4" xfId="29170"/>
    <cellStyle name="Output 2 2 2 3 2 4 2" xfId="29171"/>
    <cellStyle name="Output 2 2 2 3 2 4 2 2" xfId="29172"/>
    <cellStyle name="Output 2 2 2 3 2 4 3" xfId="53398"/>
    <cellStyle name="Output 2 2 2 3 2 5" xfId="29173"/>
    <cellStyle name="Output 2 2 2 3 2 5 2" xfId="29174"/>
    <cellStyle name="Output 2 2 2 3 2 6" xfId="53399"/>
    <cellStyle name="Output 2 2 2 3 3" xfId="29175"/>
    <cellStyle name="Output 2 2 2 3 3 2" xfId="29176"/>
    <cellStyle name="Output 2 2 2 3 3 2 2" xfId="29177"/>
    <cellStyle name="Output 2 2 2 3 3 2 2 2" xfId="29178"/>
    <cellStyle name="Output 2 2 2 3 3 2 3" xfId="53400"/>
    <cellStyle name="Output 2 2 2 3 3 3" xfId="29179"/>
    <cellStyle name="Output 2 2 2 3 3 3 2" xfId="29180"/>
    <cellStyle name="Output 2 2 2 3 3 3 2 2" xfId="29181"/>
    <cellStyle name="Output 2 2 2 3 3 3 3" xfId="53401"/>
    <cellStyle name="Output 2 2 2 3 3 4" xfId="29182"/>
    <cellStyle name="Output 2 2 2 3 3 4 2" xfId="29183"/>
    <cellStyle name="Output 2 2 2 3 3 4 2 2" xfId="29184"/>
    <cellStyle name="Output 2 2 2 3 3 4 3" xfId="53402"/>
    <cellStyle name="Output 2 2 2 3 3 5" xfId="29185"/>
    <cellStyle name="Output 2 2 2 3 3 5 2" xfId="29186"/>
    <cellStyle name="Output 2 2 2 3 3 6" xfId="53403"/>
    <cellStyle name="Output 2 2 2 3 4" xfId="29187"/>
    <cellStyle name="Output 2 2 2 3 4 2" xfId="29188"/>
    <cellStyle name="Output 2 2 2 3 4 2 2" xfId="29189"/>
    <cellStyle name="Output 2 2 2 3 4 2 2 2" xfId="29190"/>
    <cellStyle name="Output 2 2 2 3 4 2 3" xfId="53404"/>
    <cellStyle name="Output 2 2 2 3 4 3" xfId="29191"/>
    <cellStyle name="Output 2 2 2 3 4 3 2" xfId="29192"/>
    <cellStyle name="Output 2 2 2 3 4 3 2 2" xfId="29193"/>
    <cellStyle name="Output 2 2 2 3 4 3 3" xfId="53405"/>
    <cellStyle name="Output 2 2 2 3 4 4" xfId="29194"/>
    <cellStyle name="Output 2 2 2 3 4 4 2" xfId="29195"/>
    <cellStyle name="Output 2 2 2 3 4 4 2 2" xfId="29196"/>
    <cellStyle name="Output 2 2 2 3 4 4 3" xfId="53406"/>
    <cellStyle name="Output 2 2 2 3 4 5" xfId="29197"/>
    <cellStyle name="Output 2 2 2 3 4 5 2" xfId="29198"/>
    <cellStyle name="Output 2 2 2 3 4 6" xfId="53407"/>
    <cellStyle name="Output 2 2 2 3 5" xfId="29199"/>
    <cellStyle name="Output 2 2 2 3 5 2" xfId="29200"/>
    <cellStyle name="Output 2 2 2 3 5 2 2" xfId="29201"/>
    <cellStyle name="Output 2 2 2 3 5 2 2 2" xfId="29202"/>
    <cellStyle name="Output 2 2 2 3 5 2 3" xfId="53408"/>
    <cellStyle name="Output 2 2 2 3 5 3" xfId="29203"/>
    <cellStyle name="Output 2 2 2 3 5 3 2" xfId="29204"/>
    <cellStyle name="Output 2 2 2 3 5 3 2 2" xfId="29205"/>
    <cellStyle name="Output 2 2 2 3 5 3 3" xfId="53409"/>
    <cellStyle name="Output 2 2 2 3 5 4" xfId="29206"/>
    <cellStyle name="Output 2 2 2 3 5 4 2" xfId="29207"/>
    <cellStyle name="Output 2 2 2 3 5 5" xfId="53410"/>
    <cellStyle name="Output 2 2 2 3 6" xfId="29208"/>
    <cellStyle name="Output 2 2 2 3 6 2" xfId="29209"/>
    <cellStyle name="Output 2 2 2 3 6 2 2" xfId="29210"/>
    <cellStyle name="Output 2 2 2 3 6 2 2 2" xfId="29211"/>
    <cellStyle name="Output 2 2 2 3 6 2 3" xfId="53411"/>
    <cellStyle name="Output 2 2 2 3 6 3" xfId="29212"/>
    <cellStyle name="Output 2 2 2 3 6 3 2" xfId="29213"/>
    <cellStyle name="Output 2 2 2 3 6 3 2 2" xfId="29214"/>
    <cellStyle name="Output 2 2 2 3 6 3 3" xfId="53412"/>
    <cellStyle name="Output 2 2 2 3 6 4" xfId="29215"/>
    <cellStyle name="Output 2 2 2 3 6 4 2" xfId="29216"/>
    <cellStyle name="Output 2 2 2 3 6 5" xfId="53413"/>
    <cellStyle name="Output 2 2 2 3 7" xfId="29217"/>
    <cellStyle name="Output 2 2 2 3 7 2" xfId="29218"/>
    <cellStyle name="Output 2 2 2 3 7 2 2" xfId="29219"/>
    <cellStyle name="Output 2 2 2 3 7 3" xfId="53414"/>
    <cellStyle name="Output 2 2 2 3 8" xfId="29220"/>
    <cellStyle name="Output 2 2 2 3 8 2" xfId="29221"/>
    <cellStyle name="Output 2 2 2 3 9" xfId="53415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2 3" xfId="53416"/>
    <cellStyle name="Output 2 2 2 4 2 3" xfId="29227"/>
    <cellStyle name="Output 2 2 2 4 2 3 2" xfId="29228"/>
    <cellStyle name="Output 2 2 2 4 2 3 2 2" xfId="29229"/>
    <cellStyle name="Output 2 2 2 4 2 3 3" xfId="53417"/>
    <cellStyle name="Output 2 2 2 4 2 4" xfId="29230"/>
    <cellStyle name="Output 2 2 2 4 2 4 2" xfId="29231"/>
    <cellStyle name="Output 2 2 2 4 2 4 2 2" xfId="29232"/>
    <cellStyle name="Output 2 2 2 4 2 4 3" xfId="53418"/>
    <cellStyle name="Output 2 2 2 4 2 5" xfId="29233"/>
    <cellStyle name="Output 2 2 2 4 2 5 2" xfId="29234"/>
    <cellStyle name="Output 2 2 2 4 2 6" xfId="53419"/>
    <cellStyle name="Output 2 2 2 4 3" xfId="29235"/>
    <cellStyle name="Output 2 2 2 4 3 2" xfId="29236"/>
    <cellStyle name="Output 2 2 2 4 3 2 2" xfId="29237"/>
    <cellStyle name="Output 2 2 2 4 3 2 2 2" xfId="29238"/>
    <cellStyle name="Output 2 2 2 4 3 2 3" xfId="53420"/>
    <cellStyle name="Output 2 2 2 4 3 3" xfId="29239"/>
    <cellStyle name="Output 2 2 2 4 3 3 2" xfId="29240"/>
    <cellStyle name="Output 2 2 2 4 3 3 2 2" xfId="29241"/>
    <cellStyle name="Output 2 2 2 4 3 3 3" xfId="53421"/>
    <cellStyle name="Output 2 2 2 4 3 4" xfId="29242"/>
    <cellStyle name="Output 2 2 2 4 3 4 2" xfId="29243"/>
    <cellStyle name="Output 2 2 2 4 3 4 2 2" xfId="29244"/>
    <cellStyle name="Output 2 2 2 4 3 4 3" xfId="53422"/>
    <cellStyle name="Output 2 2 2 4 3 5" xfId="29245"/>
    <cellStyle name="Output 2 2 2 4 3 5 2" xfId="29246"/>
    <cellStyle name="Output 2 2 2 4 3 6" xfId="53423"/>
    <cellStyle name="Output 2 2 2 4 4" xfId="29247"/>
    <cellStyle name="Output 2 2 2 4 4 2" xfId="29248"/>
    <cellStyle name="Output 2 2 2 4 4 2 2" xfId="29249"/>
    <cellStyle name="Output 2 2 2 4 4 2 2 2" xfId="29250"/>
    <cellStyle name="Output 2 2 2 4 4 2 3" xfId="53424"/>
    <cellStyle name="Output 2 2 2 4 4 3" xfId="29251"/>
    <cellStyle name="Output 2 2 2 4 4 3 2" xfId="29252"/>
    <cellStyle name="Output 2 2 2 4 4 3 2 2" xfId="29253"/>
    <cellStyle name="Output 2 2 2 4 4 3 3" xfId="53425"/>
    <cellStyle name="Output 2 2 2 4 4 4" xfId="29254"/>
    <cellStyle name="Output 2 2 2 4 4 4 2" xfId="29255"/>
    <cellStyle name="Output 2 2 2 4 4 4 2 2" xfId="29256"/>
    <cellStyle name="Output 2 2 2 4 4 4 3" xfId="53426"/>
    <cellStyle name="Output 2 2 2 4 4 5" xfId="29257"/>
    <cellStyle name="Output 2 2 2 4 4 5 2" xfId="29258"/>
    <cellStyle name="Output 2 2 2 4 4 6" xfId="53427"/>
    <cellStyle name="Output 2 2 2 4 5" xfId="29259"/>
    <cellStyle name="Output 2 2 2 4 5 2" xfId="29260"/>
    <cellStyle name="Output 2 2 2 4 5 2 2" xfId="29261"/>
    <cellStyle name="Output 2 2 2 4 5 2 2 2" xfId="29262"/>
    <cellStyle name="Output 2 2 2 4 5 2 3" xfId="53428"/>
    <cellStyle name="Output 2 2 2 4 5 3" xfId="29263"/>
    <cellStyle name="Output 2 2 2 4 5 3 2" xfId="29264"/>
    <cellStyle name="Output 2 2 2 4 5 3 2 2" xfId="29265"/>
    <cellStyle name="Output 2 2 2 4 5 3 3" xfId="53429"/>
    <cellStyle name="Output 2 2 2 4 5 4" xfId="29266"/>
    <cellStyle name="Output 2 2 2 4 5 4 2" xfId="29267"/>
    <cellStyle name="Output 2 2 2 4 5 5" xfId="53430"/>
    <cellStyle name="Output 2 2 2 4 6" xfId="29268"/>
    <cellStyle name="Output 2 2 2 4 6 2" xfId="29269"/>
    <cellStyle name="Output 2 2 2 4 6 2 2" xfId="29270"/>
    <cellStyle name="Output 2 2 2 4 6 2 2 2" xfId="29271"/>
    <cellStyle name="Output 2 2 2 4 6 2 3" xfId="53431"/>
    <cellStyle name="Output 2 2 2 4 6 3" xfId="29272"/>
    <cellStyle name="Output 2 2 2 4 6 3 2" xfId="29273"/>
    <cellStyle name="Output 2 2 2 4 6 3 2 2" xfId="29274"/>
    <cellStyle name="Output 2 2 2 4 6 3 3" xfId="53432"/>
    <cellStyle name="Output 2 2 2 4 6 4" xfId="29275"/>
    <cellStyle name="Output 2 2 2 4 6 4 2" xfId="29276"/>
    <cellStyle name="Output 2 2 2 4 6 5" xfId="53433"/>
    <cellStyle name="Output 2 2 2 4 7" xfId="29277"/>
    <cellStyle name="Output 2 2 2 4 7 2" xfId="29278"/>
    <cellStyle name="Output 2 2 2 4 7 2 2" xfId="29279"/>
    <cellStyle name="Output 2 2 2 4 7 3" xfId="53434"/>
    <cellStyle name="Output 2 2 2 4 8" xfId="29280"/>
    <cellStyle name="Output 2 2 2 4 8 2" xfId="29281"/>
    <cellStyle name="Output 2 2 2 4 9" xfId="53435"/>
    <cellStyle name="Output 2 2 2 5" xfId="29282"/>
    <cellStyle name="Output 2 2 2 5 2" xfId="29283"/>
    <cellStyle name="Output 2 2 2 5 2 2" xfId="29284"/>
    <cellStyle name="Output 2 2 2 5 2 2 2" xfId="29285"/>
    <cellStyle name="Output 2 2 2 5 2 3" xfId="53436"/>
    <cellStyle name="Output 2 2 2 5 3" xfId="29286"/>
    <cellStyle name="Output 2 2 2 5 3 2" xfId="29287"/>
    <cellStyle name="Output 2 2 2 5 3 2 2" xfId="29288"/>
    <cellStyle name="Output 2 2 2 5 3 3" xfId="53437"/>
    <cellStyle name="Output 2 2 2 5 4" xfId="29289"/>
    <cellStyle name="Output 2 2 2 5 4 2" xfId="29290"/>
    <cellStyle name="Output 2 2 2 5 4 2 2" xfId="29291"/>
    <cellStyle name="Output 2 2 2 5 4 3" xfId="53438"/>
    <cellStyle name="Output 2 2 2 5 5" xfId="29292"/>
    <cellStyle name="Output 2 2 2 5 5 2" xfId="29293"/>
    <cellStyle name="Output 2 2 2 5 6" xfId="53439"/>
    <cellStyle name="Output 2 2 2 6" xfId="29294"/>
    <cellStyle name="Output 2 2 2 6 2" xfId="29295"/>
    <cellStyle name="Output 2 2 2 6 2 2" xfId="29296"/>
    <cellStyle name="Output 2 2 2 6 2 2 2" xfId="29297"/>
    <cellStyle name="Output 2 2 2 6 2 3" xfId="53440"/>
    <cellStyle name="Output 2 2 2 6 3" xfId="29298"/>
    <cellStyle name="Output 2 2 2 6 3 2" xfId="29299"/>
    <cellStyle name="Output 2 2 2 6 3 2 2" xfId="29300"/>
    <cellStyle name="Output 2 2 2 6 3 3" xfId="53441"/>
    <cellStyle name="Output 2 2 2 6 4" xfId="29301"/>
    <cellStyle name="Output 2 2 2 6 4 2" xfId="29302"/>
    <cellStyle name="Output 2 2 2 6 4 2 2" xfId="29303"/>
    <cellStyle name="Output 2 2 2 6 4 3" xfId="53442"/>
    <cellStyle name="Output 2 2 2 6 5" xfId="29304"/>
    <cellStyle name="Output 2 2 2 6 5 2" xfId="29305"/>
    <cellStyle name="Output 2 2 2 6 6" xfId="53443"/>
    <cellStyle name="Output 2 2 2 7" xfId="29306"/>
    <cellStyle name="Output 2 2 2 7 2" xfId="29307"/>
    <cellStyle name="Output 2 2 2 7 2 2" xfId="29308"/>
    <cellStyle name="Output 2 2 2 7 2 2 2" xfId="29309"/>
    <cellStyle name="Output 2 2 2 7 2 3" xfId="53444"/>
    <cellStyle name="Output 2 2 2 7 3" xfId="29310"/>
    <cellStyle name="Output 2 2 2 7 3 2" xfId="29311"/>
    <cellStyle name="Output 2 2 2 7 3 2 2" xfId="29312"/>
    <cellStyle name="Output 2 2 2 7 3 3" xfId="53445"/>
    <cellStyle name="Output 2 2 2 7 4" xfId="29313"/>
    <cellStyle name="Output 2 2 2 7 4 2" xfId="29314"/>
    <cellStyle name="Output 2 2 2 7 5" xfId="53446"/>
    <cellStyle name="Output 2 2 2 8" xfId="29315"/>
    <cellStyle name="Output 2 2 2 8 2" xfId="29316"/>
    <cellStyle name="Output 2 2 2 8 2 2" xfId="29317"/>
    <cellStyle name="Output 2 2 2 8 2 2 2" xfId="29318"/>
    <cellStyle name="Output 2 2 2 8 2 3" xfId="53447"/>
    <cellStyle name="Output 2 2 2 8 3" xfId="29319"/>
    <cellStyle name="Output 2 2 2 8 3 2" xfId="29320"/>
    <cellStyle name="Output 2 2 2 8 3 2 2" xfId="29321"/>
    <cellStyle name="Output 2 2 2 8 3 3" xfId="53448"/>
    <cellStyle name="Output 2 2 2 8 4" xfId="29322"/>
    <cellStyle name="Output 2 2 2 8 4 2" xfId="29323"/>
    <cellStyle name="Output 2 2 2 8 5" xfId="53449"/>
    <cellStyle name="Output 2 2 2 9" xfId="29324"/>
    <cellStyle name="Output 2 2 2 9 2" xfId="29325"/>
    <cellStyle name="Output 2 2 2 9 2 2" xfId="29326"/>
    <cellStyle name="Output 2 2 2 9 3" xfId="53450"/>
    <cellStyle name="Output 2 2 3" xfId="29327"/>
    <cellStyle name="Output 2 2 3 10" xfId="53451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2 3" xfId="53452"/>
    <cellStyle name="Output 2 2 3 2 2 3" xfId="29333"/>
    <cellStyle name="Output 2 2 3 2 2 3 2" xfId="29334"/>
    <cellStyle name="Output 2 2 3 2 2 3 2 2" xfId="29335"/>
    <cellStyle name="Output 2 2 3 2 2 3 3" xfId="53453"/>
    <cellStyle name="Output 2 2 3 2 2 4" xfId="29336"/>
    <cellStyle name="Output 2 2 3 2 2 4 2" xfId="29337"/>
    <cellStyle name="Output 2 2 3 2 2 4 2 2" xfId="29338"/>
    <cellStyle name="Output 2 2 3 2 2 4 3" xfId="53454"/>
    <cellStyle name="Output 2 2 3 2 2 5" xfId="29339"/>
    <cellStyle name="Output 2 2 3 2 2 5 2" xfId="29340"/>
    <cellStyle name="Output 2 2 3 2 2 6" xfId="53455"/>
    <cellStyle name="Output 2 2 3 2 3" xfId="29341"/>
    <cellStyle name="Output 2 2 3 2 3 2" xfId="29342"/>
    <cellStyle name="Output 2 2 3 2 3 2 2" xfId="29343"/>
    <cellStyle name="Output 2 2 3 2 3 2 2 2" xfId="29344"/>
    <cellStyle name="Output 2 2 3 2 3 2 3" xfId="53456"/>
    <cellStyle name="Output 2 2 3 2 3 3" xfId="29345"/>
    <cellStyle name="Output 2 2 3 2 3 3 2" xfId="29346"/>
    <cellStyle name="Output 2 2 3 2 3 3 2 2" xfId="29347"/>
    <cellStyle name="Output 2 2 3 2 3 3 3" xfId="53457"/>
    <cellStyle name="Output 2 2 3 2 3 4" xfId="29348"/>
    <cellStyle name="Output 2 2 3 2 3 4 2" xfId="29349"/>
    <cellStyle name="Output 2 2 3 2 3 4 2 2" xfId="29350"/>
    <cellStyle name="Output 2 2 3 2 3 4 3" xfId="53458"/>
    <cellStyle name="Output 2 2 3 2 3 5" xfId="29351"/>
    <cellStyle name="Output 2 2 3 2 3 5 2" xfId="29352"/>
    <cellStyle name="Output 2 2 3 2 3 6" xfId="53459"/>
    <cellStyle name="Output 2 2 3 2 4" xfId="29353"/>
    <cellStyle name="Output 2 2 3 2 4 2" xfId="29354"/>
    <cellStyle name="Output 2 2 3 2 4 2 2" xfId="29355"/>
    <cellStyle name="Output 2 2 3 2 4 2 2 2" xfId="29356"/>
    <cellStyle name="Output 2 2 3 2 4 2 3" xfId="53460"/>
    <cellStyle name="Output 2 2 3 2 4 3" xfId="29357"/>
    <cellStyle name="Output 2 2 3 2 4 3 2" xfId="29358"/>
    <cellStyle name="Output 2 2 3 2 4 3 2 2" xfId="29359"/>
    <cellStyle name="Output 2 2 3 2 4 3 3" xfId="53461"/>
    <cellStyle name="Output 2 2 3 2 4 4" xfId="29360"/>
    <cellStyle name="Output 2 2 3 2 4 4 2" xfId="29361"/>
    <cellStyle name="Output 2 2 3 2 4 4 2 2" xfId="29362"/>
    <cellStyle name="Output 2 2 3 2 4 4 3" xfId="53462"/>
    <cellStyle name="Output 2 2 3 2 4 5" xfId="29363"/>
    <cellStyle name="Output 2 2 3 2 4 5 2" xfId="29364"/>
    <cellStyle name="Output 2 2 3 2 4 6" xfId="53463"/>
    <cellStyle name="Output 2 2 3 2 5" xfId="29365"/>
    <cellStyle name="Output 2 2 3 2 5 2" xfId="29366"/>
    <cellStyle name="Output 2 2 3 2 5 2 2" xfId="29367"/>
    <cellStyle name="Output 2 2 3 2 5 2 2 2" xfId="29368"/>
    <cellStyle name="Output 2 2 3 2 5 2 3" xfId="53464"/>
    <cellStyle name="Output 2 2 3 2 5 3" xfId="29369"/>
    <cellStyle name="Output 2 2 3 2 5 3 2" xfId="29370"/>
    <cellStyle name="Output 2 2 3 2 5 3 2 2" xfId="29371"/>
    <cellStyle name="Output 2 2 3 2 5 3 3" xfId="53465"/>
    <cellStyle name="Output 2 2 3 2 5 4" xfId="29372"/>
    <cellStyle name="Output 2 2 3 2 5 4 2" xfId="29373"/>
    <cellStyle name="Output 2 2 3 2 5 5" xfId="53466"/>
    <cellStyle name="Output 2 2 3 2 6" xfId="29374"/>
    <cellStyle name="Output 2 2 3 2 6 2" xfId="29375"/>
    <cellStyle name="Output 2 2 3 2 6 2 2" xfId="29376"/>
    <cellStyle name="Output 2 2 3 2 6 2 2 2" xfId="29377"/>
    <cellStyle name="Output 2 2 3 2 6 2 3" xfId="53467"/>
    <cellStyle name="Output 2 2 3 2 6 3" xfId="29378"/>
    <cellStyle name="Output 2 2 3 2 6 3 2" xfId="29379"/>
    <cellStyle name="Output 2 2 3 2 6 3 2 2" xfId="29380"/>
    <cellStyle name="Output 2 2 3 2 6 3 3" xfId="53468"/>
    <cellStyle name="Output 2 2 3 2 6 4" xfId="29381"/>
    <cellStyle name="Output 2 2 3 2 6 4 2" xfId="29382"/>
    <cellStyle name="Output 2 2 3 2 6 5" xfId="53469"/>
    <cellStyle name="Output 2 2 3 2 7" xfId="29383"/>
    <cellStyle name="Output 2 2 3 2 7 2" xfId="29384"/>
    <cellStyle name="Output 2 2 3 2 7 2 2" xfId="29385"/>
    <cellStyle name="Output 2 2 3 2 7 3" xfId="53470"/>
    <cellStyle name="Output 2 2 3 2 8" xfId="29386"/>
    <cellStyle name="Output 2 2 3 2 8 2" xfId="29387"/>
    <cellStyle name="Output 2 2 3 2 9" xfId="53471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2 3" xfId="53472"/>
    <cellStyle name="Output 2 2 3 3 2 3" xfId="29393"/>
    <cellStyle name="Output 2 2 3 3 2 3 2" xfId="29394"/>
    <cellStyle name="Output 2 2 3 3 2 3 2 2" xfId="29395"/>
    <cellStyle name="Output 2 2 3 3 2 3 3" xfId="53473"/>
    <cellStyle name="Output 2 2 3 3 2 4" xfId="29396"/>
    <cellStyle name="Output 2 2 3 3 2 4 2" xfId="29397"/>
    <cellStyle name="Output 2 2 3 3 2 4 2 2" xfId="29398"/>
    <cellStyle name="Output 2 2 3 3 2 4 3" xfId="53474"/>
    <cellStyle name="Output 2 2 3 3 2 5" xfId="29399"/>
    <cellStyle name="Output 2 2 3 3 2 5 2" xfId="29400"/>
    <cellStyle name="Output 2 2 3 3 2 6" xfId="53475"/>
    <cellStyle name="Output 2 2 3 3 3" xfId="29401"/>
    <cellStyle name="Output 2 2 3 3 3 2" xfId="29402"/>
    <cellStyle name="Output 2 2 3 3 3 2 2" xfId="29403"/>
    <cellStyle name="Output 2 2 3 3 3 2 2 2" xfId="29404"/>
    <cellStyle name="Output 2 2 3 3 3 2 3" xfId="53476"/>
    <cellStyle name="Output 2 2 3 3 3 3" xfId="29405"/>
    <cellStyle name="Output 2 2 3 3 3 3 2" xfId="29406"/>
    <cellStyle name="Output 2 2 3 3 3 3 2 2" xfId="29407"/>
    <cellStyle name="Output 2 2 3 3 3 3 3" xfId="53477"/>
    <cellStyle name="Output 2 2 3 3 3 4" xfId="29408"/>
    <cellStyle name="Output 2 2 3 3 3 4 2" xfId="29409"/>
    <cellStyle name="Output 2 2 3 3 3 4 2 2" xfId="29410"/>
    <cellStyle name="Output 2 2 3 3 3 4 3" xfId="53478"/>
    <cellStyle name="Output 2 2 3 3 3 5" xfId="29411"/>
    <cellStyle name="Output 2 2 3 3 3 5 2" xfId="29412"/>
    <cellStyle name="Output 2 2 3 3 3 6" xfId="53479"/>
    <cellStyle name="Output 2 2 3 3 4" xfId="29413"/>
    <cellStyle name="Output 2 2 3 3 4 2" xfId="29414"/>
    <cellStyle name="Output 2 2 3 3 4 2 2" xfId="29415"/>
    <cellStyle name="Output 2 2 3 3 4 2 2 2" xfId="29416"/>
    <cellStyle name="Output 2 2 3 3 4 2 3" xfId="53480"/>
    <cellStyle name="Output 2 2 3 3 4 3" xfId="29417"/>
    <cellStyle name="Output 2 2 3 3 4 3 2" xfId="29418"/>
    <cellStyle name="Output 2 2 3 3 4 3 2 2" xfId="29419"/>
    <cellStyle name="Output 2 2 3 3 4 3 3" xfId="53481"/>
    <cellStyle name="Output 2 2 3 3 4 4" xfId="29420"/>
    <cellStyle name="Output 2 2 3 3 4 4 2" xfId="29421"/>
    <cellStyle name="Output 2 2 3 3 4 4 2 2" xfId="29422"/>
    <cellStyle name="Output 2 2 3 3 4 4 3" xfId="53482"/>
    <cellStyle name="Output 2 2 3 3 4 5" xfId="29423"/>
    <cellStyle name="Output 2 2 3 3 4 5 2" xfId="29424"/>
    <cellStyle name="Output 2 2 3 3 4 6" xfId="53483"/>
    <cellStyle name="Output 2 2 3 3 5" xfId="29425"/>
    <cellStyle name="Output 2 2 3 3 5 2" xfId="29426"/>
    <cellStyle name="Output 2 2 3 3 5 2 2" xfId="29427"/>
    <cellStyle name="Output 2 2 3 3 5 2 2 2" xfId="29428"/>
    <cellStyle name="Output 2 2 3 3 5 2 3" xfId="53484"/>
    <cellStyle name="Output 2 2 3 3 5 3" xfId="29429"/>
    <cellStyle name="Output 2 2 3 3 5 3 2" xfId="29430"/>
    <cellStyle name="Output 2 2 3 3 5 3 2 2" xfId="29431"/>
    <cellStyle name="Output 2 2 3 3 5 3 3" xfId="53485"/>
    <cellStyle name="Output 2 2 3 3 5 4" xfId="29432"/>
    <cellStyle name="Output 2 2 3 3 5 4 2" xfId="29433"/>
    <cellStyle name="Output 2 2 3 3 5 5" xfId="53486"/>
    <cellStyle name="Output 2 2 3 3 6" xfId="29434"/>
    <cellStyle name="Output 2 2 3 3 6 2" xfId="29435"/>
    <cellStyle name="Output 2 2 3 3 6 2 2" xfId="29436"/>
    <cellStyle name="Output 2 2 3 3 6 2 2 2" xfId="29437"/>
    <cellStyle name="Output 2 2 3 3 6 2 3" xfId="53487"/>
    <cellStyle name="Output 2 2 3 3 6 3" xfId="29438"/>
    <cellStyle name="Output 2 2 3 3 6 3 2" xfId="29439"/>
    <cellStyle name="Output 2 2 3 3 6 3 2 2" xfId="29440"/>
    <cellStyle name="Output 2 2 3 3 6 3 3" xfId="53488"/>
    <cellStyle name="Output 2 2 3 3 6 4" xfId="29441"/>
    <cellStyle name="Output 2 2 3 3 6 4 2" xfId="29442"/>
    <cellStyle name="Output 2 2 3 3 6 5" xfId="53489"/>
    <cellStyle name="Output 2 2 3 3 7" xfId="29443"/>
    <cellStyle name="Output 2 2 3 3 7 2" xfId="29444"/>
    <cellStyle name="Output 2 2 3 3 7 2 2" xfId="29445"/>
    <cellStyle name="Output 2 2 3 3 7 3" xfId="53490"/>
    <cellStyle name="Output 2 2 3 3 8" xfId="29446"/>
    <cellStyle name="Output 2 2 3 3 8 2" xfId="29447"/>
    <cellStyle name="Output 2 2 3 3 9" xfId="53491"/>
    <cellStyle name="Output 2 2 3 4" xfId="29448"/>
    <cellStyle name="Output 2 2 3 4 2" xfId="29449"/>
    <cellStyle name="Output 2 2 3 4 2 2" xfId="29450"/>
    <cellStyle name="Output 2 2 3 4 2 2 2" xfId="29451"/>
    <cellStyle name="Output 2 2 3 4 2 3" xfId="53492"/>
    <cellStyle name="Output 2 2 3 4 3" xfId="29452"/>
    <cellStyle name="Output 2 2 3 4 3 2" xfId="29453"/>
    <cellStyle name="Output 2 2 3 4 3 2 2" xfId="29454"/>
    <cellStyle name="Output 2 2 3 4 3 3" xfId="53493"/>
    <cellStyle name="Output 2 2 3 4 4" xfId="29455"/>
    <cellStyle name="Output 2 2 3 4 4 2" xfId="29456"/>
    <cellStyle name="Output 2 2 3 4 4 2 2" xfId="29457"/>
    <cellStyle name="Output 2 2 3 4 4 3" xfId="53494"/>
    <cellStyle name="Output 2 2 3 4 5" xfId="29458"/>
    <cellStyle name="Output 2 2 3 4 5 2" xfId="29459"/>
    <cellStyle name="Output 2 2 3 4 6" xfId="53495"/>
    <cellStyle name="Output 2 2 3 5" xfId="29460"/>
    <cellStyle name="Output 2 2 3 5 2" xfId="29461"/>
    <cellStyle name="Output 2 2 3 5 2 2" xfId="29462"/>
    <cellStyle name="Output 2 2 3 5 2 2 2" xfId="29463"/>
    <cellStyle name="Output 2 2 3 5 2 3" xfId="53496"/>
    <cellStyle name="Output 2 2 3 5 3" xfId="29464"/>
    <cellStyle name="Output 2 2 3 5 3 2" xfId="29465"/>
    <cellStyle name="Output 2 2 3 5 3 2 2" xfId="29466"/>
    <cellStyle name="Output 2 2 3 5 3 3" xfId="53497"/>
    <cellStyle name="Output 2 2 3 5 4" xfId="29467"/>
    <cellStyle name="Output 2 2 3 5 4 2" xfId="29468"/>
    <cellStyle name="Output 2 2 3 5 4 2 2" xfId="29469"/>
    <cellStyle name="Output 2 2 3 5 4 3" xfId="53498"/>
    <cellStyle name="Output 2 2 3 5 5" xfId="29470"/>
    <cellStyle name="Output 2 2 3 5 5 2" xfId="29471"/>
    <cellStyle name="Output 2 2 3 5 6" xfId="53499"/>
    <cellStyle name="Output 2 2 3 6" xfId="29472"/>
    <cellStyle name="Output 2 2 3 6 2" xfId="29473"/>
    <cellStyle name="Output 2 2 3 6 2 2" xfId="29474"/>
    <cellStyle name="Output 2 2 3 6 2 2 2" xfId="29475"/>
    <cellStyle name="Output 2 2 3 6 2 3" xfId="53500"/>
    <cellStyle name="Output 2 2 3 6 3" xfId="29476"/>
    <cellStyle name="Output 2 2 3 6 3 2" xfId="29477"/>
    <cellStyle name="Output 2 2 3 6 3 2 2" xfId="29478"/>
    <cellStyle name="Output 2 2 3 6 3 3" xfId="53501"/>
    <cellStyle name="Output 2 2 3 6 4" xfId="29479"/>
    <cellStyle name="Output 2 2 3 6 4 2" xfId="29480"/>
    <cellStyle name="Output 2 2 3 6 5" xfId="53502"/>
    <cellStyle name="Output 2 2 3 7" xfId="29481"/>
    <cellStyle name="Output 2 2 3 7 2" xfId="29482"/>
    <cellStyle name="Output 2 2 3 7 2 2" xfId="29483"/>
    <cellStyle name="Output 2 2 3 7 2 2 2" xfId="29484"/>
    <cellStyle name="Output 2 2 3 7 2 3" xfId="53503"/>
    <cellStyle name="Output 2 2 3 7 3" xfId="29485"/>
    <cellStyle name="Output 2 2 3 7 3 2" xfId="29486"/>
    <cellStyle name="Output 2 2 3 7 3 2 2" xfId="29487"/>
    <cellStyle name="Output 2 2 3 7 3 3" xfId="53504"/>
    <cellStyle name="Output 2 2 3 7 4" xfId="29488"/>
    <cellStyle name="Output 2 2 3 7 4 2" xfId="29489"/>
    <cellStyle name="Output 2 2 3 7 5" xfId="53505"/>
    <cellStyle name="Output 2 2 3 8" xfId="29490"/>
    <cellStyle name="Output 2 2 3 8 2" xfId="29491"/>
    <cellStyle name="Output 2 2 3 8 2 2" xfId="29492"/>
    <cellStyle name="Output 2 2 3 8 3" xfId="53506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2 3" xfId="53507"/>
    <cellStyle name="Output 2 2 4 2 3" xfId="29500"/>
    <cellStyle name="Output 2 2 4 2 3 2" xfId="29501"/>
    <cellStyle name="Output 2 2 4 2 3 2 2" xfId="29502"/>
    <cellStyle name="Output 2 2 4 2 3 3" xfId="53508"/>
    <cellStyle name="Output 2 2 4 2 4" xfId="29503"/>
    <cellStyle name="Output 2 2 4 2 4 2" xfId="29504"/>
    <cellStyle name="Output 2 2 4 2 4 2 2" xfId="29505"/>
    <cellStyle name="Output 2 2 4 2 4 3" xfId="53509"/>
    <cellStyle name="Output 2 2 4 2 5" xfId="29506"/>
    <cellStyle name="Output 2 2 4 2 5 2" xfId="29507"/>
    <cellStyle name="Output 2 2 4 2 6" xfId="53510"/>
    <cellStyle name="Output 2 2 4 3" xfId="29508"/>
    <cellStyle name="Output 2 2 4 3 2" xfId="29509"/>
    <cellStyle name="Output 2 2 4 3 2 2" xfId="29510"/>
    <cellStyle name="Output 2 2 4 3 2 2 2" xfId="29511"/>
    <cellStyle name="Output 2 2 4 3 2 3" xfId="53511"/>
    <cellStyle name="Output 2 2 4 3 3" xfId="29512"/>
    <cellStyle name="Output 2 2 4 3 3 2" xfId="29513"/>
    <cellStyle name="Output 2 2 4 3 3 2 2" xfId="29514"/>
    <cellStyle name="Output 2 2 4 3 3 3" xfId="53512"/>
    <cellStyle name="Output 2 2 4 3 4" xfId="29515"/>
    <cellStyle name="Output 2 2 4 3 4 2" xfId="29516"/>
    <cellStyle name="Output 2 2 4 3 4 2 2" xfId="29517"/>
    <cellStyle name="Output 2 2 4 3 4 3" xfId="53513"/>
    <cellStyle name="Output 2 2 4 3 5" xfId="29518"/>
    <cellStyle name="Output 2 2 4 3 5 2" xfId="29519"/>
    <cellStyle name="Output 2 2 4 3 6" xfId="53514"/>
    <cellStyle name="Output 2 2 4 4" xfId="29520"/>
    <cellStyle name="Output 2 2 4 4 2" xfId="29521"/>
    <cellStyle name="Output 2 2 4 4 2 2" xfId="29522"/>
    <cellStyle name="Output 2 2 4 4 2 2 2" xfId="29523"/>
    <cellStyle name="Output 2 2 4 4 2 3" xfId="53515"/>
    <cellStyle name="Output 2 2 4 4 3" xfId="29524"/>
    <cellStyle name="Output 2 2 4 4 3 2" xfId="29525"/>
    <cellStyle name="Output 2 2 4 4 3 2 2" xfId="29526"/>
    <cellStyle name="Output 2 2 4 4 3 3" xfId="53516"/>
    <cellStyle name="Output 2 2 4 4 4" xfId="29527"/>
    <cellStyle name="Output 2 2 4 4 4 2" xfId="29528"/>
    <cellStyle name="Output 2 2 4 4 4 2 2" xfId="29529"/>
    <cellStyle name="Output 2 2 4 4 4 3" xfId="53517"/>
    <cellStyle name="Output 2 2 4 4 5" xfId="29530"/>
    <cellStyle name="Output 2 2 4 4 5 2" xfId="29531"/>
    <cellStyle name="Output 2 2 4 4 6" xfId="53518"/>
    <cellStyle name="Output 2 2 4 5" xfId="29532"/>
    <cellStyle name="Output 2 2 4 5 2" xfId="29533"/>
    <cellStyle name="Output 2 2 4 5 2 2" xfId="29534"/>
    <cellStyle name="Output 2 2 4 5 2 2 2" xfId="29535"/>
    <cellStyle name="Output 2 2 4 5 2 3" xfId="53519"/>
    <cellStyle name="Output 2 2 4 5 3" xfId="29536"/>
    <cellStyle name="Output 2 2 4 5 3 2" xfId="29537"/>
    <cellStyle name="Output 2 2 4 5 3 2 2" xfId="29538"/>
    <cellStyle name="Output 2 2 4 5 3 3" xfId="53520"/>
    <cellStyle name="Output 2 2 4 5 4" xfId="29539"/>
    <cellStyle name="Output 2 2 4 5 4 2" xfId="29540"/>
    <cellStyle name="Output 2 2 4 5 5" xfId="53521"/>
    <cellStyle name="Output 2 2 4 6" xfId="29541"/>
    <cellStyle name="Output 2 2 4 6 2" xfId="29542"/>
    <cellStyle name="Output 2 2 4 6 2 2" xfId="29543"/>
    <cellStyle name="Output 2 2 4 6 2 2 2" xfId="29544"/>
    <cellStyle name="Output 2 2 4 6 2 3" xfId="53522"/>
    <cellStyle name="Output 2 2 4 6 3" xfId="29545"/>
    <cellStyle name="Output 2 2 4 6 3 2" xfId="29546"/>
    <cellStyle name="Output 2 2 4 6 3 2 2" xfId="29547"/>
    <cellStyle name="Output 2 2 4 6 3 3" xfId="53523"/>
    <cellStyle name="Output 2 2 4 6 4" xfId="29548"/>
    <cellStyle name="Output 2 2 4 6 4 2" xfId="29549"/>
    <cellStyle name="Output 2 2 4 6 5" xfId="53524"/>
    <cellStyle name="Output 2 2 4 7" xfId="29550"/>
    <cellStyle name="Output 2 2 4 7 2" xfId="29551"/>
    <cellStyle name="Output 2 2 4 7 2 2" xfId="29552"/>
    <cellStyle name="Output 2 2 4 7 3" xfId="53525"/>
    <cellStyle name="Output 2 2 4 8" xfId="29553"/>
    <cellStyle name="Output 2 2 4 8 2" xfId="29554"/>
    <cellStyle name="Output 2 2 4 9" xfId="53526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2 3" xfId="53527"/>
    <cellStyle name="Output 2 2 5 2 3" xfId="29560"/>
    <cellStyle name="Output 2 2 5 2 3 2" xfId="29561"/>
    <cellStyle name="Output 2 2 5 2 3 2 2" xfId="29562"/>
    <cellStyle name="Output 2 2 5 2 3 3" xfId="53528"/>
    <cellStyle name="Output 2 2 5 2 4" xfId="29563"/>
    <cellStyle name="Output 2 2 5 2 4 2" xfId="29564"/>
    <cellStyle name="Output 2 2 5 2 4 2 2" xfId="29565"/>
    <cellStyle name="Output 2 2 5 2 4 3" xfId="53529"/>
    <cellStyle name="Output 2 2 5 2 5" xfId="29566"/>
    <cellStyle name="Output 2 2 5 2 5 2" xfId="29567"/>
    <cellStyle name="Output 2 2 5 2 6" xfId="53530"/>
    <cellStyle name="Output 2 2 5 3" xfId="29568"/>
    <cellStyle name="Output 2 2 5 3 2" xfId="29569"/>
    <cellStyle name="Output 2 2 5 3 2 2" xfId="29570"/>
    <cellStyle name="Output 2 2 5 3 2 2 2" xfId="29571"/>
    <cellStyle name="Output 2 2 5 3 2 3" xfId="53531"/>
    <cellStyle name="Output 2 2 5 3 3" xfId="29572"/>
    <cellStyle name="Output 2 2 5 3 3 2" xfId="29573"/>
    <cellStyle name="Output 2 2 5 3 3 2 2" xfId="29574"/>
    <cellStyle name="Output 2 2 5 3 3 3" xfId="53532"/>
    <cellStyle name="Output 2 2 5 3 4" xfId="29575"/>
    <cellStyle name="Output 2 2 5 3 4 2" xfId="29576"/>
    <cellStyle name="Output 2 2 5 3 4 2 2" xfId="29577"/>
    <cellStyle name="Output 2 2 5 3 4 3" xfId="53533"/>
    <cellStyle name="Output 2 2 5 3 5" xfId="29578"/>
    <cellStyle name="Output 2 2 5 3 5 2" xfId="29579"/>
    <cellStyle name="Output 2 2 5 3 6" xfId="53534"/>
    <cellStyle name="Output 2 2 5 4" xfId="29580"/>
    <cellStyle name="Output 2 2 5 4 2" xfId="29581"/>
    <cellStyle name="Output 2 2 5 4 2 2" xfId="29582"/>
    <cellStyle name="Output 2 2 5 4 2 2 2" xfId="29583"/>
    <cellStyle name="Output 2 2 5 4 2 3" xfId="53535"/>
    <cellStyle name="Output 2 2 5 4 3" xfId="29584"/>
    <cellStyle name="Output 2 2 5 4 3 2" xfId="29585"/>
    <cellStyle name="Output 2 2 5 4 3 2 2" xfId="29586"/>
    <cellStyle name="Output 2 2 5 4 3 3" xfId="53536"/>
    <cellStyle name="Output 2 2 5 4 4" xfId="29587"/>
    <cellStyle name="Output 2 2 5 4 4 2" xfId="29588"/>
    <cellStyle name="Output 2 2 5 4 4 2 2" xfId="29589"/>
    <cellStyle name="Output 2 2 5 4 4 3" xfId="53537"/>
    <cellStyle name="Output 2 2 5 4 5" xfId="29590"/>
    <cellStyle name="Output 2 2 5 4 5 2" xfId="29591"/>
    <cellStyle name="Output 2 2 5 4 6" xfId="53538"/>
    <cellStyle name="Output 2 2 5 5" xfId="29592"/>
    <cellStyle name="Output 2 2 5 5 2" xfId="29593"/>
    <cellStyle name="Output 2 2 5 5 2 2" xfId="29594"/>
    <cellStyle name="Output 2 2 5 5 2 2 2" xfId="29595"/>
    <cellStyle name="Output 2 2 5 5 2 3" xfId="53539"/>
    <cellStyle name="Output 2 2 5 5 3" xfId="29596"/>
    <cellStyle name="Output 2 2 5 5 3 2" xfId="29597"/>
    <cellStyle name="Output 2 2 5 5 3 2 2" xfId="29598"/>
    <cellStyle name="Output 2 2 5 5 3 3" xfId="53540"/>
    <cellStyle name="Output 2 2 5 5 4" xfId="29599"/>
    <cellStyle name="Output 2 2 5 5 4 2" xfId="29600"/>
    <cellStyle name="Output 2 2 5 5 5" xfId="53541"/>
    <cellStyle name="Output 2 2 5 6" xfId="29601"/>
    <cellStyle name="Output 2 2 5 6 2" xfId="29602"/>
    <cellStyle name="Output 2 2 5 6 2 2" xfId="29603"/>
    <cellStyle name="Output 2 2 5 6 2 2 2" xfId="29604"/>
    <cellStyle name="Output 2 2 5 6 2 3" xfId="53542"/>
    <cellStyle name="Output 2 2 5 6 3" xfId="29605"/>
    <cellStyle name="Output 2 2 5 6 3 2" xfId="29606"/>
    <cellStyle name="Output 2 2 5 6 3 2 2" xfId="29607"/>
    <cellStyle name="Output 2 2 5 6 3 3" xfId="53543"/>
    <cellStyle name="Output 2 2 5 6 4" xfId="29608"/>
    <cellStyle name="Output 2 2 5 6 4 2" xfId="29609"/>
    <cellStyle name="Output 2 2 5 6 5" xfId="53544"/>
    <cellStyle name="Output 2 2 5 7" xfId="29610"/>
    <cellStyle name="Output 2 2 5 7 2" xfId="29611"/>
    <cellStyle name="Output 2 2 5 7 2 2" xfId="29612"/>
    <cellStyle name="Output 2 2 5 7 3" xfId="53545"/>
    <cellStyle name="Output 2 2 5 8" xfId="29613"/>
    <cellStyle name="Output 2 2 5 8 2" xfId="29614"/>
    <cellStyle name="Output 2 2 5 9" xfId="53546"/>
    <cellStyle name="Output 2 2 6" xfId="29615"/>
    <cellStyle name="Output 2 2 6 2" xfId="29616"/>
    <cellStyle name="Output 2 2 6 2 2" xfId="29617"/>
    <cellStyle name="Output 2 2 6 2 2 2" xfId="29618"/>
    <cellStyle name="Output 2 2 6 2 3" xfId="53547"/>
    <cellStyle name="Output 2 2 6 3" xfId="29619"/>
    <cellStyle name="Output 2 2 6 3 2" xfId="29620"/>
    <cellStyle name="Output 2 2 6 3 2 2" xfId="29621"/>
    <cellStyle name="Output 2 2 6 3 3" xfId="53548"/>
    <cellStyle name="Output 2 2 6 4" xfId="29622"/>
    <cellStyle name="Output 2 2 6 4 2" xfId="29623"/>
    <cellStyle name="Output 2 2 6 4 2 2" xfId="29624"/>
    <cellStyle name="Output 2 2 6 4 3" xfId="53549"/>
    <cellStyle name="Output 2 2 6 5" xfId="29625"/>
    <cellStyle name="Output 2 2 6 5 2" xfId="29626"/>
    <cellStyle name="Output 2 2 6 6" xfId="53550"/>
    <cellStyle name="Output 2 2 7" xfId="29627"/>
    <cellStyle name="Output 2 2 7 2" xfId="29628"/>
    <cellStyle name="Output 2 2 7 2 2" xfId="29629"/>
    <cellStyle name="Output 2 2 7 2 2 2" xfId="29630"/>
    <cellStyle name="Output 2 2 7 2 3" xfId="53551"/>
    <cellStyle name="Output 2 2 7 3" xfId="29631"/>
    <cellStyle name="Output 2 2 7 3 2" xfId="29632"/>
    <cellStyle name="Output 2 2 7 3 2 2" xfId="29633"/>
    <cellStyle name="Output 2 2 7 3 3" xfId="53552"/>
    <cellStyle name="Output 2 2 7 4" xfId="29634"/>
    <cellStyle name="Output 2 2 7 4 2" xfId="29635"/>
    <cellStyle name="Output 2 2 7 4 2 2" xfId="29636"/>
    <cellStyle name="Output 2 2 7 4 3" xfId="53553"/>
    <cellStyle name="Output 2 2 7 5" xfId="29637"/>
    <cellStyle name="Output 2 2 7 5 2" xfId="29638"/>
    <cellStyle name="Output 2 2 7 6" xfId="53554"/>
    <cellStyle name="Output 2 2 8" xfId="29639"/>
    <cellStyle name="Output 2 2 8 2" xfId="29640"/>
    <cellStyle name="Output 2 2 8 2 2" xfId="29641"/>
    <cellStyle name="Output 2 2 8 2 2 2" xfId="29642"/>
    <cellStyle name="Output 2 2 8 2 3" xfId="53555"/>
    <cellStyle name="Output 2 2 8 3" xfId="29643"/>
    <cellStyle name="Output 2 2 8 3 2" xfId="29644"/>
    <cellStyle name="Output 2 2 8 3 2 2" xfId="29645"/>
    <cellStyle name="Output 2 2 8 3 3" xfId="53556"/>
    <cellStyle name="Output 2 2 8 4" xfId="29646"/>
    <cellStyle name="Output 2 2 8 4 2" xfId="29647"/>
    <cellStyle name="Output 2 2 8 5" xfId="53557"/>
    <cellStyle name="Output 2 2 9" xfId="29648"/>
    <cellStyle name="Output 2 2 9 2" xfId="29649"/>
    <cellStyle name="Output 2 2 9 2 2" xfId="29650"/>
    <cellStyle name="Output 2 2 9 2 2 2" xfId="29651"/>
    <cellStyle name="Output 2 2 9 2 3" xfId="53558"/>
    <cellStyle name="Output 2 2 9 3" xfId="29652"/>
    <cellStyle name="Output 2 2 9 3 2" xfId="29653"/>
    <cellStyle name="Output 2 2 9 3 2 2" xfId="29654"/>
    <cellStyle name="Output 2 2 9 3 3" xfId="53559"/>
    <cellStyle name="Output 2 2 9 4" xfId="29655"/>
    <cellStyle name="Output 2 2 9 4 2" xfId="29656"/>
    <cellStyle name="Output 2 2 9 5" xfId="53560"/>
    <cellStyle name="Output 2 3" xfId="29657"/>
    <cellStyle name="Output 2 3 10" xfId="29658"/>
    <cellStyle name="Output 2 3 10 2" xfId="29659"/>
    <cellStyle name="Output 2 3 11" xfId="53561"/>
    <cellStyle name="Output 2 3 2" xfId="29660"/>
    <cellStyle name="Output 2 3 2 10" xfId="53562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2 3" xfId="53563"/>
    <cellStyle name="Output 2 3 2 2 2 3" xfId="29666"/>
    <cellStyle name="Output 2 3 2 2 2 3 2" xfId="29667"/>
    <cellStyle name="Output 2 3 2 2 2 3 2 2" xfId="29668"/>
    <cellStyle name="Output 2 3 2 2 2 3 3" xfId="53564"/>
    <cellStyle name="Output 2 3 2 2 2 4" xfId="29669"/>
    <cellStyle name="Output 2 3 2 2 2 4 2" xfId="29670"/>
    <cellStyle name="Output 2 3 2 2 2 4 2 2" xfId="29671"/>
    <cellStyle name="Output 2 3 2 2 2 4 3" xfId="53565"/>
    <cellStyle name="Output 2 3 2 2 2 5" xfId="29672"/>
    <cellStyle name="Output 2 3 2 2 2 5 2" xfId="29673"/>
    <cellStyle name="Output 2 3 2 2 2 6" xfId="53566"/>
    <cellStyle name="Output 2 3 2 2 3" xfId="29674"/>
    <cellStyle name="Output 2 3 2 2 3 2" xfId="29675"/>
    <cellStyle name="Output 2 3 2 2 3 2 2" xfId="29676"/>
    <cellStyle name="Output 2 3 2 2 3 2 2 2" xfId="29677"/>
    <cellStyle name="Output 2 3 2 2 3 2 3" xfId="53567"/>
    <cellStyle name="Output 2 3 2 2 3 3" xfId="29678"/>
    <cellStyle name="Output 2 3 2 2 3 3 2" xfId="29679"/>
    <cellStyle name="Output 2 3 2 2 3 3 2 2" xfId="29680"/>
    <cellStyle name="Output 2 3 2 2 3 3 3" xfId="53568"/>
    <cellStyle name="Output 2 3 2 2 3 4" xfId="29681"/>
    <cellStyle name="Output 2 3 2 2 3 4 2" xfId="29682"/>
    <cellStyle name="Output 2 3 2 2 3 4 2 2" xfId="29683"/>
    <cellStyle name="Output 2 3 2 2 3 4 3" xfId="53569"/>
    <cellStyle name="Output 2 3 2 2 3 5" xfId="29684"/>
    <cellStyle name="Output 2 3 2 2 3 5 2" xfId="29685"/>
    <cellStyle name="Output 2 3 2 2 3 6" xfId="53570"/>
    <cellStyle name="Output 2 3 2 2 4" xfId="29686"/>
    <cellStyle name="Output 2 3 2 2 4 2" xfId="29687"/>
    <cellStyle name="Output 2 3 2 2 4 2 2" xfId="29688"/>
    <cellStyle name="Output 2 3 2 2 4 2 2 2" xfId="29689"/>
    <cellStyle name="Output 2 3 2 2 4 2 3" xfId="53571"/>
    <cellStyle name="Output 2 3 2 2 4 3" xfId="29690"/>
    <cellStyle name="Output 2 3 2 2 4 3 2" xfId="29691"/>
    <cellStyle name="Output 2 3 2 2 4 3 2 2" xfId="29692"/>
    <cellStyle name="Output 2 3 2 2 4 3 3" xfId="53572"/>
    <cellStyle name="Output 2 3 2 2 4 4" xfId="29693"/>
    <cellStyle name="Output 2 3 2 2 4 4 2" xfId="29694"/>
    <cellStyle name="Output 2 3 2 2 4 4 2 2" xfId="29695"/>
    <cellStyle name="Output 2 3 2 2 4 4 3" xfId="53573"/>
    <cellStyle name="Output 2 3 2 2 4 5" xfId="29696"/>
    <cellStyle name="Output 2 3 2 2 4 5 2" xfId="29697"/>
    <cellStyle name="Output 2 3 2 2 4 6" xfId="53574"/>
    <cellStyle name="Output 2 3 2 2 5" xfId="29698"/>
    <cellStyle name="Output 2 3 2 2 5 2" xfId="29699"/>
    <cellStyle name="Output 2 3 2 2 5 2 2" xfId="29700"/>
    <cellStyle name="Output 2 3 2 2 5 2 2 2" xfId="29701"/>
    <cellStyle name="Output 2 3 2 2 5 2 3" xfId="53575"/>
    <cellStyle name="Output 2 3 2 2 5 3" xfId="29702"/>
    <cellStyle name="Output 2 3 2 2 5 3 2" xfId="29703"/>
    <cellStyle name="Output 2 3 2 2 5 3 2 2" xfId="29704"/>
    <cellStyle name="Output 2 3 2 2 5 3 3" xfId="53576"/>
    <cellStyle name="Output 2 3 2 2 5 4" xfId="29705"/>
    <cellStyle name="Output 2 3 2 2 5 4 2" xfId="29706"/>
    <cellStyle name="Output 2 3 2 2 5 5" xfId="53577"/>
    <cellStyle name="Output 2 3 2 2 6" xfId="29707"/>
    <cellStyle name="Output 2 3 2 2 6 2" xfId="29708"/>
    <cellStyle name="Output 2 3 2 2 6 2 2" xfId="29709"/>
    <cellStyle name="Output 2 3 2 2 6 2 2 2" xfId="29710"/>
    <cellStyle name="Output 2 3 2 2 6 2 3" xfId="53578"/>
    <cellStyle name="Output 2 3 2 2 6 3" xfId="29711"/>
    <cellStyle name="Output 2 3 2 2 6 3 2" xfId="29712"/>
    <cellStyle name="Output 2 3 2 2 6 3 2 2" xfId="29713"/>
    <cellStyle name="Output 2 3 2 2 6 3 3" xfId="53579"/>
    <cellStyle name="Output 2 3 2 2 6 4" xfId="29714"/>
    <cellStyle name="Output 2 3 2 2 6 4 2" xfId="29715"/>
    <cellStyle name="Output 2 3 2 2 6 5" xfId="53580"/>
    <cellStyle name="Output 2 3 2 2 7" xfId="29716"/>
    <cellStyle name="Output 2 3 2 2 7 2" xfId="29717"/>
    <cellStyle name="Output 2 3 2 2 7 2 2" xfId="29718"/>
    <cellStyle name="Output 2 3 2 2 7 3" xfId="53581"/>
    <cellStyle name="Output 2 3 2 2 8" xfId="29719"/>
    <cellStyle name="Output 2 3 2 2 8 2" xfId="29720"/>
    <cellStyle name="Output 2 3 2 2 9" xfId="53582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2 3" xfId="53583"/>
    <cellStyle name="Output 2 3 2 3 2 3" xfId="29726"/>
    <cellStyle name="Output 2 3 2 3 2 3 2" xfId="29727"/>
    <cellStyle name="Output 2 3 2 3 2 3 2 2" xfId="29728"/>
    <cellStyle name="Output 2 3 2 3 2 3 3" xfId="53584"/>
    <cellStyle name="Output 2 3 2 3 2 4" xfId="29729"/>
    <cellStyle name="Output 2 3 2 3 2 4 2" xfId="29730"/>
    <cellStyle name="Output 2 3 2 3 2 4 2 2" xfId="29731"/>
    <cellStyle name="Output 2 3 2 3 2 4 3" xfId="53585"/>
    <cellStyle name="Output 2 3 2 3 2 5" xfId="29732"/>
    <cellStyle name="Output 2 3 2 3 2 5 2" xfId="29733"/>
    <cellStyle name="Output 2 3 2 3 2 6" xfId="53586"/>
    <cellStyle name="Output 2 3 2 3 3" xfId="29734"/>
    <cellStyle name="Output 2 3 2 3 3 2" xfId="29735"/>
    <cellStyle name="Output 2 3 2 3 3 2 2" xfId="29736"/>
    <cellStyle name="Output 2 3 2 3 3 2 2 2" xfId="29737"/>
    <cellStyle name="Output 2 3 2 3 3 2 3" xfId="53587"/>
    <cellStyle name="Output 2 3 2 3 3 3" xfId="29738"/>
    <cellStyle name="Output 2 3 2 3 3 3 2" xfId="29739"/>
    <cellStyle name="Output 2 3 2 3 3 3 2 2" xfId="29740"/>
    <cellStyle name="Output 2 3 2 3 3 3 3" xfId="53588"/>
    <cellStyle name="Output 2 3 2 3 3 4" xfId="29741"/>
    <cellStyle name="Output 2 3 2 3 3 4 2" xfId="29742"/>
    <cellStyle name="Output 2 3 2 3 3 4 2 2" xfId="29743"/>
    <cellStyle name="Output 2 3 2 3 3 4 3" xfId="53589"/>
    <cellStyle name="Output 2 3 2 3 3 5" xfId="29744"/>
    <cellStyle name="Output 2 3 2 3 3 5 2" xfId="29745"/>
    <cellStyle name="Output 2 3 2 3 3 6" xfId="53590"/>
    <cellStyle name="Output 2 3 2 3 4" xfId="29746"/>
    <cellStyle name="Output 2 3 2 3 4 2" xfId="29747"/>
    <cellStyle name="Output 2 3 2 3 4 2 2" xfId="29748"/>
    <cellStyle name="Output 2 3 2 3 4 2 2 2" xfId="29749"/>
    <cellStyle name="Output 2 3 2 3 4 2 3" xfId="53591"/>
    <cellStyle name="Output 2 3 2 3 4 3" xfId="29750"/>
    <cellStyle name="Output 2 3 2 3 4 3 2" xfId="29751"/>
    <cellStyle name="Output 2 3 2 3 4 3 2 2" xfId="29752"/>
    <cellStyle name="Output 2 3 2 3 4 3 3" xfId="53592"/>
    <cellStyle name="Output 2 3 2 3 4 4" xfId="29753"/>
    <cellStyle name="Output 2 3 2 3 4 4 2" xfId="29754"/>
    <cellStyle name="Output 2 3 2 3 4 4 2 2" xfId="29755"/>
    <cellStyle name="Output 2 3 2 3 4 4 3" xfId="53593"/>
    <cellStyle name="Output 2 3 2 3 4 5" xfId="29756"/>
    <cellStyle name="Output 2 3 2 3 4 5 2" xfId="29757"/>
    <cellStyle name="Output 2 3 2 3 4 6" xfId="53594"/>
    <cellStyle name="Output 2 3 2 3 5" xfId="29758"/>
    <cellStyle name="Output 2 3 2 3 5 2" xfId="29759"/>
    <cellStyle name="Output 2 3 2 3 5 2 2" xfId="29760"/>
    <cellStyle name="Output 2 3 2 3 5 2 2 2" xfId="29761"/>
    <cellStyle name="Output 2 3 2 3 5 2 3" xfId="53595"/>
    <cellStyle name="Output 2 3 2 3 5 3" xfId="29762"/>
    <cellStyle name="Output 2 3 2 3 5 3 2" xfId="29763"/>
    <cellStyle name="Output 2 3 2 3 5 3 2 2" xfId="29764"/>
    <cellStyle name="Output 2 3 2 3 5 3 3" xfId="53596"/>
    <cellStyle name="Output 2 3 2 3 5 4" xfId="29765"/>
    <cellStyle name="Output 2 3 2 3 5 4 2" xfId="29766"/>
    <cellStyle name="Output 2 3 2 3 5 5" xfId="53597"/>
    <cellStyle name="Output 2 3 2 3 6" xfId="29767"/>
    <cellStyle name="Output 2 3 2 3 6 2" xfId="29768"/>
    <cellStyle name="Output 2 3 2 3 6 2 2" xfId="29769"/>
    <cellStyle name="Output 2 3 2 3 6 2 2 2" xfId="29770"/>
    <cellStyle name="Output 2 3 2 3 6 2 3" xfId="53598"/>
    <cellStyle name="Output 2 3 2 3 6 3" xfId="29771"/>
    <cellStyle name="Output 2 3 2 3 6 3 2" xfId="29772"/>
    <cellStyle name="Output 2 3 2 3 6 3 2 2" xfId="29773"/>
    <cellStyle name="Output 2 3 2 3 6 3 3" xfId="53599"/>
    <cellStyle name="Output 2 3 2 3 6 4" xfId="29774"/>
    <cellStyle name="Output 2 3 2 3 6 4 2" xfId="29775"/>
    <cellStyle name="Output 2 3 2 3 6 5" xfId="53600"/>
    <cellStyle name="Output 2 3 2 3 7" xfId="29776"/>
    <cellStyle name="Output 2 3 2 3 7 2" xfId="29777"/>
    <cellStyle name="Output 2 3 2 3 7 2 2" xfId="29778"/>
    <cellStyle name="Output 2 3 2 3 7 3" xfId="53601"/>
    <cellStyle name="Output 2 3 2 3 8" xfId="29779"/>
    <cellStyle name="Output 2 3 2 3 8 2" xfId="29780"/>
    <cellStyle name="Output 2 3 2 3 9" xfId="53602"/>
    <cellStyle name="Output 2 3 2 4" xfId="29781"/>
    <cellStyle name="Output 2 3 2 4 2" xfId="29782"/>
    <cellStyle name="Output 2 3 2 4 2 2" xfId="29783"/>
    <cellStyle name="Output 2 3 2 4 2 2 2" xfId="29784"/>
    <cellStyle name="Output 2 3 2 4 2 3" xfId="53603"/>
    <cellStyle name="Output 2 3 2 4 3" xfId="29785"/>
    <cellStyle name="Output 2 3 2 4 3 2" xfId="29786"/>
    <cellStyle name="Output 2 3 2 4 3 2 2" xfId="29787"/>
    <cellStyle name="Output 2 3 2 4 3 3" xfId="53604"/>
    <cellStyle name="Output 2 3 2 4 4" xfId="29788"/>
    <cellStyle name="Output 2 3 2 4 4 2" xfId="29789"/>
    <cellStyle name="Output 2 3 2 4 4 2 2" xfId="29790"/>
    <cellStyle name="Output 2 3 2 4 4 3" xfId="53605"/>
    <cellStyle name="Output 2 3 2 4 5" xfId="29791"/>
    <cellStyle name="Output 2 3 2 4 5 2" xfId="29792"/>
    <cellStyle name="Output 2 3 2 4 6" xfId="53606"/>
    <cellStyle name="Output 2 3 2 5" xfId="29793"/>
    <cellStyle name="Output 2 3 2 5 2" xfId="29794"/>
    <cellStyle name="Output 2 3 2 5 2 2" xfId="29795"/>
    <cellStyle name="Output 2 3 2 5 2 2 2" xfId="29796"/>
    <cellStyle name="Output 2 3 2 5 2 3" xfId="53607"/>
    <cellStyle name="Output 2 3 2 5 3" xfId="29797"/>
    <cellStyle name="Output 2 3 2 5 3 2" xfId="29798"/>
    <cellStyle name="Output 2 3 2 5 3 2 2" xfId="29799"/>
    <cellStyle name="Output 2 3 2 5 3 3" xfId="53608"/>
    <cellStyle name="Output 2 3 2 5 4" xfId="29800"/>
    <cellStyle name="Output 2 3 2 5 4 2" xfId="29801"/>
    <cellStyle name="Output 2 3 2 5 4 2 2" xfId="29802"/>
    <cellStyle name="Output 2 3 2 5 4 3" xfId="53609"/>
    <cellStyle name="Output 2 3 2 5 5" xfId="29803"/>
    <cellStyle name="Output 2 3 2 5 5 2" xfId="29804"/>
    <cellStyle name="Output 2 3 2 5 6" xfId="53610"/>
    <cellStyle name="Output 2 3 2 6" xfId="29805"/>
    <cellStyle name="Output 2 3 2 6 2" xfId="29806"/>
    <cellStyle name="Output 2 3 2 6 2 2" xfId="29807"/>
    <cellStyle name="Output 2 3 2 6 2 2 2" xfId="29808"/>
    <cellStyle name="Output 2 3 2 6 2 3" xfId="53611"/>
    <cellStyle name="Output 2 3 2 6 3" xfId="29809"/>
    <cellStyle name="Output 2 3 2 6 3 2" xfId="29810"/>
    <cellStyle name="Output 2 3 2 6 3 2 2" xfId="29811"/>
    <cellStyle name="Output 2 3 2 6 3 3" xfId="53612"/>
    <cellStyle name="Output 2 3 2 6 4" xfId="29812"/>
    <cellStyle name="Output 2 3 2 6 4 2" xfId="29813"/>
    <cellStyle name="Output 2 3 2 6 5" xfId="53613"/>
    <cellStyle name="Output 2 3 2 7" xfId="29814"/>
    <cellStyle name="Output 2 3 2 7 2" xfId="29815"/>
    <cellStyle name="Output 2 3 2 7 2 2" xfId="29816"/>
    <cellStyle name="Output 2 3 2 7 2 2 2" xfId="29817"/>
    <cellStyle name="Output 2 3 2 7 2 3" xfId="53614"/>
    <cellStyle name="Output 2 3 2 7 3" xfId="29818"/>
    <cellStyle name="Output 2 3 2 7 3 2" xfId="29819"/>
    <cellStyle name="Output 2 3 2 7 3 2 2" xfId="29820"/>
    <cellStyle name="Output 2 3 2 7 3 3" xfId="53615"/>
    <cellStyle name="Output 2 3 2 7 4" xfId="29821"/>
    <cellStyle name="Output 2 3 2 7 4 2" xfId="29822"/>
    <cellStyle name="Output 2 3 2 7 5" xfId="53616"/>
    <cellStyle name="Output 2 3 2 8" xfId="29823"/>
    <cellStyle name="Output 2 3 2 8 2" xfId="29824"/>
    <cellStyle name="Output 2 3 2 8 2 2" xfId="29825"/>
    <cellStyle name="Output 2 3 2 8 3" xfId="53617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2 3" xfId="53618"/>
    <cellStyle name="Output 2 3 3 2 3" xfId="29833"/>
    <cellStyle name="Output 2 3 3 2 3 2" xfId="29834"/>
    <cellStyle name="Output 2 3 3 2 3 2 2" xfId="29835"/>
    <cellStyle name="Output 2 3 3 2 3 3" xfId="53619"/>
    <cellStyle name="Output 2 3 3 2 4" xfId="29836"/>
    <cellStyle name="Output 2 3 3 2 4 2" xfId="29837"/>
    <cellStyle name="Output 2 3 3 2 4 2 2" xfId="29838"/>
    <cellStyle name="Output 2 3 3 2 4 3" xfId="53620"/>
    <cellStyle name="Output 2 3 3 2 5" xfId="29839"/>
    <cellStyle name="Output 2 3 3 2 5 2" xfId="29840"/>
    <cellStyle name="Output 2 3 3 2 6" xfId="53621"/>
    <cellStyle name="Output 2 3 3 3" xfId="29841"/>
    <cellStyle name="Output 2 3 3 3 2" xfId="29842"/>
    <cellStyle name="Output 2 3 3 3 2 2" xfId="29843"/>
    <cellStyle name="Output 2 3 3 3 2 2 2" xfId="29844"/>
    <cellStyle name="Output 2 3 3 3 2 3" xfId="53622"/>
    <cellStyle name="Output 2 3 3 3 3" xfId="29845"/>
    <cellStyle name="Output 2 3 3 3 3 2" xfId="29846"/>
    <cellStyle name="Output 2 3 3 3 3 2 2" xfId="29847"/>
    <cellStyle name="Output 2 3 3 3 3 3" xfId="53623"/>
    <cellStyle name="Output 2 3 3 3 4" xfId="29848"/>
    <cellStyle name="Output 2 3 3 3 4 2" xfId="29849"/>
    <cellStyle name="Output 2 3 3 3 4 2 2" xfId="29850"/>
    <cellStyle name="Output 2 3 3 3 4 3" xfId="53624"/>
    <cellStyle name="Output 2 3 3 3 5" xfId="29851"/>
    <cellStyle name="Output 2 3 3 3 5 2" xfId="29852"/>
    <cellStyle name="Output 2 3 3 3 6" xfId="53625"/>
    <cellStyle name="Output 2 3 3 4" xfId="29853"/>
    <cellStyle name="Output 2 3 3 4 2" xfId="29854"/>
    <cellStyle name="Output 2 3 3 4 2 2" xfId="29855"/>
    <cellStyle name="Output 2 3 3 4 2 2 2" xfId="29856"/>
    <cellStyle name="Output 2 3 3 4 2 3" xfId="53626"/>
    <cellStyle name="Output 2 3 3 4 3" xfId="29857"/>
    <cellStyle name="Output 2 3 3 4 3 2" xfId="29858"/>
    <cellStyle name="Output 2 3 3 4 3 2 2" xfId="29859"/>
    <cellStyle name="Output 2 3 3 4 3 3" xfId="53627"/>
    <cellStyle name="Output 2 3 3 4 4" xfId="29860"/>
    <cellStyle name="Output 2 3 3 4 4 2" xfId="29861"/>
    <cellStyle name="Output 2 3 3 4 4 2 2" xfId="29862"/>
    <cellStyle name="Output 2 3 3 4 4 3" xfId="53628"/>
    <cellStyle name="Output 2 3 3 4 5" xfId="29863"/>
    <cellStyle name="Output 2 3 3 4 5 2" xfId="29864"/>
    <cellStyle name="Output 2 3 3 4 6" xfId="53629"/>
    <cellStyle name="Output 2 3 3 5" xfId="29865"/>
    <cellStyle name="Output 2 3 3 5 2" xfId="29866"/>
    <cellStyle name="Output 2 3 3 5 2 2" xfId="29867"/>
    <cellStyle name="Output 2 3 3 5 2 2 2" xfId="29868"/>
    <cellStyle name="Output 2 3 3 5 2 3" xfId="53630"/>
    <cellStyle name="Output 2 3 3 5 3" xfId="29869"/>
    <cellStyle name="Output 2 3 3 5 3 2" xfId="29870"/>
    <cellStyle name="Output 2 3 3 5 3 2 2" xfId="29871"/>
    <cellStyle name="Output 2 3 3 5 3 3" xfId="53631"/>
    <cellStyle name="Output 2 3 3 5 4" xfId="29872"/>
    <cellStyle name="Output 2 3 3 5 4 2" xfId="29873"/>
    <cellStyle name="Output 2 3 3 5 5" xfId="53632"/>
    <cellStyle name="Output 2 3 3 6" xfId="29874"/>
    <cellStyle name="Output 2 3 3 6 2" xfId="29875"/>
    <cellStyle name="Output 2 3 3 6 2 2" xfId="29876"/>
    <cellStyle name="Output 2 3 3 6 2 2 2" xfId="29877"/>
    <cellStyle name="Output 2 3 3 6 2 3" xfId="53633"/>
    <cellStyle name="Output 2 3 3 6 3" xfId="29878"/>
    <cellStyle name="Output 2 3 3 6 3 2" xfId="29879"/>
    <cellStyle name="Output 2 3 3 6 3 2 2" xfId="29880"/>
    <cellStyle name="Output 2 3 3 6 3 3" xfId="53634"/>
    <cellStyle name="Output 2 3 3 6 4" xfId="29881"/>
    <cellStyle name="Output 2 3 3 6 4 2" xfId="29882"/>
    <cellStyle name="Output 2 3 3 6 5" xfId="53635"/>
    <cellStyle name="Output 2 3 3 7" xfId="29883"/>
    <cellStyle name="Output 2 3 3 7 2" xfId="29884"/>
    <cellStyle name="Output 2 3 3 7 2 2" xfId="29885"/>
    <cellStyle name="Output 2 3 3 7 3" xfId="53636"/>
    <cellStyle name="Output 2 3 3 8" xfId="29886"/>
    <cellStyle name="Output 2 3 3 8 2" xfId="29887"/>
    <cellStyle name="Output 2 3 3 9" xfId="5363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2 3" xfId="53638"/>
    <cellStyle name="Output 2 3 4 2 3" xfId="29893"/>
    <cellStyle name="Output 2 3 4 2 3 2" xfId="29894"/>
    <cellStyle name="Output 2 3 4 2 3 2 2" xfId="29895"/>
    <cellStyle name="Output 2 3 4 2 3 3" xfId="53639"/>
    <cellStyle name="Output 2 3 4 2 4" xfId="29896"/>
    <cellStyle name="Output 2 3 4 2 4 2" xfId="29897"/>
    <cellStyle name="Output 2 3 4 2 4 2 2" xfId="29898"/>
    <cellStyle name="Output 2 3 4 2 4 3" xfId="53640"/>
    <cellStyle name="Output 2 3 4 2 5" xfId="29899"/>
    <cellStyle name="Output 2 3 4 2 5 2" xfId="29900"/>
    <cellStyle name="Output 2 3 4 2 6" xfId="53641"/>
    <cellStyle name="Output 2 3 4 3" xfId="29901"/>
    <cellStyle name="Output 2 3 4 3 2" xfId="29902"/>
    <cellStyle name="Output 2 3 4 3 2 2" xfId="29903"/>
    <cellStyle name="Output 2 3 4 3 2 2 2" xfId="29904"/>
    <cellStyle name="Output 2 3 4 3 2 3" xfId="53642"/>
    <cellStyle name="Output 2 3 4 3 3" xfId="29905"/>
    <cellStyle name="Output 2 3 4 3 3 2" xfId="29906"/>
    <cellStyle name="Output 2 3 4 3 3 2 2" xfId="29907"/>
    <cellStyle name="Output 2 3 4 3 3 3" xfId="53643"/>
    <cellStyle name="Output 2 3 4 3 4" xfId="29908"/>
    <cellStyle name="Output 2 3 4 3 4 2" xfId="29909"/>
    <cellStyle name="Output 2 3 4 3 4 2 2" xfId="29910"/>
    <cellStyle name="Output 2 3 4 3 4 3" xfId="53644"/>
    <cellStyle name="Output 2 3 4 3 5" xfId="29911"/>
    <cellStyle name="Output 2 3 4 3 5 2" xfId="29912"/>
    <cellStyle name="Output 2 3 4 3 6" xfId="53645"/>
    <cellStyle name="Output 2 3 4 4" xfId="29913"/>
    <cellStyle name="Output 2 3 4 4 2" xfId="29914"/>
    <cellStyle name="Output 2 3 4 4 2 2" xfId="29915"/>
    <cellStyle name="Output 2 3 4 4 2 2 2" xfId="29916"/>
    <cellStyle name="Output 2 3 4 4 2 3" xfId="53646"/>
    <cellStyle name="Output 2 3 4 4 3" xfId="29917"/>
    <cellStyle name="Output 2 3 4 4 3 2" xfId="29918"/>
    <cellStyle name="Output 2 3 4 4 3 2 2" xfId="29919"/>
    <cellStyle name="Output 2 3 4 4 3 3" xfId="53647"/>
    <cellStyle name="Output 2 3 4 4 4" xfId="29920"/>
    <cellStyle name="Output 2 3 4 4 4 2" xfId="29921"/>
    <cellStyle name="Output 2 3 4 4 4 2 2" xfId="29922"/>
    <cellStyle name="Output 2 3 4 4 4 3" xfId="53648"/>
    <cellStyle name="Output 2 3 4 4 5" xfId="29923"/>
    <cellStyle name="Output 2 3 4 4 5 2" xfId="29924"/>
    <cellStyle name="Output 2 3 4 4 6" xfId="53649"/>
    <cellStyle name="Output 2 3 4 5" xfId="29925"/>
    <cellStyle name="Output 2 3 4 5 2" xfId="29926"/>
    <cellStyle name="Output 2 3 4 5 2 2" xfId="29927"/>
    <cellStyle name="Output 2 3 4 5 2 2 2" xfId="29928"/>
    <cellStyle name="Output 2 3 4 5 2 3" xfId="53650"/>
    <cellStyle name="Output 2 3 4 5 3" xfId="29929"/>
    <cellStyle name="Output 2 3 4 5 3 2" xfId="29930"/>
    <cellStyle name="Output 2 3 4 5 3 2 2" xfId="29931"/>
    <cellStyle name="Output 2 3 4 5 3 3" xfId="53651"/>
    <cellStyle name="Output 2 3 4 5 4" xfId="29932"/>
    <cellStyle name="Output 2 3 4 5 4 2" xfId="29933"/>
    <cellStyle name="Output 2 3 4 5 5" xfId="53652"/>
    <cellStyle name="Output 2 3 4 6" xfId="29934"/>
    <cellStyle name="Output 2 3 4 6 2" xfId="29935"/>
    <cellStyle name="Output 2 3 4 6 2 2" xfId="29936"/>
    <cellStyle name="Output 2 3 4 6 2 2 2" xfId="29937"/>
    <cellStyle name="Output 2 3 4 6 2 3" xfId="53653"/>
    <cellStyle name="Output 2 3 4 6 3" xfId="29938"/>
    <cellStyle name="Output 2 3 4 6 3 2" xfId="29939"/>
    <cellStyle name="Output 2 3 4 6 3 2 2" xfId="29940"/>
    <cellStyle name="Output 2 3 4 6 3 3" xfId="53654"/>
    <cellStyle name="Output 2 3 4 6 4" xfId="29941"/>
    <cellStyle name="Output 2 3 4 6 4 2" xfId="29942"/>
    <cellStyle name="Output 2 3 4 6 5" xfId="53655"/>
    <cellStyle name="Output 2 3 4 7" xfId="29943"/>
    <cellStyle name="Output 2 3 4 7 2" xfId="29944"/>
    <cellStyle name="Output 2 3 4 7 2 2" xfId="29945"/>
    <cellStyle name="Output 2 3 4 7 3" xfId="53656"/>
    <cellStyle name="Output 2 3 4 8" xfId="29946"/>
    <cellStyle name="Output 2 3 4 8 2" xfId="29947"/>
    <cellStyle name="Output 2 3 4 9" xfId="53657"/>
    <cellStyle name="Output 2 3 5" xfId="29948"/>
    <cellStyle name="Output 2 3 5 2" xfId="29949"/>
    <cellStyle name="Output 2 3 5 2 2" xfId="29950"/>
    <cellStyle name="Output 2 3 5 2 2 2" xfId="29951"/>
    <cellStyle name="Output 2 3 5 2 3" xfId="53658"/>
    <cellStyle name="Output 2 3 5 3" xfId="29952"/>
    <cellStyle name="Output 2 3 5 3 2" xfId="29953"/>
    <cellStyle name="Output 2 3 5 3 2 2" xfId="29954"/>
    <cellStyle name="Output 2 3 5 3 3" xfId="53659"/>
    <cellStyle name="Output 2 3 5 4" xfId="29955"/>
    <cellStyle name="Output 2 3 5 4 2" xfId="29956"/>
    <cellStyle name="Output 2 3 5 4 2 2" xfId="29957"/>
    <cellStyle name="Output 2 3 5 4 3" xfId="53660"/>
    <cellStyle name="Output 2 3 5 5" xfId="29958"/>
    <cellStyle name="Output 2 3 5 5 2" xfId="29959"/>
    <cellStyle name="Output 2 3 5 6" xfId="53661"/>
    <cellStyle name="Output 2 3 6" xfId="29960"/>
    <cellStyle name="Output 2 3 6 2" xfId="29961"/>
    <cellStyle name="Output 2 3 6 2 2" xfId="29962"/>
    <cellStyle name="Output 2 3 6 2 2 2" xfId="29963"/>
    <cellStyle name="Output 2 3 6 2 3" xfId="53662"/>
    <cellStyle name="Output 2 3 6 3" xfId="29964"/>
    <cellStyle name="Output 2 3 6 3 2" xfId="29965"/>
    <cellStyle name="Output 2 3 6 3 2 2" xfId="29966"/>
    <cellStyle name="Output 2 3 6 3 3" xfId="53663"/>
    <cellStyle name="Output 2 3 6 4" xfId="29967"/>
    <cellStyle name="Output 2 3 6 4 2" xfId="29968"/>
    <cellStyle name="Output 2 3 6 4 2 2" xfId="29969"/>
    <cellStyle name="Output 2 3 6 4 3" xfId="53664"/>
    <cellStyle name="Output 2 3 6 5" xfId="29970"/>
    <cellStyle name="Output 2 3 6 5 2" xfId="29971"/>
    <cellStyle name="Output 2 3 6 6" xfId="53665"/>
    <cellStyle name="Output 2 3 7" xfId="29972"/>
    <cellStyle name="Output 2 3 7 2" xfId="29973"/>
    <cellStyle name="Output 2 3 7 2 2" xfId="29974"/>
    <cellStyle name="Output 2 3 7 2 2 2" xfId="29975"/>
    <cellStyle name="Output 2 3 7 2 3" xfId="53666"/>
    <cellStyle name="Output 2 3 7 3" xfId="29976"/>
    <cellStyle name="Output 2 3 7 3 2" xfId="29977"/>
    <cellStyle name="Output 2 3 7 3 2 2" xfId="29978"/>
    <cellStyle name="Output 2 3 7 3 3" xfId="53667"/>
    <cellStyle name="Output 2 3 7 4" xfId="29979"/>
    <cellStyle name="Output 2 3 7 4 2" xfId="29980"/>
    <cellStyle name="Output 2 3 7 5" xfId="53668"/>
    <cellStyle name="Output 2 3 8" xfId="29981"/>
    <cellStyle name="Output 2 3 8 2" xfId="29982"/>
    <cellStyle name="Output 2 3 8 2 2" xfId="29983"/>
    <cellStyle name="Output 2 3 8 2 2 2" xfId="29984"/>
    <cellStyle name="Output 2 3 8 2 3" xfId="53669"/>
    <cellStyle name="Output 2 3 8 3" xfId="29985"/>
    <cellStyle name="Output 2 3 8 3 2" xfId="29986"/>
    <cellStyle name="Output 2 3 8 3 2 2" xfId="29987"/>
    <cellStyle name="Output 2 3 8 3 3" xfId="53670"/>
    <cellStyle name="Output 2 3 8 4" xfId="29988"/>
    <cellStyle name="Output 2 3 8 4 2" xfId="29989"/>
    <cellStyle name="Output 2 3 8 5" xfId="53671"/>
    <cellStyle name="Output 2 3 9" xfId="29990"/>
    <cellStyle name="Output 2 3 9 2" xfId="29991"/>
    <cellStyle name="Output 2 3 9 2 2" xfId="29992"/>
    <cellStyle name="Output 2 3 9 3" xfId="53672"/>
    <cellStyle name="Output 2 4" xfId="29993"/>
    <cellStyle name="Output 2 4 10" xfId="5367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2 3" xfId="53674"/>
    <cellStyle name="Output 2 4 2 2 3" xfId="29999"/>
    <cellStyle name="Output 2 4 2 2 3 2" xfId="30000"/>
    <cellStyle name="Output 2 4 2 2 3 2 2" xfId="30001"/>
    <cellStyle name="Output 2 4 2 2 3 3" xfId="53675"/>
    <cellStyle name="Output 2 4 2 2 4" xfId="30002"/>
    <cellStyle name="Output 2 4 2 2 4 2" xfId="30003"/>
    <cellStyle name="Output 2 4 2 2 4 2 2" xfId="30004"/>
    <cellStyle name="Output 2 4 2 2 4 3" xfId="53676"/>
    <cellStyle name="Output 2 4 2 2 5" xfId="30005"/>
    <cellStyle name="Output 2 4 2 2 5 2" xfId="30006"/>
    <cellStyle name="Output 2 4 2 2 6" xfId="53677"/>
    <cellStyle name="Output 2 4 2 3" xfId="30007"/>
    <cellStyle name="Output 2 4 2 3 2" xfId="30008"/>
    <cellStyle name="Output 2 4 2 3 2 2" xfId="30009"/>
    <cellStyle name="Output 2 4 2 3 2 2 2" xfId="30010"/>
    <cellStyle name="Output 2 4 2 3 2 3" xfId="53678"/>
    <cellStyle name="Output 2 4 2 3 3" xfId="30011"/>
    <cellStyle name="Output 2 4 2 3 3 2" xfId="30012"/>
    <cellStyle name="Output 2 4 2 3 3 2 2" xfId="30013"/>
    <cellStyle name="Output 2 4 2 3 3 3" xfId="53679"/>
    <cellStyle name="Output 2 4 2 3 4" xfId="30014"/>
    <cellStyle name="Output 2 4 2 3 4 2" xfId="30015"/>
    <cellStyle name="Output 2 4 2 3 4 2 2" xfId="30016"/>
    <cellStyle name="Output 2 4 2 3 4 3" xfId="53680"/>
    <cellStyle name="Output 2 4 2 3 5" xfId="30017"/>
    <cellStyle name="Output 2 4 2 3 5 2" xfId="30018"/>
    <cellStyle name="Output 2 4 2 3 6" xfId="53681"/>
    <cellStyle name="Output 2 4 2 4" xfId="30019"/>
    <cellStyle name="Output 2 4 2 4 2" xfId="30020"/>
    <cellStyle name="Output 2 4 2 4 2 2" xfId="30021"/>
    <cellStyle name="Output 2 4 2 4 2 2 2" xfId="30022"/>
    <cellStyle name="Output 2 4 2 4 2 3" xfId="53682"/>
    <cellStyle name="Output 2 4 2 4 3" xfId="30023"/>
    <cellStyle name="Output 2 4 2 4 3 2" xfId="30024"/>
    <cellStyle name="Output 2 4 2 4 3 2 2" xfId="30025"/>
    <cellStyle name="Output 2 4 2 4 3 3" xfId="53683"/>
    <cellStyle name="Output 2 4 2 4 4" xfId="30026"/>
    <cellStyle name="Output 2 4 2 4 4 2" xfId="30027"/>
    <cellStyle name="Output 2 4 2 4 4 2 2" xfId="30028"/>
    <cellStyle name="Output 2 4 2 4 4 3" xfId="53684"/>
    <cellStyle name="Output 2 4 2 4 5" xfId="30029"/>
    <cellStyle name="Output 2 4 2 4 5 2" xfId="30030"/>
    <cellStyle name="Output 2 4 2 4 6" xfId="53685"/>
    <cellStyle name="Output 2 4 2 5" xfId="30031"/>
    <cellStyle name="Output 2 4 2 5 2" xfId="30032"/>
    <cellStyle name="Output 2 4 2 5 2 2" xfId="30033"/>
    <cellStyle name="Output 2 4 2 5 2 2 2" xfId="30034"/>
    <cellStyle name="Output 2 4 2 5 2 3" xfId="53686"/>
    <cellStyle name="Output 2 4 2 5 3" xfId="30035"/>
    <cellStyle name="Output 2 4 2 5 3 2" xfId="30036"/>
    <cellStyle name="Output 2 4 2 5 3 2 2" xfId="30037"/>
    <cellStyle name="Output 2 4 2 5 3 3" xfId="53687"/>
    <cellStyle name="Output 2 4 2 5 4" xfId="30038"/>
    <cellStyle name="Output 2 4 2 5 4 2" xfId="30039"/>
    <cellStyle name="Output 2 4 2 5 5" xfId="53688"/>
    <cellStyle name="Output 2 4 2 6" xfId="30040"/>
    <cellStyle name="Output 2 4 2 6 2" xfId="30041"/>
    <cellStyle name="Output 2 4 2 6 2 2" xfId="30042"/>
    <cellStyle name="Output 2 4 2 6 2 2 2" xfId="30043"/>
    <cellStyle name="Output 2 4 2 6 2 3" xfId="53689"/>
    <cellStyle name="Output 2 4 2 6 3" xfId="30044"/>
    <cellStyle name="Output 2 4 2 6 3 2" xfId="30045"/>
    <cellStyle name="Output 2 4 2 6 3 2 2" xfId="30046"/>
    <cellStyle name="Output 2 4 2 6 3 3" xfId="53690"/>
    <cellStyle name="Output 2 4 2 6 4" xfId="30047"/>
    <cellStyle name="Output 2 4 2 6 4 2" xfId="30048"/>
    <cellStyle name="Output 2 4 2 6 5" xfId="53691"/>
    <cellStyle name="Output 2 4 2 7" xfId="30049"/>
    <cellStyle name="Output 2 4 2 7 2" xfId="30050"/>
    <cellStyle name="Output 2 4 2 7 2 2" xfId="30051"/>
    <cellStyle name="Output 2 4 2 7 3" xfId="53692"/>
    <cellStyle name="Output 2 4 2 8" xfId="30052"/>
    <cellStyle name="Output 2 4 2 8 2" xfId="30053"/>
    <cellStyle name="Output 2 4 2 9" xfId="5369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2 3" xfId="53694"/>
    <cellStyle name="Output 2 4 3 2 3" xfId="30059"/>
    <cellStyle name="Output 2 4 3 2 3 2" xfId="30060"/>
    <cellStyle name="Output 2 4 3 2 3 2 2" xfId="30061"/>
    <cellStyle name="Output 2 4 3 2 3 3" xfId="53695"/>
    <cellStyle name="Output 2 4 3 2 4" xfId="30062"/>
    <cellStyle name="Output 2 4 3 2 4 2" xfId="30063"/>
    <cellStyle name="Output 2 4 3 2 4 2 2" xfId="30064"/>
    <cellStyle name="Output 2 4 3 2 4 3" xfId="53696"/>
    <cellStyle name="Output 2 4 3 2 5" xfId="30065"/>
    <cellStyle name="Output 2 4 3 2 5 2" xfId="30066"/>
    <cellStyle name="Output 2 4 3 2 6" xfId="53697"/>
    <cellStyle name="Output 2 4 3 3" xfId="30067"/>
    <cellStyle name="Output 2 4 3 3 2" xfId="30068"/>
    <cellStyle name="Output 2 4 3 3 2 2" xfId="30069"/>
    <cellStyle name="Output 2 4 3 3 2 2 2" xfId="30070"/>
    <cellStyle name="Output 2 4 3 3 2 3" xfId="53698"/>
    <cellStyle name="Output 2 4 3 3 3" xfId="30071"/>
    <cellStyle name="Output 2 4 3 3 3 2" xfId="30072"/>
    <cellStyle name="Output 2 4 3 3 3 2 2" xfId="30073"/>
    <cellStyle name="Output 2 4 3 3 3 3" xfId="53699"/>
    <cellStyle name="Output 2 4 3 3 4" xfId="30074"/>
    <cellStyle name="Output 2 4 3 3 4 2" xfId="30075"/>
    <cellStyle name="Output 2 4 3 3 4 2 2" xfId="30076"/>
    <cellStyle name="Output 2 4 3 3 4 3" xfId="53700"/>
    <cellStyle name="Output 2 4 3 3 5" xfId="30077"/>
    <cellStyle name="Output 2 4 3 3 5 2" xfId="30078"/>
    <cellStyle name="Output 2 4 3 3 6" xfId="53701"/>
    <cellStyle name="Output 2 4 3 4" xfId="30079"/>
    <cellStyle name="Output 2 4 3 4 2" xfId="30080"/>
    <cellStyle name="Output 2 4 3 4 2 2" xfId="30081"/>
    <cellStyle name="Output 2 4 3 4 2 2 2" xfId="30082"/>
    <cellStyle name="Output 2 4 3 4 2 3" xfId="53702"/>
    <cellStyle name="Output 2 4 3 4 3" xfId="30083"/>
    <cellStyle name="Output 2 4 3 4 3 2" xfId="30084"/>
    <cellStyle name="Output 2 4 3 4 3 2 2" xfId="30085"/>
    <cellStyle name="Output 2 4 3 4 3 3" xfId="53703"/>
    <cellStyle name="Output 2 4 3 4 4" xfId="30086"/>
    <cellStyle name="Output 2 4 3 4 4 2" xfId="30087"/>
    <cellStyle name="Output 2 4 3 4 4 2 2" xfId="30088"/>
    <cellStyle name="Output 2 4 3 4 4 3" xfId="53704"/>
    <cellStyle name="Output 2 4 3 4 5" xfId="30089"/>
    <cellStyle name="Output 2 4 3 4 5 2" xfId="30090"/>
    <cellStyle name="Output 2 4 3 4 6" xfId="53705"/>
    <cellStyle name="Output 2 4 3 5" xfId="30091"/>
    <cellStyle name="Output 2 4 3 5 2" xfId="30092"/>
    <cellStyle name="Output 2 4 3 5 2 2" xfId="30093"/>
    <cellStyle name="Output 2 4 3 5 2 2 2" xfId="30094"/>
    <cellStyle name="Output 2 4 3 5 2 3" xfId="53706"/>
    <cellStyle name="Output 2 4 3 5 3" xfId="30095"/>
    <cellStyle name="Output 2 4 3 5 3 2" xfId="30096"/>
    <cellStyle name="Output 2 4 3 5 3 2 2" xfId="30097"/>
    <cellStyle name="Output 2 4 3 5 3 3" xfId="53707"/>
    <cellStyle name="Output 2 4 3 5 4" xfId="30098"/>
    <cellStyle name="Output 2 4 3 5 4 2" xfId="30099"/>
    <cellStyle name="Output 2 4 3 5 5" xfId="53708"/>
    <cellStyle name="Output 2 4 3 6" xfId="30100"/>
    <cellStyle name="Output 2 4 3 6 2" xfId="30101"/>
    <cellStyle name="Output 2 4 3 6 2 2" xfId="30102"/>
    <cellStyle name="Output 2 4 3 6 2 2 2" xfId="30103"/>
    <cellStyle name="Output 2 4 3 6 2 3" xfId="53709"/>
    <cellStyle name="Output 2 4 3 6 3" xfId="30104"/>
    <cellStyle name="Output 2 4 3 6 3 2" xfId="30105"/>
    <cellStyle name="Output 2 4 3 6 3 2 2" xfId="30106"/>
    <cellStyle name="Output 2 4 3 6 3 3" xfId="53710"/>
    <cellStyle name="Output 2 4 3 6 4" xfId="30107"/>
    <cellStyle name="Output 2 4 3 6 4 2" xfId="30108"/>
    <cellStyle name="Output 2 4 3 6 5" xfId="53711"/>
    <cellStyle name="Output 2 4 3 7" xfId="30109"/>
    <cellStyle name="Output 2 4 3 7 2" xfId="30110"/>
    <cellStyle name="Output 2 4 3 7 2 2" xfId="30111"/>
    <cellStyle name="Output 2 4 3 7 3" xfId="53712"/>
    <cellStyle name="Output 2 4 3 8" xfId="30112"/>
    <cellStyle name="Output 2 4 3 8 2" xfId="30113"/>
    <cellStyle name="Output 2 4 3 9" xfId="53713"/>
    <cellStyle name="Output 2 4 4" xfId="30114"/>
    <cellStyle name="Output 2 4 4 2" xfId="30115"/>
    <cellStyle name="Output 2 4 4 2 2" xfId="30116"/>
    <cellStyle name="Output 2 4 4 2 2 2" xfId="30117"/>
    <cellStyle name="Output 2 4 4 2 3" xfId="53714"/>
    <cellStyle name="Output 2 4 4 3" xfId="30118"/>
    <cellStyle name="Output 2 4 4 3 2" xfId="30119"/>
    <cellStyle name="Output 2 4 4 3 2 2" xfId="30120"/>
    <cellStyle name="Output 2 4 4 3 3" xfId="53715"/>
    <cellStyle name="Output 2 4 4 4" xfId="30121"/>
    <cellStyle name="Output 2 4 4 4 2" xfId="30122"/>
    <cellStyle name="Output 2 4 4 4 2 2" xfId="30123"/>
    <cellStyle name="Output 2 4 4 4 3" xfId="53716"/>
    <cellStyle name="Output 2 4 4 5" xfId="30124"/>
    <cellStyle name="Output 2 4 4 5 2" xfId="30125"/>
    <cellStyle name="Output 2 4 4 6" xfId="53717"/>
    <cellStyle name="Output 2 4 5" xfId="30126"/>
    <cellStyle name="Output 2 4 5 2" xfId="30127"/>
    <cellStyle name="Output 2 4 5 2 2" xfId="30128"/>
    <cellStyle name="Output 2 4 5 2 2 2" xfId="30129"/>
    <cellStyle name="Output 2 4 5 2 3" xfId="53718"/>
    <cellStyle name="Output 2 4 5 3" xfId="30130"/>
    <cellStyle name="Output 2 4 5 3 2" xfId="30131"/>
    <cellStyle name="Output 2 4 5 3 2 2" xfId="30132"/>
    <cellStyle name="Output 2 4 5 3 3" xfId="53719"/>
    <cellStyle name="Output 2 4 5 4" xfId="30133"/>
    <cellStyle name="Output 2 4 5 4 2" xfId="30134"/>
    <cellStyle name="Output 2 4 5 4 2 2" xfId="30135"/>
    <cellStyle name="Output 2 4 5 4 3" xfId="53720"/>
    <cellStyle name="Output 2 4 5 5" xfId="30136"/>
    <cellStyle name="Output 2 4 5 5 2" xfId="30137"/>
    <cellStyle name="Output 2 4 5 6" xfId="53721"/>
    <cellStyle name="Output 2 4 6" xfId="30138"/>
    <cellStyle name="Output 2 4 6 2" xfId="30139"/>
    <cellStyle name="Output 2 4 6 2 2" xfId="30140"/>
    <cellStyle name="Output 2 4 6 2 2 2" xfId="30141"/>
    <cellStyle name="Output 2 4 6 2 3" xfId="53722"/>
    <cellStyle name="Output 2 4 6 3" xfId="30142"/>
    <cellStyle name="Output 2 4 6 3 2" xfId="30143"/>
    <cellStyle name="Output 2 4 6 3 2 2" xfId="30144"/>
    <cellStyle name="Output 2 4 6 3 3" xfId="53723"/>
    <cellStyle name="Output 2 4 6 4" xfId="30145"/>
    <cellStyle name="Output 2 4 6 4 2" xfId="30146"/>
    <cellStyle name="Output 2 4 6 5" xfId="53724"/>
    <cellStyle name="Output 2 4 7" xfId="30147"/>
    <cellStyle name="Output 2 4 7 2" xfId="30148"/>
    <cellStyle name="Output 2 4 7 2 2" xfId="30149"/>
    <cellStyle name="Output 2 4 7 2 2 2" xfId="30150"/>
    <cellStyle name="Output 2 4 7 2 3" xfId="53725"/>
    <cellStyle name="Output 2 4 7 3" xfId="30151"/>
    <cellStyle name="Output 2 4 7 3 2" xfId="30152"/>
    <cellStyle name="Output 2 4 7 3 2 2" xfId="30153"/>
    <cellStyle name="Output 2 4 7 3 3" xfId="53726"/>
    <cellStyle name="Output 2 4 7 4" xfId="30154"/>
    <cellStyle name="Output 2 4 7 4 2" xfId="30155"/>
    <cellStyle name="Output 2 4 7 5" xfId="53727"/>
    <cellStyle name="Output 2 4 8" xfId="30156"/>
    <cellStyle name="Output 2 4 8 2" xfId="30157"/>
    <cellStyle name="Output 2 4 8 2 2" xfId="30158"/>
    <cellStyle name="Output 2 4 8 3" xfId="5372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2 3" xfId="53729"/>
    <cellStyle name="Output 2 5 2 3" xfId="30166"/>
    <cellStyle name="Output 2 5 2 3 2" xfId="30167"/>
    <cellStyle name="Output 2 5 2 3 2 2" xfId="30168"/>
    <cellStyle name="Output 2 5 2 3 3" xfId="53730"/>
    <cellStyle name="Output 2 5 2 4" xfId="30169"/>
    <cellStyle name="Output 2 5 2 4 2" xfId="30170"/>
    <cellStyle name="Output 2 5 2 4 2 2" xfId="30171"/>
    <cellStyle name="Output 2 5 2 4 3" xfId="53731"/>
    <cellStyle name="Output 2 5 2 5" xfId="30172"/>
    <cellStyle name="Output 2 5 2 5 2" xfId="30173"/>
    <cellStyle name="Output 2 5 2 6" xfId="53732"/>
    <cellStyle name="Output 2 5 3" xfId="30174"/>
    <cellStyle name="Output 2 5 3 2" xfId="30175"/>
    <cellStyle name="Output 2 5 3 2 2" xfId="30176"/>
    <cellStyle name="Output 2 5 3 2 2 2" xfId="30177"/>
    <cellStyle name="Output 2 5 3 2 3" xfId="53733"/>
    <cellStyle name="Output 2 5 3 3" xfId="30178"/>
    <cellStyle name="Output 2 5 3 3 2" xfId="30179"/>
    <cellStyle name="Output 2 5 3 3 2 2" xfId="30180"/>
    <cellStyle name="Output 2 5 3 3 3" xfId="53734"/>
    <cellStyle name="Output 2 5 3 4" xfId="30181"/>
    <cellStyle name="Output 2 5 3 4 2" xfId="30182"/>
    <cellStyle name="Output 2 5 3 4 2 2" xfId="30183"/>
    <cellStyle name="Output 2 5 3 4 3" xfId="53735"/>
    <cellStyle name="Output 2 5 3 5" xfId="30184"/>
    <cellStyle name="Output 2 5 3 5 2" xfId="30185"/>
    <cellStyle name="Output 2 5 3 6" xfId="53736"/>
    <cellStyle name="Output 2 5 4" xfId="30186"/>
    <cellStyle name="Output 2 5 4 2" xfId="30187"/>
    <cellStyle name="Output 2 5 4 2 2" xfId="30188"/>
    <cellStyle name="Output 2 5 4 2 2 2" xfId="30189"/>
    <cellStyle name="Output 2 5 4 2 3" xfId="53737"/>
    <cellStyle name="Output 2 5 4 3" xfId="30190"/>
    <cellStyle name="Output 2 5 4 3 2" xfId="30191"/>
    <cellStyle name="Output 2 5 4 3 2 2" xfId="30192"/>
    <cellStyle name="Output 2 5 4 3 3" xfId="53738"/>
    <cellStyle name="Output 2 5 4 4" xfId="30193"/>
    <cellStyle name="Output 2 5 4 4 2" xfId="30194"/>
    <cellStyle name="Output 2 5 4 4 2 2" xfId="30195"/>
    <cellStyle name="Output 2 5 4 4 3" xfId="53739"/>
    <cellStyle name="Output 2 5 4 5" xfId="30196"/>
    <cellStyle name="Output 2 5 4 5 2" xfId="30197"/>
    <cellStyle name="Output 2 5 4 6" xfId="53740"/>
    <cellStyle name="Output 2 5 5" xfId="30198"/>
    <cellStyle name="Output 2 5 5 2" xfId="30199"/>
    <cellStyle name="Output 2 5 5 2 2" xfId="30200"/>
    <cellStyle name="Output 2 5 5 2 2 2" xfId="30201"/>
    <cellStyle name="Output 2 5 5 2 3" xfId="53741"/>
    <cellStyle name="Output 2 5 5 3" xfId="30202"/>
    <cellStyle name="Output 2 5 5 3 2" xfId="30203"/>
    <cellStyle name="Output 2 5 5 3 2 2" xfId="30204"/>
    <cellStyle name="Output 2 5 5 3 3" xfId="53742"/>
    <cellStyle name="Output 2 5 5 4" xfId="30205"/>
    <cellStyle name="Output 2 5 5 4 2" xfId="30206"/>
    <cellStyle name="Output 2 5 5 5" xfId="53743"/>
    <cellStyle name="Output 2 5 6" xfId="30207"/>
    <cellStyle name="Output 2 5 6 2" xfId="30208"/>
    <cellStyle name="Output 2 5 6 2 2" xfId="30209"/>
    <cellStyle name="Output 2 5 6 2 2 2" xfId="30210"/>
    <cellStyle name="Output 2 5 6 2 3" xfId="53744"/>
    <cellStyle name="Output 2 5 6 3" xfId="30211"/>
    <cellStyle name="Output 2 5 6 3 2" xfId="30212"/>
    <cellStyle name="Output 2 5 6 3 2 2" xfId="30213"/>
    <cellStyle name="Output 2 5 6 3 3" xfId="53745"/>
    <cellStyle name="Output 2 5 6 4" xfId="30214"/>
    <cellStyle name="Output 2 5 6 4 2" xfId="30215"/>
    <cellStyle name="Output 2 5 6 5" xfId="53746"/>
    <cellStyle name="Output 2 5 7" xfId="30216"/>
    <cellStyle name="Output 2 5 7 2" xfId="30217"/>
    <cellStyle name="Output 2 5 7 2 2" xfId="30218"/>
    <cellStyle name="Output 2 5 7 3" xfId="53747"/>
    <cellStyle name="Output 2 5 8" xfId="30219"/>
    <cellStyle name="Output 2 5 8 2" xfId="30220"/>
    <cellStyle name="Output 2 5 9" xfId="53748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2 3" xfId="53749"/>
    <cellStyle name="Output 2 6 2 3" xfId="30226"/>
    <cellStyle name="Output 2 6 2 3 2" xfId="30227"/>
    <cellStyle name="Output 2 6 2 3 2 2" xfId="30228"/>
    <cellStyle name="Output 2 6 2 3 3" xfId="53750"/>
    <cellStyle name="Output 2 6 2 4" xfId="30229"/>
    <cellStyle name="Output 2 6 2 4 2" xfId="30230"/>
    <cellStyle name="Output 2 6 2 4 2 2" xfId="30231"/>
    <cellStyle name="Output 2 6 2 4 3" xfId="53751"/>
    <cellStyle name="Output 2 6 2 5" xfId="30232"/>
    <cellStyle name="Output 2 6 2 5 2" xfId="30233"/>
    <cellStyle name="Output 2 6 2 6" xfId="53752"/>
    <cellStyle name="Output 2 6 3" xfId="30234"/>
    <cellStyle name="Output 2 6 3 2" xfId="30235"/>
    <cellStyle name="Output 2 6 3 2 2" xfId="30236"/>
    <cellStyle name="Output 2 6 3 2 2 2" xfId="30237"/>
    <cellStyle name="Output 2 6 3 2 3" xfId="53753"/>
    <cellStyle name="Output 2 6 3 3" xfId="30238"/>
    <cellStyle name="Output 2 6 3 3 2" xfId="30239"/>
    <cellStyle name="Output 2 6 3 3 2 2" xfId="30240"/>
    <cellStyle name="Output 2 6 3 3 3" xfId="53754"/>
    <cellStyle name="Output 2 6 3 4" xfId="30241"/>
    <cellStyle name="Output 2 6 3 4 2" xfId="30242"/>
    <cellStyle name="Output 2 6 3 4 2 2" xfId="30243"/>
    <cellStyle name="Output 2 6 3 4 3" xfId="53755"/>
    <cellStyle name="Output 2 6 3 5" xfId="30244"/>
    <cellStyle name="Output 2 6 3 5 2" xfId="30245"/>
    <cellStyle name="Output 2 6 3 6" xfId="53756"/>
    <cellStyle name="Output 2 6 4" xfId="30246"/>
    <cellStyle name="Output 2 6 4 2" xfId="30247"/>
    <cellStyle name="Output 2 6 4 2 2" xfId="30248"/>
    <cellStyle name="Output 2 6 4 2 2 2" xfId="30249"/>
    <cellStyle name="Output 2 6 4 2 3" xfId="53757"/>
    <cellStyle name="Output 2 6 4 3" xfId="30250"/>
    <cellStyle name="Output 2 6 4 3 2" xfId="30251"/>
    <cellStyle name="Output 2 6 4 3 2 2" xfId="30252"/>
    <cellStyle name="Output 2 6 4 3 3" xfId="53758"/>
    <cellStyle name="Output 2 6 4 4" xfId="30253"/>
    <cellStyle name="Output 2 6 4 4 2" xfId="30254"/>
    <cellStyle name="Output 2 6 4 4 2 2" xfId="30255"/>
    <cellStyle name="Output 2 6 4 4 3" xfId="53759"/>
    <cellStyle name="Output 2 6 4 5" xfId="30256"/>
    <cellStyle name="Output 2 6 4 5 2" xfId="30257"/>
    <cellStyle name="Output 2 6 4 6" xfId="53760"/>
    <cellStyle name="Output 2 6 5" xfId="30258"/>
    <cellStyle name="Output 2 6 5 2" xfId="30259"/>
    <cellStyle name="Output 2 6 5 2 2" xfId="30260"/>
    <cellStyle name="Output 2 6 5 2 2 2" xfId="30261"/>
    <cellStyle name="Output 2 6 5 2 3" xfId="53761"/>
    <cellStyle name="Output 2 6 5 3" xfId="30262"/>
    <cellStyle name="Output 2 6 5 3 2" xfId="30263"/>
    <cellStyle name="Output 2 6 5 3 2 2" xfId="30264"/>
    <cellStyle name="Output 2 6 5 3 3" xfId="53762"/>
    <cellStyle name="Output 2 6 5 4" xfId="30265"/>
    <cellStyle name="Output 2 6 5 4 2" xfId="30266"/>
    <cellStyle name="Output 2 6 5 5" xfId="53763"/>
    <cellStyle name="Output 2 6 6" xfId="30267"/>
    <cellStyle name="Output 2 6 6 2" xfId="30268"/>
    <cellStyle name="Output 2 6 6 2 2" xfId="30269"/>
    <cellStyle name="Output 2 6 6 2 2 2" xfId="30270"/>
    <cellStyle name="Output 2 6 6 2 3" xfId="53764"/>
    <cellStyle name="Output 2 6 6 3" xfId="30271"/>
    <cellStyle name="Output 2 6 6 3 2" xfId="30272"/>
    <cellStyle name="Output 2 6 6 3 2 2" xfId="30273"/>
    <cellStyle name="Output 2 6 6 3 3" xfId="53765"/>
    <cellStyle name="Output 2 6 6 4" xfId="30274"/>
    <cellStyle name="Output 2 6 6 4 2" xfId="30275"/>
    <cellStyle name="Output 2 6 6 5" xfId="53766"/>
    <cellStyle name="Output 2 6 7" xfId="30276"/>
    <cellStyle name="Output 2 6 7 2" xfId="30277"/>
    <cellStyle name="Output 2 6 7 2 2" xfId="30278"/>
    <cellStyle name="Output 2 6 7 3" xfId="53767"/>
    <cellStyle name="Output 2 6 8" xfId="30279"/>
    <cellStyle name="Output 2 6 8 2" xfId="30280"/>
    <cellStyle name="Output 2 6 9" xfId="53768"/>
    <cellStyle name="Output 2 7" xfId="30281"/>
    <cellStyle name="Output 2 7 2" xfId="30282"/>
    <cellStyle name="Output 2 7 2 2" xfId="30283"/>
    <cellStyle name="Output 2 7 2 2 2" xfId="30284"/>
    <cellStyle name="Output 2 7 2 3" xfId="53769"/>
    <cellStyle name="Output 2 7 3" xfId="30285"/>
    <cellStyle name="Output 2 7 3 2" xfId="30286"/>
    <cellStyle name="Output 2 7 3 2 2" xfId="30287"/>
    <cellStyle name="Output 2 7 3 3" xfId="53770"/>
    <cellStyle name="Output 2 7 4" xfId="30288"/>
    <cellStyle name="Output 2 7 4 2" xfId="30289"/>
    <cellStyle name="Output 2 7 4 2 2" xfId="30290"/>
    <cellStyle name="Output 2 7 4 2 2 2" xfId="53771"/>
    <cellStyle name="Output 2 7 4 2 3" xfId="53772"/>
    <cellStyle name="Output 2 7 4 3" xfId="53773"/>
    <cellStyle name="Output 2 7 5" xfId="30291"/>
    <cellStyle name="Output 2 7 5 2" xfId="30292"/>
    <cellStyle name="Output 2 7 6" xfId="53774"/>
    <cellStyle name="Output 2 8" xfId="30293"/>
    <cellStyle name="Output 2 8 2" xfId="30294"/>
    <cellStyle name="Output 2 8 2 2" xfId="30295"/>
    <cellStyle name="Output 2 8 2 2 2" xfId="30296"/>
    <cellStyle name="Output 2 8 2 3" xfId="53775"/>
    <cellStyle name="Output 2 8 3" xfId="30297"/>
    <cellStyle name="Output 2 8 3 2" xfId="30298"/>
    <cellStyle name="Output 2 8 3 2 2" xfId="30299"/>
    <cellStyle name="Output 2 8 3 3" xfId="53776"/>
    <cellStyle name="Output 2 8 4" xfId="30300"/>
    <cellStyle name="Output 2 8 4 2" xfId="30301"/>
    <cellStyle name="Output 2 8 4 2 2" xfId="30302"/>
    <cellStyle name="Output 2 8 4 3" xfId="53777"/>
    <cellStyle name="Output 2 8 5" xfId="30303"/>
    <cellStyle name="Output 2 8 5 2" xfId="30304"/>
    <cellStyle name="Output 2 8 6" xfId="53778"/>
    <cellStyle name="Output 2 9" xfId="30305"/>
    <cellStyle name="Output 2 9 2" xfId="30306"/>
    <cellStyle name="Output 2 9 2 2" xfId="30307"/>
    <cellStyle name="Output 2 9 2 2 2" xfId="30308"/>
    <cellStyle name="Output 2 9 2 3" xfId="53779"/>
    <cellStyle name="Output 2 9 3" xfId="30309"/>
    <cellStyle name="Output 2 9 3 2" xfId="30310"/>
    <cellStyle name="Output 2 9 3 2 2" xfId="30311"/>
    <cellStyle name="Output 2 9 3 3" xfId="53780"/>
    <cellStyle name="Output 2 9 4" xfId="30312"/>
    <cellStyle name="Output 2 9 4 2" xfId="30313"/>
    <cellStyle name="Output 2 9 4 2 2" xfId="30314"/>
    <cellStyle name="Output 2 9 4 3" xfId="53781"/>
    <cellStyle name="Output 2 9 5" xfId="30315"/>
    <cellStyle name="Output 2 9 5 2" xfId="30316"/>
    <cellStyle name="Output 2 9 6" xfId="53782"/>
    <cellStyle name="Output 20" xfId="30317"/>
    <cellStyle name="Output 20 2" xfId="30318"/>
    <cellStyle name="Output 20 2 2" xfId="30319"/>
    <cellStyle name="Output 20 2 2 2" xfId="30320"/>
    <cellStyle name="Output 20 2 3" xfId="53783"/>
    <cellStyle name="Output 20 3" xfId="30321"/>
    <cellStyle name="Output 20 3 2" xfId="30322"/>
    <cellStyle name="Output 20 3 2 2" xfId="30323"/>
    <cellStyle name="Output 20 3 3" xfId="53784"/>
    <cellStyle name="Output 20 4" xfId="30324"/>
    <cellStyle name="Output 20 4 2" xfId="30325"/>
    <cellStyle name="Output 20 5" xfId="53785"/>
    <cellStyle name="Output 21" xfId="30326"/>
    <cellStyle name="Output 21 2" xfId="30327"/>
    <cellStyle name="Output 21 2 2" xfId="30328"/>
    <cellStyle name="Output 21 2 2 2" xfId="30329"/>
    <cellStyle name="Output 21 2 3" xfId="53786"/>
    <cellStyle name="Output 21 3" xfId="30330"/>
    <cellStyle name="Output 21 3 2" xfId="30331"/>
    <cellStyle name="Output 21 3 2 2" xfId="30332"/>
    <cellStyle name="Output 21 3 3" xfId="53787"/>
    <cellStyle name="Output 21 4" xfId="30333"/>
    <cellStyle name="Output 21 4 2" xfId="30334"/>
    <cellStyle name="Output 21 4 2 2" xfId="30335"/>
    <cellStyle name="Output 21 4 3" xfId="53788"/>
    <cellStyle name="Output 21 5" xfId="30336"/>
    <cellStyle name="Output 21 5 2" xfId="30337"/>
    <cellStyle name="Output 21 6" xfId="53789"/>
    <cellStyle name="Output 22" xfId="30338"/>
    <cellStyle name="Output 22 2" xfId="30339"/>
    <cellStyle name="Output 22 2 2" xfId="30340"/>
    <cellStyle name="Output 22 3" xfId="5379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2 3" xfId="53791"/>
    <cellStyle name="Output 3 10 3" xfId="30354"/>
    <cellStyle name="Output 3 10 3 2" xfId="30355"/>
    <cellStyle name="Output 3 10 3 2 2" xfId="30356"/>
    <cellStyle name="Output 3 10 3 3" xfId="53792"/>
    <cellStyle name="Output 3 10 4" xfId="30357"/>
    <cellStyle name="Output 3 10 4 2" xfId="30358"/>
    <cellStyle name="Output 3 10 5" xfId="53793"/>
    <cellStyle name="Output 3 11" xfId="30359"/>
    <cellStyle name="Output 3 11 2" xfId="30360"/>
    <cellStyle name="Output 3 11 2 2" xfId="30361"/>
    <cellStyle name="Output 3 11 2 2 2" xfId="30362"/>
    <cellStyle name="Output 3 11 2 3" xfId="53794"/>
    <cellStyle name="Output 3 11 3" xfId="30363"/>
    <cellStyle name="Output 3 11 3 2" xfId="30364"/>
    <cellStyle name="Output 3 11 3 2 2" xfId="30365"/>
    <cellStyle name="Output 3 11 3 3" xfId="53795"/>
    <cellStyle name="Output 3 11 4" xfId="30366"/>
    <cellStyle name="Output 3 11 4 2" xfId="30367"/>
    <cellStyle name="Output 3 11 5" xfId="53796"/>
    <cellStyle name="Output 3 12" xfId="30368"/>
    <cellStyle name="Output 3 12 2" xfId="30369"/>
    <cellStyle name="Output 3 12 2 2" xfId="30370"/>
    <cellStyle name="Output 3 12 3" xfId="53797"/>
    <cellStyle name="Output 3 13" xfId="30371"/>
    <cellStyle name="Output 3 13 2" xfId="30372"/>
    <cellStyle name="Output 3 13 2 2" xfId="30373"/>
    <cellStyle name="Output 3 13 3" xfId="53798"/>
    <cellStyle name="Output 3 14" xfId="30374"/>
    <cellStyle name="Output 3 14 2" xfId="30375"/>
    <cellStyle name="Output 3 15" xfId="53799"/>
    <cellStyle name="Output 3 16" xfId="53800"/>
    <cellStyle name="Output 3 17" xfId="53801"/>
    <cellStyle name="Output 3 2" xfId="30376"/>
    <cellStyle name="Output 3 2 10" xfId="30377"/>
    <cellStyle name="Output 3 2 10 2" xfId="30378"/>
    <cellStyle name="Output 3 2 10 2 2" xfId="30379"/>
    <cellStyle name="Output 3 2 10 3" xfId="53802"/>
    <cellStyle name="Output 3 2 11" xfId="30380"/>
    <cellStyle name="Output 3 2 11 2" xfId="30381"/>
    <cellStyle name="Output 3 2 12" xfId="53803"/>
    <cellStyle name="Output 3 2 2" xfId="30382"/>
    <cellStyle name="Output 3 2 2 10" xfId="30383"/>
    <cellStyle name="Output 3 2 2 10 2" xfId="30384"/>
    <cellStyle name="Output 3 2 2 11" xfId="53804"/>
    <cellStyle name="Output 3 2 2 2" xfId="30385"/>
    <cellStyle name="Output 3 2 2 2 10" xfId="5380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2 3" xfId="53806"/>
    <cellStyle name="Output 3 2 2 2 2 2 3" xfId="30391"/>
    <cellStyle name="Output 3 2 2 2 2 2 3 2" xfId="30392"/>
    <cellStyle name="Output 3 2 2 2 2 2 3 2 2" xfId="30393"/>
    <cellStyle name="Output 3 2 2 2 2 2 3 3" xfId="53807"/>
    <cellStyle name="Output 3 2 2 2 2 2 4" xfId="30394"/>
    <cellStyle name="Output 3 2 2 2 2 2 4 2" xfId="30395"/>
    <cellStyle name="Output 3 2 2 2 2 2 4 2 2" xfId="30396"/>
    <cellStyle name="Output 3 2 2 2 2 2 4 3" xfId="53808"/>
    <cellStyle name="Output 3 2 2 2 2 2 5" xfId="30397"/>
    <cellStyle name="Output 3 2 2 2 2 2 5 2" xfId="30398"/>
    <cellStyle name="Output 3 2 2 2 2 2 6" xfId="53809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2 3" xfId="53810"/>
    <cellStyle name="Output 3 2 2 2 2 3 3" xfId="30403"/>
    <cellStyle name="Output 3 2 2 2 2 3 3 2" xfId="30404"/>
    <cellStyle name="Output 3 2 2 2 2 3 3 2 2" xfId="30405"/>
    <cellStyle name="Output 3 2 2 2 2 3 3 3" xfId="53811"/>
    <cellStyle name="Output 3 2 2 2 2 3 4" xfId="30406"/>
    <cellStyle name="Output 3 2 2 2 2 3 4 2" xfId="30407"/>
    <cellStyle name="Output 3 2 2 2 2 3 4 2 2" xfId="30408"/>
    <cellStyle name="Output 3 2 2 2 2 3 4 3" xfId="53812"/>
    <cellStyle name="Output 3 2 2 2 2 3 5" xfId="30409"/>
    <cellStyle name="Output 3 2 2 2 2 3 5 2" xfId="30410"/>
    <cellStyle name="Output 3 2 2 2 2 3 6" xfId="53813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2 3" xfId="53814"/>
    <cellStyle name="Output 3 2 2 2 2 4 3" xfId="30415"/>
    <cellStyle name="Output 3 2 2 2 2 4 3 2" xfId="30416"/>
    <cellStyle name="Output 3 2 2 2 2 4 3 2 2" xfId="30417"/>
    <cellStyle name="Output 3 2 2 2 2 4 3 3" xfId="53815"/>
    <cellStyle name="Output 3 2 2 2 2 4 4" xfId="30418"/>
    <cellStyle name="Output 3 2 2 2 2 4 4 2" xfId="30419"/>
    <cellStyle name="Output 3 2 2 2 2 4 4 2 2" xfId="30420"/>
    <cellStyle name="Output 3 2 2 2 2 4 4 3" xfId="53816"/>
    <cellStyle name="Output 3 2 2 2 2 4 5" xfId="30421"/>
    <cellStyle name="Output 3 2 2 2 2 4 5 2" xfId="30422"/>
    <cellStyle name="Output 3 2 2 2 2 4 6" xfId="53817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2 3" xfId="53818"/>
    <cellStyle name="Output 3 2 2 2 2 5 3" xfId="30427"/>
    <cellStyle name="Output 3 2 2 2 2 5 3 2" xfId="30428"/>
    <cellStyle name="Output 3 2 2 2 2 5 3 2 2" xfId="30429"/>
    <cellStyle name="Output 3 2 2 2 2 5 3 3" xfId="53819"/>
    <cellStyle name="Output 3 2 2 2 2 5 4" xfId="30430"/>
    <cellStyle name="Output 3 2 2 2 2 5 4 2" xfId="30431"/>
    <cellStyle name="Output 3 2 2 2 2 5 5" xfId="53820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2 3" xfId="53821"/>
    <cellStyle name="Output 3 2 2 2 2 6 3" xfId="30436"/>
    <cellStyle name="Output 3 2 2 2 2 6 3 2" xfId="30437"/>
    <cellStyle name="Output 3 2 2 2 2 6 3 2 2" xfId="30438"/>
    <cellStyle name="Output 3 2 2 2 2 6 3 3" xfId="53822"/>
    <cellStyle name="Output 3 2 2 2 2 6 4" xfId="30439"/>
    <cellStyle name="Output 3 2 2 2 2 6 4 2" xfId="30440"/>
    <cellStyle name="Output 3 2 2 2 2 6 5" xfId="53823"/>
    <cellStyle name="Output 3 2 2 2 2 7" xfId="30441"/>
    <cellStyle name="Output 3 2 2 2 2 7 2" xfId="30442"/>
    <cellStyle name="Output 3 2 2 2 2 7 2 2" xfId="30443"/>
    <cellStyle name="Output 3 2 2 2 2 7 3" xfId="53824"/>
    <cellStyle name="Output 3 2 2 2 2 8" xfId="30444"/>
    <cellStyle name="Output 3 2 2 2 2 8 2" xfId="30445"/>
    <cellStyle name="Output 3 2 2 2 2 9" xfId="5382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2 3" xfId="53826"/>
    <cellStyle name="Output 3 2 2 2 3 2 3" xfId="30451"/>
    <cellStyle name="Output 3 2 2 2 3 2 3 2" xfId="30452"/>
    <cellStyle name="Output 3 2 2 2 3 2 3 2 2" xfId="30453"/>
    <cellStyle name="Output 3 2 2 2 3 2 3 3" xfId="53827"/>
    <cellStyle name="Output 3 2 2 2 3 2 4" xfId="30454"/>
    <cellStyle name="Output 3 2 2 2 3 2 4 2" xfId="30455"/>
    <cellStyle name="Output 3 2 2 2 3 2 4 2 2" xfId="30456"/>
    <cellStyle name="Output 3 2 2 2 3 2 4 3" xfId="53828"/>
    <cellStyle name="Output 3 2 2 2 3 2 5" xfId="30457"/>
    <cellStyle name="Output 3 2 2 2 3 2 5 2" xfId="30458"/>
    <cellStyle name="Output 3 2 2 2 3 2 6" xfId="53829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2 3" xfId="53830"/>
    <cellStyle name="Output 3 2 2 2 3 3 3" xfId="30463"/>
    <cellStyle name="Output 3 2 2 2 3 3 3 2" xfId="30464"/>
    <cellStyle name="Output 3 2 2 2 3 3 3 2 2" xfId="30465"/>
    <cellStyle name="Output 3 2 2 2 3 3 3 3" xfId="53831"/>
    <cellStyle name="Output 3 2 2 2 3 3 4" xfId="30466"/>
    <cellStyle name="Output 3 2 2 2 3 3 4 2" xfId="30467"/>
    <cellStyle name="Output 3 2 2 2 3 3 4 2 2" xfId="30468"/>
    <cellStyle name="Output 3 2 2 2 3 3 4 3" xfId="53832"/>
    <cellStyle name="Output 3 2 2 2 3 3 5" xfId="30469"/>
    <cellStyle name="Output 3 2 2 2 3 3 5 2" xfId="30470"/>
    <cellStyle name="Output 3 2 2 2 3 3 6" xfId="53833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2 3" xfId="53834"/>
    <cellStyle name="Output 3 2 2 2 3 4 3" xfId="30475"/>
    <cellStyle name="Output 3 2 2 2 3 4 3 2" xfId="30476"/>
    <cellStyle name="Output 3 2 2 2 3 4 3 2 2" xfId="30477"/>
    <cellStyle name="Output 3 2 2 2 3 4 3 3" xfId="53835"/>
    <cellStyle name="Output 3 2 2 2 3 4 4" xfId="30478"/>
    <cellStyle name="Output 3 2 2 2 3 4 4 2" xfId="30479"/>
    <cellStyle name="Output 3 2 2 2 3 4 4 2 2" xfId="30480"/>
    <cellStyle name="Output 3 2 2 2 3 4 4 3" xfId="53836"/>
    <cellStyle name="Output 3 2 2 2 3 4 5" xfId="30481"/>
    <cellStyle name="Output 3 2 2 2 3 4 5 2" xfId="30482"/>
    <cellStyle name="Output 3 2 2 2 3 4 6" xfId="53837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2 3" xfId="53838"/>
    <cellStyle name="Output 3 2 2 2 3 5 3" xfId="30487"/>
    <cellStyle name="Output 3 2 2 2 3 5 3 2" xfId="30488"/>
    <cellStyle name="Output 3 2 2 2 3 5 3 2 2" xfId="30489"/>
    <cellStyle name="Output 3 2 2 2 3 5 3 3" xfId="53839"/>
    <cellStyle name="Output 3 2 2 2 3 5 4" xfId="30490"/>
    <cellStyle name="Output 3 2 2 2 3 5 4 2" xfId="30491"/>
    <cellStyle name="Output 3 2 2 2 3 5 5" xfId="53840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2 3" xfId="53841"/>
    <cellStyle name="Output 3 2 2 2 3 6 3" xfId="30496"/>
    <cellStyle name="Output 3 2 2 2 3 6 3 2" xfId="30497"/>
    <cellStyle name="Output 3 2 2 2 3 6 3 2 2" xfId="30498"/>
    <cellStyle name="Output 3 2 2 2 3 6 3 3" xfId="53842"/>
    <cellStyle name="Output 3 2 2 2 3 6 4" xfId="30499"/>
    <cellStyle name="Output 3 2 2 2 3 6 4 2" xfId="30500"/>
    <cellStyle name="Output 3 2 2 2 3 6 5" xfId="53843"/>
    <cellStyle name="Output 3 2 2 2 3 7" xfId="30501"/>
    <cellStyle name="Output 3 2 2 2 3 7 2" xfId="30502"/>
    <cellStyle name="Output 3 2 2 2 3 7 2 2" xfId="30503"/>
    <cellStyle name="Output 3 2 2 2 3 7 3" xfId="53844"/>
    <cellStyle name="Output 3 2 2 2 3 8" xfId="30504"/>
    <cellStyle name="Output 3 2 2 2 3 8 2" xfId="30505"/>
    <cellStyle name="Output 3 2 2 2 3 9" xfId="53845"/>
    <cellStyle name="Output 3 2 2 2 4" xfId="30506"/>
    <cellStyle name="Output 3 2 2 2 4 2" xfId="30507"/>
    <cellStyle name="Output 3 2 2 2 4 2 2" xfId="30508"/>
    <cellStyle name="Output 3 2 2 2 4 2 2 2" xfId="30509"/>
    <cellStyle name="Output 3 2 2 2 4 2 3" xfId="53846"/>
    <cellStyle name="Output 3 2 2 2 4 3" xfId="30510"/>
    <cellStyle name="Output 3 2 2 2 4 3 2" xfId="30511"/>
    <cellStyle name="Output 3 2 2 2 4 3 2 2" xfId="30512"/>
    <cellStyle name="Output 3 2 2 2 4 3 3" xfId="53847"/>
    <cellStyle name="Output 3 2 2 2 4 4" xfId="30513"/>
    <cellStyle name="Output 3 2 2 2 4 4 2" xfId="30514"/>
    <cellStyle name="Output 3 2 2 2 4 4 2 2" xfId="30515"/>
    <cellStyle name="Output 3 2 2 2 4 4 3" xfId="53848"/>
    <cellStyle name="Output 3 2 2 2 4 5" xfId="30516"/>
    <cellStyle name="Output 3 2 2 2 4 5 2" xfId="30517"/>
    <cellStyle name="Output 3 2 2 2 4 6" xfId="53849"/>
    <cellStyle name="Output 3 2 2 2 5" xfId="30518"/>
    <cellStyle name="Output 3 2 2 2 5 2" xfId="30519"/>
    <cellStyle name="Output 3 2 2 2 5 2 2" xfId="30520"/>
    <cellStyle name="Output 3 2 2 2 5 2 2 2" xfId="30521"/>
    <cellStyle name="Output 3 2 2 2 5 2 3" xfId="53850"/>
    <cellStyle name="Output 3 2 2 2 5 3" xfId="30522"/>
    <cellStyle name="Output 3 2 2 2 5 3 2" xfId="30523"/>
    <cellStyle name="Output 3 2 2 2 5 3 2 2" xfId="30524"/>
    <cellStyle name="Output 3 2 2 2 5 3 3" xfId="53851"/>
    <cellStyle name="Output 3 2 2 2 5 4" xfId="30525"/>
    <cellStyle name="Output 3 2 2 2 5 4 2" xfId="30526"/>
    <cellStyle name="Output 3 2 2 2 5 4 2 2" xfId="30527"/>
    <cellStyle name="Output 3 2 2 2 5 4 3" xfId="53852"/>
    <cellStyle name="Output 3 2 2 2 5 5" xfId="30528"/>
    <cellStyle name="Output 3 2 2 2 5 5 2" xfId="30529"/>
    <cellStyle name="Output 3 2 2 2 5 6" xfId="53853"/>
    <cellStyle name="Output 3 2 2 2 6" xfId="30530"/>
    <cellStyle name="Output 3 2 2 2 6 2" xfId="30531"/>
    <cellStyle name="Output 3 2 2 2 6 2 2" xfId="30532"/>
    <cellStyle name="Output 3 2 2 2 6 2 2 2" xfId="30533"/>
    <cellStyle name="Output 3 2 2 2 6 2 3" xfId="53854"/>
    <cellStyle name="Output 3 2 2 2 6 3" xfId="30534"/>
    <cellStyle name="Output 3 2 2 2 6 3 2" xfId="30535"/>
    <cellStyle name="Output 3 2 2 2 6 3 2 2" xfId="30536"/>
    <cellStyle name="Output 3 2 2 2 6 3 3" xfId="53855"/>
    <cellStyle name="Output 3 2 2 2 6 4" xfId="30537"/>
    <cellStyle name="Output 3 2 2 2 6 4 2" xfId="30538"/>
    <cellStyle name="Output 3 2 2 2 6 5" xfId="53856"/>
    <cellStyle name="Output 3 2 2 2 7" xfId="30539"/>
    <cellStyle name="Output 3 2 2 2 7 2" xfId="30540"/>
    <cellStyle name="Output 3 2 2 2 7 2 2" xfId="30541"/>
    <cellStyle name="Output 3 2 2 2 7 2 2 2" xfId="30542"/>
    <cellStyle name="Output 3 2 2 2 7 2 3" xfId="53857"/>
    <cellStyle name="Output 3 2 2 2 7 3" xfId="30543"/>
    <cellStyle name="Output 3 2 2 2 7 3 2" xfId="30544"/>
    <cellStyle name="Output 3 2 2 2 7 3 2 2" xfId="30545"/>
    <cellStyle name="Output 3 2 2 2 7 3 3" xfId="53858"/>
    <cellStyle name="Output 3 2 2 2 7 4" xfId="30546"/>
    <cellStyle name="Output 3 2 2 2 7 4 2" xfId="30547"/>
    <cellStyle name="Output 3 2 2 2 7 5" xfId="53859"/>
    <cellStyle name="Output 3 2 2 2 8" xfId="30548"/>
    <cellStyle name="Output 3 2 2 2 8 2" xfId="30549"/>
    <cellStyle name="Output 3 2 2 2 8 2 2" xfId="30550"/>
    <cellStyle name="Output 3 2 2 2 8 3" xfId="5386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2 3" xfId="53861"/>
    <cellStyle name="Output 3 2 2 3 2 3" xfId="30558"/>
    <cellStyle name="Output 3 2 2 3 2 3 2" xfId="30559"/>
    <cellStyle name="Output 3 2 2 3 2 3 2 2" xfId="30560"/>
    <cellStyle name="Output 3 2 2 3 2 3 3" xfId="53862"/>
    <cellStyle name="Output 3 2 2 3 2 4" xfId="30561"/>
    <cellStyle name="Output 3 2 2 3 2 4 2" xfId="30562"/>
    <cellStyle name="Output 3 2 2 3 2 4 2 2" xfId="30563"/>
    <cellStyle name="Output 3 2 2 3 2 4 3" xfId="53863"/>
    <cellStyle name="Output 3 2 2 3 2 5" xfId="30564"/>
    <cellStyle name="Output 3 2 2 3 2 5 2" xfId="30565"/>
    <cellStyle name="Output 3 2 2 3 2 6" xfId="53864"/>
    <cellStyle name="Output 3 2 2 3 3" xfId="30566"/>
    <cellStyle name="Output 3 2 2 3 3 2" xfId="30567"/>
    <cellStyle name="Output 3 2 2 3 3 2 2" xfId="30568"/>
    <cellStyle name="Output 3 2 2 3 3 2 2 2" xfId="30569"/>
    <cellStyle name="Output 3 2 2 3 3 2 3" xfId="53865"/>
    <cellStyle name="Output 3 2 2 3 3 3" xfId="30570"/>
    <cellStyle name="Output 3 2 2 3 3 3 2" xfId="30571"/>
    <cellStyle name="Output 3 2 2 3 3 3 2 2" xfId="30572"/>
    <cellStyle name="Output 3 2 2 3 3 3 3" xfId="53866"/>
    <cellStyle name="Output 3 2 2 3 3 4" xfId="30573"/>
    <cellStyle name="Output 3 2 2 3 3 4 2" xfId="30574"/>
    <cellStyle name="Output 3 2 2 3 3 4 2 2" xfId="30575"/>
    <cellStyle name="Output 3 2 2 3 3 4 3" xfId="53867"/>
    <cellStyle name="Output 3 2 2 3 3 5" xfId="30576"/>
    <cellStyle name="Output 3 2 2 3 3 5 2" xfId="30577"/>
    <cellStyle name="Output 3 2 2 3 3 6" xfId="53868"/>
    <cellStyle name="Output 3 2 2 3 4" xfId="30578"/>
    <cellStyle name="Output 3 2 2 3 4 2" xfId="30579"/>
    <cellStyle name="Output 3 2 2 3 4 2 2" xfId="30580"/>
    <cellStyle name="Output 3 2 2 3 4 2 2 2" xfId="30581"/>
    <cellStyle name="Output 3 2 2 3 4 2 3" xfId="53869"/>
    <cellStyle name="Output 3 2 2 3 4 3" xfId="30582"/>
    <cellStyle name="Output 3 2 2 3 4 3 2" xfId="30583"/>
    <cellStyle name="Output 3 2 2 3 4 3 2 2" xfId="30584"/>
    <cellStyle name="Output 3 2 2 3 4 3 3" xfId="53870"/>
    <cellStyle name="Output 3 2 2 3 4 4" xfId="30585"/>
    <cellStyle name="Output 3 2 2 3 4 4 2" xfId="30586"/>
    <cellStyle name="Output 3 2 2 3 4 4 2 2" xfId="30587"/>
    <cellStyle name="Output 3 2 2 3 4 4 3" xfId="53871"/>
    <cellStyle name="Output 3 2 2 3 4 5" xfId="30588"/>
    <cellStyle name="Output 3 2 2 3 4 5 2" xfId="30589"/>
    <cellStyle name="Output 3 2 2 3 4 6" xfId="53872"/>
    <cellStyle name="Output 3 2 2 3 5" xfId="30590"/>
    <cellStyle name="Output 3 2 2 3 5 2" xfId="30591"/>
    <cellStyle name="Output 3 2 2 3 5 2 2" xfId="30592"/>
    <cellStyle name="Output 3 2 2 3 5 2 2 2" xfId="30593"/>
    <cellStyle name="Output 3 2 2 3 5 2 3" xfId="53873"/>
    <cellStyle name="Output 3 2 2 3 5 3" xfId="30594"/>
    <cellStyle name="Output 3 2 2 3 5 3 2" xfId="30595"/>
    <cellStyle name="Output 3 2 2 3 5 3 2 2" xfId="30596"/>
    <cellStyle name="Output 3 2 2 3 5 3 3" xfId="53874"/>
    <cellStyle name="Output 3 2 2 3 5 4" xfId="30597"/>
    <cellStyle name="Output 3 2 2 3 5 4 2" xfId="30598"/>
    <cellStyle name="Output 3 2 2 3 5 5" xfId="53875"/>
    <cellStyle name="Output 3 2 2 3 6" xfId="30599"/>
    <cellStyle name="Output 3 2 2 3 6 2" xfId="30600"/>
    <cellStyle name="Output 3 2 2 3 6 2 2" xfId="30601"/>
    <cellStyle name="Output 3 2 2 3 6 2 2 2" xfId="30602"/>
    <cellStyle name="Output 3 2 2 3 6 2 3" xfId="53876"/>
    <cellStyle name="Output 3 2 2 3 6 3" xfId="30603"/>
    <cellStyle name="Output 3 2 2 3 6 3 2" xfId="30604"/>
    <cellStyle name="Output 3 2 2 3 6 3 2 2" xfId="30605"/>
    <cellStyle name="Output 3 2 2 3 6 3 3" xfId="53877"/>
    <cellStyle name="Output 3 2 2 3 6 4" xfId="30606"/>
    <cellStyle name="Output 3 2 2 3 6 4 2" xfId="30607"/>
    <cellStyle name="Output 3 2 2 3 6 5" xfId="53878"/>
    <cellStyle name="Output 3 2 2 3 7" xfId="30608"/>
    <cellStyle name="Output 3 2 2 3 7 2" xfId="30609"/>
    <cellStyle name="Output 3 2 2 3 7 2 2" xfId="30610"/>
    <cellStyle name="Output 3 2 2 3 7 3" xfId="53879"/>
    <cellStyle name="Output 3 2 2 3 8" xfId="30611"/>
    <cellStyle name="Output 3 2 2 3 8 2" xfId="30612"/>
    <cellStyle name="Output 3 2 2 3 9" xfId="53880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2 3" xfId="53881"/>
    <cellStyle name="Output 3 2 2 4 2 3" xfId="30618"/>
    <cellStyle name="Output 3 2 2 4 2 3 2" xfId="30619"/>
    <cellStyle name="Output 3 2 2 4 2 3 2 2" xfId="30620"/>
    <cellStyle name="Output 3 2 2 4 2 3 3" xfId="53882"/>
    <cellStyle name="Output 3 2 2 4 2 4" xfId="30621"/>
    <cellStyle name="Output 3 2 2 4 2 4 2" xfId="30622"/>
    <cellStyle name="Output 3 2 2 4 2 4 2 2" xfId="30623"/>
    <cellStyle name="Output 3 2 2 4 2 4 3" xfId="53883"/>
    <cellStyle name="Output 3 2 2 4 2 5" xfId="30624"/>
    <cellStyle name="Output 3 2 2 4 2 5 2" xfId="30625"/>
    <cellStyle name="Output 3 2 2 4 2 6" xfId="53884"/>
    <cellStyle name="Output 3 2 2 4 3" xfId="30626"/>
    <cellStyle name="Output 3 2 2 4 3 2" xfId="30627"/>
    <cellStyle name="Output 3 2 2 4 3 2 2" xfId="30628"/>
    <cellStyle name="Output 3 2 2 4 3 2 2 2" xfId="30629"/>
    <cellStyle name="Output 3 2 2 4 3 2 3" xfId="53885"/>
    <cellStyle name="Output 3 2 2 4 3 3" xfId="30630"/>
    <cellStyle name="Output 3 2 2 4 3 3 2" xfId="30631"/>
    <cellStyle name="Output 3 2 2 4 3 3 2 2" xfId="30632"/>
    <cellStyle name="Output 3 2 2 4 3 3 3" xfId="53886"/>
    <cellStyle name="Output 3 2 2 4 3 4" xfId="30633"/>
    <cellStyle name="Output 3 2 2 4 3 4 2" xfId="30634"/>
    <cellStyle name="Output 3 2 2 4 3 4 2 2" xfId="30635"/>
    <cellStyle name="Output 3 2 2 4 3 4 3" xfId="53887"/>
    <cellStyle name="Output 3 2 2 4 3 5" xfId="30636"/>
    <cellStyle name="Output 3 2 2 4 3 5 2" xfId="30637"/>
    <cellStyle name="Output 3 2 2 4 3 6" xfId="53888"/>
    <cellStyle name="Output 3 2 2 4 4" xfId="30638"/>
    <cellStyle name="Output 3 2 2 4 4 2" xfId="30639"/>
    <cellStyle name="Output 3 2 2 4 4 2 2" xfId="30640"/>
    <cellStyle name="Output 3 2 2 4 4 2 2 2" xfId="30641"/>
    <cellStyle name="Output 3 2 2 4 4 2 3" xfId="53889"/>
    <cellStyle name="Output 3 2 2 4 4 3" xfId="30642"/>
    <cellStyle name="Output 3 2 2 4 4 3 2" xfId="30643"/>
    <cellStyle name="Output 3 2 2 4 4 3 2 2" xfId="30644"/>
    <cellStyle name="Output 3 2 2 4 4 3 3" xfId="53890"/>
    <cellStyle name="Output 3 2 2 4 4 4" xfId="30645"/>
    <cellStyle name="Output 3 2 2 4 4 4 2" xfId="30646"/>
    <cellStyle name="Output 3 2 2 4 4 4 2 2" xfId="30647"/>
    <cellStyle name="Output 3 2 2 4 4 4 3" xfId="53891"/>
    <cellStyle name="Output 3 2 2 4 4 5" xfId="30648"/>
    <cellStyle name="Output 3 2 2 4 4 5 2" xfId="30649"/>
    <cellStyle name="Output 3 2 2 4 4 6" xfId="53892"/>
    <cellStyle name="Output 3 2 2 4 5" xfId="30650"/>
    <cellStyle name="Output 3 2 2 4 5 2" xfId="30651"/>
    <cellStyle name="Output 3 2 2 4 5 2 2" xfId="30652"/>
    <cellStyle name="Output 3 2 2 4 5 2 2 2" xfId="30653"/>
    <cellStyle name="Output 3 2 2 4 5 2 3" xfId="53893"/>
    <cellStyle name="Output 3 2 2 4 5 3" xfId="30654"/>
    <cellStyle name="Output 3 2 2 4 5 3 2" xfId="30655"/>
    <cellStyle name="Output 3 2 2 4 5 3 2 2" xfId="30656"/>
    <cellStyle name="Output 3 2 2 4 5 3 3" xfId="53894"/>
    <cellStyle name="Output 3 2 2 4 5 4" xfId="30657"/>
    <cellStyle name="Output 3 2 2 4 5 4 2" xfId="30658"/>
    <cellStyle name="Output 3 2 2 4 5 5" xfId="53895"/>
    <cellStyle name="Output 3 2 2 4 6" xfId="30659"/>
    <cellStyle name="Output 3 2 2 4 6 2" xfId="30660"/>
    <cellStyle name="Output 3 2 2 4 6 2 2" xfId="30661"/>
    <cellStyle name="Output 3 2 2 4 6 2 2 2" xfId="30662"/>
    <cellStyle name="Output 3 2 2 4 6 2 3" xfId="53896"/>
    <cellStyle name="Output 3 2 2 4 6 3" xfId="30663"/>
    <cellStyle name="Output 3 2 2 4 6 3 2" xfId="30664"/>
    <cellStyle name="Output 3 2 2 4 6 3 2 2" xfId="30665"/>
    <cellStyle name="Output 3 2 2 4 6 3 3" xfId="53897"/>
    <cellStyle name="Output 3 2 2 4 6 4" xfId="30666"/>
    <cellStyle name="Output 3 2 2 4 6 4 2" xfId="30667"/>
    <cellStyle name="Output 3 2 2 4 6 5" xfId="53898"/>
    <cellStyle name="Output 3 2 2 4 7" xfId="30668"/>
    <cellStyle name="Output 3 2 2 4 7 2" xfId="30669"/>
    <cellStyle name="Output 3 2 2 4 7 2 2" xfId="30670"/>
    <cellStyle name="Output 3 2 2 4 7 3" xfId="53899"/>
    <cellStyle name="Output 3 2 2 4 8" xfId="30671"/>
    <cellStyle name="Output 3 2 2 4 8 2" xfId="30672"/>
    <cellStyle name="Output 3 2 2 4 9" xfId="53900"/>
    <cellStyle name="Output 3 2 2 5" xfId="30673"/>
    <cellStyle name="Output 3 2 2 5 2" xfId="30674"/>
    <cellStyle name="Output 3 2 2 5 2 2" xfId="30675"/>
    <cellStyle name="Output 3 2 2 5 2 2 2" xfId="30676"/>
    <cellStyle name="Output 3 2 2 5 2 3" xfId="53901"/>
    <cellStyle name="Output 3 2 2 5 3" xfId="30677"/>
    <cellStyle name="Output 3 2 2 5 3 2" xfId="30678"/>
    <cellStyle name="Output 3 2 2 5 3 2 2" xfId="30679"/>
    <cellStyle name="Output 3 2 2 5 3 3" xfId="53902"/>
    <cellStyle name="Output 3 2 2 5 4" xfId="30680"/>
    <cellStyle name="Output 3 2 2 5 4 2" xfId="30681"/>
    <cellStyle name="Output 3 2 2 5 4 2 2" xfId="30682"/>
    <cellStyle name="Output 3 2 2 5 4 3" xfId="53903"/>
    <cellStyle name="Output 3 2 2 5 5" xfId="30683"/>
    <cellStyle name="Output 3 2 2 5 5 2" xfId="30684"/>
    <cellStyle name="Output 3 2 2 5 6" xfId="53904"/>
    <cellStyle name="Output 3 2 2 6" xfId="30685"/>
    <cellStyle name="Output 3 2 2 6 2" xfId="30686"/>
    <cellStyle name="Output 3 2 2 6 2 2" xfId="30687"/>
    <cellStyle name="Output 3 2 2 6 2 2 2" xfId="30688"/>
    <cellStyle name="Output 3 2 2 6 2 3" xfId="53905"/>
    <cellStyle name="Output 3 2 2 6 3" xfId="30689"/>
    <cellStyle name="Output 3 2 2 6 3 2" xfId="30690"/>
    <cellStyle name="Output 3 2 2 6 3 2 2" xfId="30691"/>
    <cellStyle name="Output 3 2 2 6 3 3" xfId="53906"/>
    <cellStyle name="Output 3 2 2 6 4" xfId="30692"/>
    <cellStyle name="Output 3 2 2 6 4 2" xfId="30693"/>
    <cellStyle name="Output 3 2 2 6 4 2 2" xfId="30694"/>
    <cellStyle name="Output 3 2 2 6 4 3" xfId="53907"/>
    <cellStyle name="Output 3 2 2 6 5" xfId="30695"/>
    <cellStyle name="Output 3 2 2 6 5 2" xfId="30696"/>
    <cellStyle name="Output 3 2 2 6 6" xfId="53908"/>
    <cellStyle name="Output 3 2 2 7" xfId="30697"/>
    <cellStyle name="Output 3 2 2 7 2" xfId="30698"/>
    <cellStyle name="Output 3 2 2 7 2 2" xfId="30699"/>
    <cellStyle name="Output 3 2 2 7 2 2 2" xfId="30700"/>
    <cellStyle name="Output 3 2 2 7 2 3" xfId="53909"/>
    <cellStyle name="Output 3 2 2 7 3" xfId="30701"/>
    <cellStyle name="Output 3 2 2 7 3 2" xfId="30702"/>
    <cellStyle name="Output 3 2 2 7 3 2 2" xfId="30703"/>
    <cellStyle name="Output 3 2 2 7 3 3" xfId="53910"/>
    <cellStyle name="Output 3 2 2 7 4" xfId="30704"/>
    <cellStyle name="Output 3 2 2 7 4 2" xfId="30705"/>
    <cellStyle name="Output 3 2 2 7 5" xfId="53911"/>
    <cellStyle name="Output 3 2 2 8" xfId="30706"/>
    <cellStyle name="Output 3 2 2 8 2" xfId="30707"/>
    <cellStyle name="Output 3 2 2 8 2 2" xfId="30708"/>
    <cellStyle name="Output 3 2 2 8 2 2 2" xfId="30709"/>
    <cellStyle name="Output 3 2 2 8 2 3" xfId="53912"/>
    <cellStyle name="Output 3 2 2 8 3" xfId="30710"/>
    <cellStyle name="Output 3 2 2 8 3 2" xfId="30711"/>
    <cellStyle name="Output 3 2 2 8 3 2 2" xfId="30712"/>
    <cellStyle name="Output 3 2 2 8 3 3" xfId="53913"/>
    <cellStyle name="Output 3 2 2 8 4" xfId="30713"/>
    <cellStyle name="Output 3 2 2 8 4 2" xfId="30714"/>
    <cellStyle name="Output 3 2 2 8 5" xfId="53914"/>
    <cellStyle name="Output 3 2 2 9" xfId="30715"/>
    <cellStyle name="Output 3 2 2 9 2" xfId="30716"/>
    <cellStyle name="Output 3 2 2 9 2 2" xfId="30717"/>
    <cellStyle name="Output 3 2 2 9 3" xfId="53915"/>
    <cellStyle name="Output 3 2 3" xfId="30718"/>
    <cellStyle name="Output 3 2 3 10" xfId="53916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2 3" xfId="53917"/>
    <cellStyle name="Output 3 2 3 2 2 3" xfId="30724"/>
    <cellStyle name="Output 3 2 3 2 2 3 2" xfId="30725"/>
    <cellStyle name="Output 3 2 3 2 2 3 2 2" xfId="30726"/>
    <cellStyle name="Output 3 2 3 2 2 3 3" xfId="53918"/>
    <cellStyle name="Output 3 2 3 2 2 4" xfId="30727"/>
    <cellStyle name="Output 3 2 3 2 2 4 2" xfId="30728"/>
    <cellStyle name="Output 3 2 3 2 2 4 2 2" xfId="30729"/>
    <cellStyle name="Output 3 2 3 2 2 4 3" xfId="53919"/>
    <cellStyle name="Output 3 2 3 2 2 5" xfId="30730"/>
    <cellStyle name="Output 3 2 3 2 2 5 2" xfId="30731"/>
    <cellStyle name="Output 3 2 3 2 2 6" xfId="53920"/>
    <cellStyle name="Output 3 2 3 2 3" xfId="30732"/>
    <cellStyle name="Output 3 2 3 2 3 2" xfId="30733"/>
    <cellStyle name="Output 3 2 3 2 3 2 2" xfId="30734"/>
    <cellStyle name="Output 3 2 3 2 3 2 2 2" xfId="30735"/>
    <cellStyle name="Output 3 2 3 2 3 2 3" xfId="53921"/>
    <cellStyle name="Output 3 2 3 2 3 3" xfId="30736"/>
    <cellStyle name="Output 3 2 3 2 3 3 2" xfId="30737"/>
    <cellStyle name="Output 3 2 3 2 3 3 2 2" xfId="30738"/>
    <cellStyle name="Output 3 2 3 2 3 3 3" xfId="53922"/>
    <cellStyle name="Output 3 2 3 2 3 4" xfId="30739"/>
    <cellStyle name="Output 3 2 3 2 3 4 2" xfId="30740"/>
    <cellStyle name="Output 3 2 3 2 3 4 2 2" xfId="30741"/>
    <cellStyle name="Output 3 2 3 2 3 4 3" xfId="53923"/>
    <cellStyle name="Output 3 2 3 2 3 5" xfId="30742"/>
    <cellStyle name="Output 3 2 3 2 3 5 2" xfId="30743"/>
    <cellStyle name="Output 3 2 3 2 3 6" xfId="53924"/>
    <cellStyle name="Output 3 2 3 2 4" xfId="30744"/>
    <cellStyle name="Output 3 2 3 2 4 2" xfId="30745"/>
    <cellStyle name="Output 3 2 3 2 4 2 2" xfId="30746"/>
    <cellStyle name="Output 3 2 3 2 4 2 2 2" xfId="30747"/>
    <cellStyle name="Output 3 2 3 2 4 2 3" xfId="53925"/>
    <cellStyle name="Output 3 2 3 2 4 3" xfId="30748"/>
    <cellStyle name="Output 3 2 3 2 4 3 2" xfId="30749"/>
    <cellStyle name="Output 3 2 3 2 4 3 2 2" xfId="30750"/>
    <cellStyle name="Output 3 2 3 2 4 3 3" xfId="53926"/>
    <cellStyle name="Output 3 2 3 2 4 4" xfId="30751"/>
    <cellStyle name="Output 3 2 3 2 4 4 2" xfId="30752"/>
    <cellStyle name="Output 3 2 3 2 4 4 2 2" xfId="30753"/>
    <cellStyle name="Output 3 2 3 2 4 4 3" xfId="53927"/>
    <cellStyle name="Output 3 2 3 2 4 5" xfId="30754"/>
    <cellStyle name="Output 3 2 3 2 4 5 2" xfId="30755"/>
    <cellStyle name="Output 3 2 3 2 4 6" xfId="53928"/>
    <cellStyle name="Output 3 2 3 2 5" xfId="30756"/>
    <cellStyle name="Output 3 2 3 2 5 2" xfId="30757"/>
    <cellStyle name="Output 3 2 3 2 5 2 2" xfId="30758"/>
    <cellStyle name="Output 3 2 3 2 5 2 2 2" xfId="30759"/>
    <cellStyle name="Output 3 2 3 2 5 2 3" xfId="53929"/>
    <cellStyle name="Output 3 2 3 2 5 3" xfId="30760"/>
    <cellStyle name="Output 3 2 3 2 5 3 2" xfId="30761"/>
    <cellStyle name="Output 3 2 3 2 5 3 2 2" xfId="30762"/>
    <cellStyle name="Output 3 2 3 2 5 3 3" xfId="53930"/>
    <cellStyle name="Output 3 2 3 2 5 4" xfId="30763"/>
    <cellStyle name="Output 3 2 3 2 5 4 2" xfId="30764"/>
    <cellStyle name="Output 3 2 3 2 5 5" xfId="53931"/>
    <cellStyle name="Output 3 2 3 2 6" xfId="30765"/>
    <cellStyle name="Output 3 2 3 2 6 2" xfId="30766"/>
    <cellStyle name="Output 3 2 3 2 6 2 2" xfId="30767"/>
    <cellStyle name="Output 3 2 3 2 6 2 2 2" xfId="30768"/>
    <cellStyle name="Output 3 2 3 2 6 2 3" xfId="53932"/>
    <cellStyle name="Output 3 2 3 2 6 3" xfId="30769"/>
    <cellStyle name="Output 3 2 3 2 6 3 2" xfId="30770"/>
    <cellStyle name="Output 3 2 3 2 6 3 2 2" xfId="30771"/>
    <cellStyle name="Output 3 2 3 2 6 3 3" xfId="53933"/>
    <cellStyle name="Output 3 2 3 2 6 4" xfId="30772"/>
    <cellStyle name="Output 3 2 3 2 6 4 2" xfId="30773"/>
    <cellStyle name="Output 3 2 3 2 6 5" xfId="53934"/>
    <cellStyle name="Output 3 2 3 2 7" xfId="30774"/>
    <cellStyle name="Output 3 2 3 2 7 2" xfId="30775"/>
    <cellStyle name="Output 3 2 3 2 7 2 2" xfId="30776"/>
    <cellStyle name="Output 3 2 3 2 7 3" xfId="53935"/>
    <cellStyle name="Output 3 2 3 2 8" xfId="30777"/>
    <cellStyle name="Output 3 2 3 2 8 2" xfId="30778"/>
    <cellStyle name="Output 3 2 3 2 9" xfId="53936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2 3" xfId="53937"/>
    <cellStyle name="Output 3 2 3 3 2 3" xfId="30784"/>
    <cellStyle name="Output 3 2 3 3 2 3 2" xfId="30785"/>
    <cellStyle name="Output 3 2 3 3 2 3 2 2" xfId="30786"/>
    <cellStyle name="Output 3 2 3 3 2 3 3" xfId="53938"/>
    <cellStyle name="Output 3 2 3 3 2 4" xfId="30787"/>
    <cellStyle name="Output 3 2 3 3 2 4 2" xfId="30788"/>
    <cellStyle name="Output 3 2 3 3 2 4 2 2" xfId="30789"/>
    <cellStyle name="Output 3 2 3 3 2 4 3" xfId="53939"/>
    <cellStyle name="Output 3 2 3 3 2 5" xfId="30790"/>
    <cellStyle name="Output 3 2 3 3 2 5 2" xfId="30791"/>
    <cellStyle name="Output 3 2 3 3 2 6" xfId="53940"/>
    <cellStyle name="Output 3 2 3 3 3" xfId="30792"/>
    <cellStyle name="Output 3 2 3 3 3 2" xfId="30793"/>
    <cellStyle name="Output 3 2 3 3 3 2 2" xfId="30794"/>
    <cellStyle name="Output 3 2 3 3 3 2 2 2" xfId="30795"/>
    <cellStyle name="Output 3 2 3 3 3 2 3" xfId="53941"/>
    <cellStyle name="Output 3 2 3 3 3 3" xfId="30796"/>
    <cellStyle name="Output 3 2 3 3 3 3 2" xfId="30797"/>
    <cellStyle name="Output 3 2 3 3 3 3 2 2" xfId="30798"/>
    <cellStyle name="Output 3 2 3 3 3 3 3" xfId="53942"/>
    <cellStyle name="Output 3 2 3 3 3 4" xfId="30799"/>
    <cellStyle name="Output 3 2 3 3 3 4 2" xfId="30800"/>
    <cellStyle name="Output 3 2 3 3 3 4 2 2" xfId="30801"/>
    <cellStyle name="Output 3 2 3 3 3 4 3" xfId="53943"/>
    <cellStyle name="Output 3 2 3 3 3 5" xfId="30802"/>
    <cellStyle name="Output 3 2 3 3 3 5 2" xfId="30803"/>
    <cellStyle name="Output 3 2 3 3 3 6" xfId="53944"/>
    <cellStyle name="Output 3 2 3 3 4" xfId="30804"/>
    <cellStyle name="Output 3 2 3 3 4 2" xfId="30805"/>
    <cellStyle name="Output 3 2 3 3 4 2 2" xfId="30806"/>
    <cellStyle name="Output 3 2 3 3 4 2 2 2" xfId="30807"/>
    <cellStyle name="Output 3 2 3 3 4 2 3" xfId="53945"/>
    <cellStyle name="Output 3 2 3 3 4 3" xfId="30808"/>
    <cellStyle name="Output 3 2 3 3 4 3 2" xfId="30809"/>
    <cellStyle name="Output 3 2 3 3 4 3 2 2" xfId="30810"/>
    <cellStyle name="Output 3 2 3 3 4 3 3" xfId="53946"/>
    <cellStyle name="Output 3 2 3 3 4 4" xfId="30811"/>
    <cellStyle name="Output 3 2 3 3 4 4 2" xfId="30812"/>
    <cellStyle name="Output 3 2 3 3 4 4 2 2" xfId="30813"/>
    <cellStyle name="Output 3 2 3 3 4 4 3" xfId="53947"/>
    <cellStyle name="Output 3 2 3 3 4 5" xfId="30814"/>
    <cellStyle name="Output 3 2 3 3 4 5 2" xfId="30815"/>
    <cellStyle name="Output 3 2 3 3 4 6" xfId="53948"/>
    <cellStyle name="Output 3 2 3 3 5" xfId="30816"/>
    <cellStyle name="Output 3 2 3 3 5 2" xfId="30817"/>
    <cellStyle name="Output 3 2 3 3 5 2 2" xfId="30818"/>
    <cellStyle name="Output 3 2 3 3 5 2 2 2" xfId="30819"/>
    <cellStyle name="Output 3 2 3 3 5 2 3" xfId="53949"/>
    <cellStyle name="Output 3 2 3 3 5 3" xfId="30820"/>
    <cellStyle name="Output 3 2 3 3 5 3 2" xfId="30821"/>
    <cellStyle name="Output 3 2 3 3 5 3 2 2" xfId="30822"/>
    <cellStyle name="Output 3 2 3 3 5 3 3" xfId="53950"/>
    <cellStyle name="Output 3 2 3 3 5 4" xfId="30823"/>
    <cellStyle name="Output 3 2 3 3 5 4 2" xfId="30824"/>
    <cellStyle name="Output 3 2 3 3 5 5" xfId="53951"/>
    <cellStyle name="Output 3 2 3 3 6" xfId="30825"/>
    <cellStyle name="Output 3 2 3 3 6 2" xfId="30826"/>
    <cellStyle name="Output 3 2 3 3 6 2 2" xfId="30827"/>
    <cellStyle name="Output 3 2 3 3 6 2 2 2" xfId="30828"/>
    <cellStyle name="Output 3 2 3 3 6 2 3" xfId="53952"/>
    <cellStyle name="Output 3 2 3 3 6 3" xfId="30829"/>
    <cellStyle name="Output 3 2 3 3 6 3 2" xfId="30830"/>
    <cellStyle name="Output 3 2 3 3 6 3 2 2" xfId="30831"/>
    <cellStyle name="Output 3 2 3 3 6 3 3" xfId="53953"/>
    <cellStyle name="Output 3 2 3 3 6 4" xfId="30832"/>
    <cellStyle name="Output 3 2 3 3 6 4 2" xfId="30833"/>
    <cellStyle name="Output 3 2 3 3 6 5" xfId="53954"/>
    <cellStyle name="Output 3 2 3 3 7" xfId="30834"/>
    <cellStyle name="Output 3 2 3 3 7 2" xfId="30835"/>
    <cellStyle name="Output 3 2 3 3 7 2 2" xfId="30836"/>
    <cellStyle name="Output 3 2 3 3 7 3" xfId="53955"/>
    <cellStyle name="Output 3 2 3 3 8" xfId="30837"/>
    <cellStyle name="Output 3 2 3 3 8 2" xfId="30838"/>
    <cellStyle name="Output 3 2 3 3 9" xfId="53956"/>
    <cellStyle name="Output 3 2 3 4" xfId="30839"/>
    <cellStyle name="Output 3 2 3 4 2" xfId="30840"/>
    <cellStyle name="Output 3 2 3 4 2 2" xfId="30841"/>
    <cellStyle name="Output 3 2 3 4 2 2 2" xfId="30842"/>
    <cellStyle name="Output 3 2 3 4 2 3" xfId="53957"/>
    <cellStyle name="Output 3 2 3 4 3" xfId="30843"/>
    <cellStyle name="Output 3 2 3 4 3 2" xfId="30844"/>
    <cellStyle name="Output 3 2 3 4 3 2 2" xfId="30845"/>
    <cellStyle name="Output 3 2 3 4 3 3" xfId="53958"/>
    <cellStyle name="Output 3 2 3 4 4" xfId="30846"/>
    <cellStyle name="Output 3 2 3 4 4 2" xfId="30847"/>
    <cellStyle name="Output 3 2 3 4 4 2 2" xfId="30848"/>
    <cellStyle name="Output 3 2 3 4 4 3" xfId="53959"/>
    <cellStyle name="Output 3 2 3 4 5" xfId="30849"/>
    <cellStyle name="Output 3 2 3 4 5 2" xfId="30850"/>
    <cellStyle name="Output 3 2 3 4 6" xfId="53960"/>
    <cellStyle name="Output 3 2 3 5" xfId="30851"/>
    <cellStyle name="Output 3 2 3 5 2" xfId="30852"/>
    <cellStyle name="Output 3 2 3 5 2 2" xfId="30853"/>
    <cellStyle name="Output 3 2 3 5 2 2 2" xfId="30854"/>
    <cellStyle name="Output 3 2 3 5 2 3" xfId="53961"/>
    <cellStyle name="Output 3 2 3 5 3" xfId="30855"/>
    <cellStyle name="Output 3 2 3 5 3 2" xfId="30856"/>
    <cellStyle name="Output 3 2 3 5 3 2 2" xfId="30857"/>
    <cellStyle name="Output 3 2 3 5 3 3" xfId="53962"/>
    <cellStyle name="Output 3 2 3 5 4" xfId="30858"/>
    <cellStyle name="Output 3 2 3 5 4 2" xfId="30859"/>
    <cellStyle name="Output 3 2 3 5 4 2 2" xfId="30860"/>
    <cellStyle name="Output 3 2 3 5 4 3" xfId="53963"/>
    <cellStyle name="Output 3 2 3 5 5" xfId="30861"/>
    <cellStyle name="Output 3 2 3 5 5 2" xfId="30862"/>
    <cellStyle name="Output 3 2 3 5 6" xfId="53964"/>
    <cellStyle name="Output 3 2 3 6" xfId="30863"/>
    <cellStyle name="Output 3 2 3 6 2" xfId="30864"/>
    <cellStyle name="Output 3 2 3 6 2 2" xfId="30865"/>
    <cellStyle name="Output 3 2 3 6 2 2 2" xfId="30866"/>
    <cellStyle name="Output 3 2 3 6 2 3" xfId="53965"/>
    <cellStyle name="Output 3 2 3 6 3" xfId="30867"/>
    <cellStyle name="Output 3 2 3 6 3 2" xfId="30868"/>
    <cellStyle name="Output 3 2 3 6 3 2 2" xfId="30869"/>
    <cellStyle name="Output 3 2 3 6 3 3" xfId="53966"/>
    <cellStyle name="Output 3 2 3 6 4" xfId="30870"/>
    <cellStyle name="Output 3 2 3 6 4 2" xfId="30871"/>
    <cellStyle name="Output 3 2 3 6 5" xfId="53967"/>
    <cellStyle name="Output 3 2 3 7" xfId="30872"/>
    <cellStyle name="Output 3 2 3 7 2" xfId="30873"/>
    <cellStyle name="Output 3 2 3 7 2 2" xfId="30874"/>
    <cellStyle name="Output 3 2 3 7 2 2 2" xfId="30875"/>
    <cellStyle name="Output 3 2 3 7 2 3" xfId="53968"/>
    <cellStyle name="Output 3 2 3 7 3" xfId="30876"/>
    <cellStyle name="Output 3 2 3 7 3 2" xfId="30877"/>
    <cellStyle name="Output 3 2 3 7 3 2 2" xfId="30878"/>
    <cellStyle name="Output 3 2 3 7 3 3" xfId="53969"/>
    <cellStyle name="Output 3 2 3 7 4" xfId="30879"/>
    <cellStyle name="Output 3 2 3 7 4 2" xfId="30880"/>
    <cellStyle name="Output 3 2 3 7 5" xfId="53970"/>
    <cellStyle name="Output 3 2 3 8" xfId="30881"/>
    <cellStyle name="Output 3 2 3 8 2" xfId="30882"/>
    <cellStyle name="Output 3 2 3 8 2 2" xfId="30883"/>
    <cellStyle name="Output 3 2 3 8 3" xfId="53971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2 3" xfId="53972"/>
    <cellStyle name="Output 3 2 4 2 3" xfId="30891"/>
    <cellStyle name="Output 3 2 4 2 3 2" xfId="30892"/>
    <cellStyle name="Output 3 2 4 2 3 2 2" xfId="30893"/>
    <cellStyle name="Output 3 2 4 2 3 3" xfId="53973"/>
    <cellStyle name="Output 3 2 4 2 4" xfId="30894"/>
    <cellStyle name="Output 3 2 4 2 4 2" xfId="30895"/>
    <cellStyle name="Output 3 2 4 2 4 2 2" xfId="30896"/>
    <cellStyle name="Output 3 2 4 2 4 3" xfId="53974"/>
    <cellStyle name="Output 3 2 4 2 5" xfId="30897"/>
    <cellStyle name="Output 3 2 4 2 5 2" xfId="30898"/>
    <cellStyle name="Output 3 2 4 2 6" xfId="53975"/>
    <cellStyle name="Output 3 2 4 3" xfId="30899"/>
    <cellStyle name="Output 3 2 4 3 2" xfId="30900"/>
    <cellStyle name="Output 3 2 4 3 2 2" xfId="30901"/>
    <cellStyle name="Output 3 2 4 3 2 2 2" xfId="30902"/>
    <cellStyle name="Output 3 2 4 3 2 3" xfId="53976"/>
    <cellStyle name="Output 3 2 4 3 3" xfId="30903"/>
    <cellStyle name="Output 3 2 4 3 3 2" xfId="30904"/>
    <cellStyle name="Output 3 2 4 3 3 2 2" xfId="30905"/>
    <cellStyle name="Output 3 2 4 3 3 3" xfId="53977"/>
    <cellStyle name="Output 3 2 4 3 4" xfId="30906"/>
    <cellStyle name="Output 3 2 4 3 4 2" xfId="30907"/>
    <cellStyle name="Output 3 2 4 3 4 2 2" xfId="30908"/>
    <cellStyle name="Output 3 2 4 3 4 3" xfId="53978"/>
    <cellStyle name="Output 3 2 4 3 5" xfId="30909"/>
    <cellStyle name="Output 3 2 4 3 5 2" xfId="30910"/>
    <cellStyle name="Output 3 2 4 3 6" xfId="53979"/>
    <cellStyle name="Output 3 2 4 4" xfId="30911"/>
    <cellStyle name="Output 3 2 4 4 2" xfId="30912"/>
    <cellStyle name="Output 3 2 4 4 2 2" xfId="30913"/>
    <cellStyle name="Output 3 2 4 4 2 2 2" xfId="30914"/>
    <cellStyle name="Output 3 2 4 4 2 3" xfId="53980"/>
    <cellStyle name="Output 3 2 4 4 3" xfId="30915"/>
    <cellStyle name="Output 3 2 4 4 3 2" xfId="30916"/>
    <cellStyle name="Output 3 2 4 4 3 2 2" xfId="30917"/>
    <cellStyle name="Output 3 2 4 4 3 3" xfId="53981"/>
    <cellStyle name="Output 3 2 4 4 4" xfId="30918"/>
    <cellStyle name="Output 3 2 4 4 4 2" xfId="30919"/>
    <cellStyle name="Output 3 2 4 4 4 2 2" xfId="30920"/>
    <cellStyle name="Output 3 2 4 4 4 3" xfId="53982"/>
    <cellStyle name="Output 3 2 4 4 5" xfId="30921"/>
    <cellStyle name="Output 3 2 4 4 5 2" xfId="30922"/>
    <cellStyle name="Output 3 2 4 4 6" xfId="53983"/>
    <cellStyle name="Output 3 2 4 5" xfId="30923"/>
    <cellStyle name="Output 3 2 4 5 2" xfId="30924"/>
    <cellStyle name="Output 3 2 4 5 2 2" xfId="30925"/>
    <cellStyle name="Output 3 2 4 5 2 2 2" xfId="30926"/>
    <cellStyle name="Output 3 2 4 5 2 3" xfId="53984"/>
    <cellStyle name="Output 3 2 4 5 3" xfId="30927"/>
    <cellStyle name="Output 3 2 4 5 3 2" xfId="30928"/>
    <cellStyle name="Output 3 2 4 5 3 2 2" xfId="30929"/>
    <cellStyle name="Output 3 2 4 5 3 3" xfId="53985"/>
    <cellStyle name="Output 3 2 4 5 4" xfId="30930"/>
    <cellStyle name="Output 3 2 4 5 4 2" xfId="30931"/>
    <cellStyle name="Output 3 2 4 5 5" xfId="53986"/>
    <cellStyle name="Output 3 2 4 6" xfId="30932"/>
    <cellStyle name="Output 3 2 4 6 2" xfId="30933"/>
    <cellStyle name="Output 3 2 4 6 2 2" xfId="30934"/>
    <cellStyle name="Output 3 2 4 6 2 2 2" xfId="30935"/>
    <cellStyle name="Output 3 2 4 6 2 3" xfId="53987"/>
    <cellStyle name="Output 3 2 4 6 3" xfId="30936"/>
    <cellStyle name="Output 3 2 4 6 3 2" xfId="30937"/>
    <cellStyle name="Output 3 2 4 6 3 2 2" xfId="30938"/>
    <cellStyle name="Output 3 2 4 6 3 3" xfId="53988"/>
    <cellStyle name="Output 3 2 4 6 4" xfId="30939"/>
    <cellStyle name="Output 3 2 4 6 4 2" xfId="30940"/>
    <cellStyle name="Output 3 2 4 6 5" xfId="53989"/>
    <cellStyle name="Output 3 2 4 7" xfId="30941"/>
    <cellStyle name="Output 3 2 4 7 2" xfId="30942"/>
    <cellStyle name="Output 3 2 4 7 2 2" xfId="30943"/>
    <cellStyle name="Output 3 2 4 7 3" xfId="53990"/>
    <cellStyle name="Output 3 2 4 8" xfId="30944"/>
    <cellStyle name="Output 3 2 4 8 2" xfId="30945"/>
    <cellStyle name="Output 3 2 4 9" xfId="53991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2 3" xfId="53992"/>
    <cellStyle name="Output 3 2 5 2 3" xfId="30951"/>
    <cellStyle name="Output 3 2 5 2 3 2" xfId="30952"/>
    <cellStyle name="Output 3 2 5 2 3 2 2" xfId="30953"/>
    <cellStyle name="Output 3 2 5 2 3 3" xfId="53993"/>
    <cellStyle name="Output 3 2 5 2 4" xfId="30954"/>
    <cellStyle name="Output 3 2 5 2 4 2" xfId="30955"/>
    <cellStyle name="Output 3 2 5 2 4 2 2" xfId="30956"/>
    <cellStyle name="Output 3 2 5 2 4 3" xfId="53994"/>
    <cellStyle name="Output 3 2 5 2 5" xfId="30957"/>
    <cellStyle name="Output 3 2 5 2 5 2" xfId="30958"/>
    <cellStyle name="Output 3 2 5 2 6" xfId="53995"/>
    <cellStyle name="Output 3 2 5 3" xfId="30959"/>
    <cellStyle name="Output 3 2 5 3 2" xfId="30960"/>
    <cellStyle name="Output 3 2 5 3 2 2" xfId="30961"/>
    <cellStyle name="Output 3 2 5 3 2 2 2" xfId="30962"/>
    <cellStyle name="Output 3 2 5 3 2 3" xfId="53996"/>
    <cellStyle name="Output 3 2 5 3 3" xfId="30963"/>
    <cellStyle name="Output 3 2 5 3 3 2" xfId="30964"/>
    <cellStyle name="Output 3 2 5 3 3 2 2" xfId="30965"/>
    <cellStyle name="Output 3 2 5 3 3 3" xfId="53997"/>
    <cellStyle name="Output 3 2 5 3 4" xfId="30966"/>
    <cellStyle name="Output 3 2 5 3 4 2" xfId="30967"/>
    <cellStyle name="Output 3 2 5 3 4 2 2" xfId="30968"/>
    <cellStyle name="Output 3 2 5 3 4 3" xfId="53998"/>
    <cellStyle name="Output 3 2 5 3 5" xfId="30969"/>
    <cellStyle name="Output 3 2 5 3 5 2" xfId="30970"/>
    <cellStyle name="Output 3 2 5 3 6" xfId="53999"/>
    <cellStyle name="Output 3 2 5 4" xfId="30971"/>
    <cellStyle name="Output 3 2 5 4 2" xfId="30972"/>
    <cellStyle name="Output 3 2 5 4 2 2" xfId="30973"/>
    <cellStyle name="Output 3 2 5 4 2 2 2" xfId="30974"/>
    <cellStyle name="Output 3 2 5 4 2 3" xfId="54000"/>
    <cellStyle name="Output 3 2 5 4 3" xfId="30975"/>
    <cellStyle name="Output 3 2 5 4 3 2" xfId="30976"/>
    <cellStyle name="Output 3 2 5 4 3 2 2" xfId="30977"/>
    <cellStyle name="Output 3 2 5 4 3 3" xfId="54001"/>
    <cellStyle name="Output 3 2 5 4 4" xfId="30978"/>
    <cellStyle name="Output 3 2 5 4 4 2" xfId="30979"/>
    <cellStyle name="Output 3 2 5 4 4 2 2" xfId="30980"/>
    <cellStyle name="Output 3 2 5 4 4 3" xfId="54002"/>
    <cellStyle name="Output 3 2 5 4 5" xfId="30981"/>
    <cellStyle name="Output 3 2 5 4 5 2" xfId="30982"/>
    <cellStyle name="Output 3 2 5 4 6" xfId="54003"/>
    <cellStyle name="Output 3 2 5 5" xfId="30983"/>
    <cellStyle name="Output 3 2 5 5 2" xfId="30984"/>
    <cellStyle name="Output 3 2 5 5 2 2" xfId="30985"/>
    <cellStyle name="Output 3 2 5 5 2 2 2" xfId="30986"/>
    <cellStyle name="Output 3 2 5 5 2 3" xfId="54004"/>
    <cellStyle name="Output 3 2 5 5 3" xfId="30987"/>
    <cellStyle name="Output 3 2 5 5 3 2" xfId="30988"/>
    <cellStyle name="Output 3 2 5 5 3 2 2" xfId="30989"/>
    <cellStyle name="Output 3 2 5 5 3 3" xfId="54005"/>
    <cellStyle name="Output 3 2 5 5 4" xfId="30990"/>
    <cellStyle name="Output 3 2 5 5 4 2" xfId="30991"/>
    <cellStyle name="Output 3 2 5 5 5" xfId="54006"/>
    <cellStyle name="Output 3 2 5 6" xfId="30992"/>
    <cellStyle name="Output 3 2 5 6 2" xfId="30993"/>
    <cellStyle name="Output 3 2 5 6 2 2" xfId="30994"/>
    <cellStyle name="Output 3 2 5 6 2 2 2" xfId="30995"/>
    <cellStyle name="Output 3 2 5 6 2 3" xfId="54007"/>
    <cellStyle name="Output 3 2 5 6 3" xfId="30996"/>
    <cellStyle name="Output 3 2 5 6 3 2" xfId="30997"/>
    <cellStyle name="Output 3 2 5 6 3 2 2" xfId="30998"/>
    <cellStyle name="Output 3 2 5 6 3 3" xfId="54008"/>
    <cellStyle name="Output 3 2 5 6 4" xfId="30999"/>
    <cellStyle name="Output 3 2 5 6 4 2" xfId="31000"/>
    <cellStyle name="Output 3 2 5 6 5" xfId="54009"/>
    <cellStyle name="Output 3 2 5 7" xfId="31001"/>
    <cellStyle name="Output 3 2 5 7 2" xfId="31002"/>
    <cellStyle name="Output 3 2 5 7 2 2" xfId="31003"/>
    <cellStyle name="Output 3 2 5 7 3" xfId="54010"/>
    <cellStyle name="Output 3 2 5 8" xfId="31004"/>
    <cellStyle name="Output 3 2 5 8 2" xfId="31005"/>
    <cellStyle name="Output 3 2 5 9" xfId="54011"/>
    <cellStyle name="Output 3 2 6" xfId="31006"/>
    <cellStyle name="Output 3 2 6 2" xfId="31007"/>
    <cellStyle name="Output 3 2 6 2 2" xfId="31008"/>
    <cellStyle name="Output 3 2 6 2 2 2" xfId="31009"/>
    <cellStyle name="Output 3 2 6 2 3" xfId="54012"/>
    <cellStyle name="Output 3 2 6 3" xfId="31010"/>
    <cellStyle name="Output 3 2 6 3 2" xfId="31011"/>
    <cellStyle name="Output 3 2 6 3 2 2" xfId="31012"/>
    <cellStyle name="Output 3 2 6 3 3" xfId="54013"/>
    <cellStyle name="Output 3 2 6 4" xfId="31013"/>
    <cellStyle name="Output 3 2 6 4 2" xfId="31014"/>
    <cellStyle name="Output 3 2 6 4 2 2" xfId="31015"/>
    <cellStyle name="Output 3 2 6 4 3" xfId="54014"/>
    <cellStyle name="Output 3 2 6 5" xfId="31016"/>
    <cellStyle name="Output 3 2 6 5 2" xfId="31017"/>
    <cellStyle name="Output 3 2 6 6" xfId="54015"/>
    <cellStyle name="Output 3 2 7" xfId="31018"/>
    <cellStyle name="Output 3 2 7 2" xfId="31019"/>
    <cellStyle name="Output 3 2 7 2 2" xfId="31020"/>
    <cellStyle name="Output 3 2 7 2 2 2" xfId="31021"/>
    <cellStyle name="Output 3 2 7 2 3" xfId="54016"/>
    <cellStyle name="Output 3 2 7 3" xfId="31022"/>
    <cellStyle name="Output 3 2 7 3 2" xfId="31023"/>
    <cellStyle name="Output 3 2 7 3 2 2" xfId="31024"/>
    <cellStyle name="Output 3 2 7 3 3" xfId="54017"/>
    <cellStyle name="Output 3 2 7 4" xfId="31025"/>
    <cellStyle name="Output 3 2 7 4 2" xfId="31026"/>
    <cellStyle name="Output 3 2 7 4 2 2" xfId="31027"/>
    <cellStyle name="Output 3 2 7 4 3" xfId="54018"/>
    <cellStyle name="Output 3 2 7 5" xfId="31028"/>
    <cellStyle name="Output 3 2 7 5 2" xfId="31029"/>
    <cellStyle name="Output 3 2 7 6" xfId="54019"/>
    <cellStyle name="Output 3 2 8" xfId="31030"/>
    <cellStyle name="Output 3 2 8 2" xfId="31031"/>
    <cellStyle name="Output 3 2 8 2 2" xfId="31032"/>
    <cellStyle name="Output 3 2 8 2 2 2" xfId="31033"/>
    <cellStyle name="Output 3 2 8 2 3" xfId="54020"/>
    <cellStyle name="Output 3 2 8 3" xfId="31034"/>
    <cellStyle name="Output 3 2 8 3 2" xfId="31035"/>
    <cellStyle name="Output 3 2 8 3 2 2" xfId="31036"/>
    <cellStyle name="Output 3 2 8 3 3" xfId="54021"/>
    <cellStyle name="Output 3 2 8 4" xfId="31037"/>
    <cellStyle name="Output 3 2 8 4 2" xfId="31038"/>
    <cellStyle name="Output 3 2 8 5" xfId="54022"/>
    <cellStyle name="Output 3 2 9" xfId="31039"/>
    <cellStyle name="Output 3 2 9 2" xfId="31040"/>
    <cellStyle name="Output 3 2 9 2 2" xfId="31041"/>
    <cellStyle name="Output 3 2 9 2 2 2" xfId="31042"/>
    <cellStyle name="Output 3 2 9 2 3" xfId="54023"/>
    <cellStyle name="Output 3 2 9 3" xfId="31043"/>
    <cellStyle name="Output 3 2 9 3 2" xfId="31044"/>
    <cellStyle name="Output 3 2 9 3 2 2" xfId="31045"/>
    <cellStyle name="Output 3 2 9 3 3" xfId="54024"/>
    <cellStyle name="Output 3 2 9 4" xfId="31046"/>
    <cellStyle name="Output 3 2 9 4 2" xfId="31047"/>
    <cellStyle name="Output 3 2 9 5" xfId="54025"/>
    <cellStyle name="Output 3 3" xfId="31048"/>
    <cellStyle name="Output 3 3 10" xfId="31049"/>
    <cellStyle name="Output 3 3 10 2" xfId="31050"/>
    <cellStyle name="Output 3 3 11" xfId="54026"/>
    <cellStyle name="Output 3 3 2" xfId="31051"/>
    <cellStyle name="Output 3 3 2 10" xfId="54027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2 3" xfId="54028"/>
    <cellStyle name="Output 3 3 2 2 2 3" xfId="31057"/>
    <cellStyle name="Output 3 3 2 2 2 3 2" xfId="31058"/>
    <cellStyle name="Output 3 3 2 2 2 3 2 2" xfId="31059"/>
    <cellStyle name="Output 3 3 2 2 2 3 3" xfId="54029"/>
    <cellStyle name="Output 3 3 2 2 2 4" xfId="31060"/>
    <cellStyle name="Output 3 3 2 2 2 4 2" xfId="31061"/>
    <cellStyle name="Output 3 3 2 2 2 4 2 2" xfId="31062"/>
    <cellStyle name="Output 3 3 2 2 2 4 3" xfId="54030"/>
    <cellStyle name="Output 3 3 2 2 2 5" xfId="31063"/>
    <cellStyle name="Output 3 3 2 2 2 5 2" xfId="31064"/>
    <cellStyle name="Output 3 3 2 2 2 6" xfId="54031"/>
    <cellStyle name="Output 3 3 2 2 3" xfId="31065"/>
    <cellStyle name="Output 3 3 2 2 3 2" xfId="31066"/>
    <cellStyle name="Output 3 3 2 2 3 2 2" xfId="31067"/>
    <cellStyle name="Output 3 3 2 2 3 2 2 2" xfId="31068"/>
    <cellStyle name="Output 3 3 2 2 3 2 3" xfId="54032"/>
    <cellStyle name="Output 3 3 2 2 3 3" xfId="31069"/>
    <cellStyle name="Output 3 3 2 2 3 3 2" xfId="31070"/>
    <cellStyle name="Output 3 3 2 2 3 3 2 2" xfId="31071"/>
    <cellStyle name="Output 3 3 2 2 3 3 3" xfId="54033"/>
    <cellStyle name="Output 3 3 2 2 3 4" xfId="31072"/>
    <cellStyle name="Output 3 3 2 2 3 4 2" xfId="31073"/>
    <cellStyle name="Output 3 3 2 2 3 4 2 2" xfId="31074"/>
    <cellStyle name="Output 3 3 2 2 3 4 3" xfId="54034"/>
    <cellStyle name="Output 3 3 2 2 3 5" xfId="31075"/>
    <cellStyle name="Output 3 3 2 2 3 5 2" xfId="31076"/>
    <cellStyle name="Output 3 3 2 2 3 6" xfId="54035"/>
    <cellStyle name="Output 3 3 2 2 4" xfId="31077"/>
    <cellStyle name="Output 3 3 2 2 4 2" xfId="31078"/>
    <cellStyle name="Output 3 3 2 2 4 2 2" xfId="31079"/>
    <cellStyle name="Output 3 3 2 2 4 2 2 2" xfId="31080"/>
    <cellStyle name="Output 3 3 2 2 4 2 3" xfId="54036"/>
    <cellStyle name="Output 3 3 2 2 4 3" xfId="31081"/>
    <cellStyle name="Output 3 3 2 2 4 3 2" xfId="31082"/>
    <cellStyle name="Output 3 3 2 2 4 3 2 2" xfId="31083"/>
    <cellStyle name="Output 3 3 2 2 4 3 3" xfId="54037"/>
    <cellStyle name="Output 3 3 2 2 4 4" xfId="31084"/>
    <cellStyle name="Output 3 3 2 2 4 4 2" xfId="31085"/>
    <cellStyle name="Output 3 3 2 2 4 4 2 2" xfId="31086"/>
    <cellStyle name="Output 3 3 2 2 4 4 3" xfId="54038"/>
    <cellStyle name="Output 3 3 2 2 4 5" xfId="31087"/>
    <cellStyle name="Output 3 3 2 2 4 5 2" xfId="31088"/>
    <cellStyle name="Output 3 3 2 2 4 6" xfId="54039"/>
    <cellStyle name="Output 3 3 2 2 5" xfId="31089"/>
    <cellStyle name="Output 3 3 2 2 5 2" xfId="31090"/>
    <cellStyle name="Output 3 3 2 2 5 2 2" xfId="31091"/>
    <cellStyle name="Output 3 3 2 2 5 2 2 2" xfId="31092"/>
    <cellStyle name="Output 3 3 2 2 5 2 3" xfId="54040"/>
    <cellStyle name="Output 3 3 2 2 5 3" xfId="31093"/>
    <cellStyle name="Output 3 3 2 2 5 3 2" xfId="31094"/>
    <cellStyle name="Output 3 3 2 2 5 3 2 2" xfId="31095"/>
    <cellStyle name="Output 3 3 2 2 5 3 3" xfId="54041"/>
    <cellStyle name="Output 3 3 2 2 5 4" xfId="31096"/>
    <cellStyle name="Output 3 3 2 2 5 4 2" xfId="31097"/>
    <cellStyle name="Output 3 3 2 2 5 5" xfId="54042"/>
    <cellStyle name="Output 3 3 2 2 6" xfId="31098"/>
    <cellStyle name="Output 3 3 2 2 6 2" xfId="31099"/>
    <cellStyle name="Output 3 3 2 2 6 2 2" xfId="31100"/>
    <cellStyle name="Output 3 3 2 2 6 2 2 2" xfId="31101"/>
    <cellStyle name="Output 3 3 2 2 6 2 3" xfId="54043"/>
    <cellStyle name="Output 3 3 2 2 6 3" xfId="31102"/>
    <cellStyle name="Output 3 3 2 2 6 3 2" xfId="31103"/>
    <cellStyle name="Output 3 3 2 2 6 3 2 2" xfId="31104"/>
    <cellStyle name="Output 3 3 2 2 6 3 3" xfId="54044"/>
    <cellStyle name="Output 3 3 2 2 6 4" xfId="31105"/>
    <cellStyle name="Output 3 3 2 2 6 4 2" xfId="31106"/>
    <cellStyle name="Output 3 3 2 2 6 5" xfId="54045"/>
    <cellStyle name="Output 3 3 2 2 7" xfId="31107"/>
    <cellStyle name="Output 3 3 2 2 7 2" xfId="31108"/>
    <cellStyle name="Output 3 3 2 2 7 2 2" xfId="31109"/>
    <cellStyle name="Output 3 3 2 2 7 3" xfId="54046"/>
    <cellStyle name="Output 3 3 2 2 8" xfId="31110"/>
    <cellStyle name="Output 3 3 2 2 8 2" xfId="31111"/>
    <cellStyle name="Output 3 3 2 2 9" xfId="54047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2 3" xfId="54048"/>
    <cellStyle name="Output 3 3 2 3 2 3" xfId="31117"/>
    <cellStyle name="Output 3 3 2 3 2 3 2" xfId="31118"/>
    <cellStyle name="Output 3 3 2 3 2 3 2 2" xfId="31119"/>
    <cellStyle name="Output 3 3 2 3 2 3 3" xfId="54049"/>
    <cellStyle name="Output 3 3 2 3 2 4" xfId="31120"/>
    <cellStyle name="Output 3 3 2 3 2 4 2" xfId="31121"/>
    <cellStyle name="Output 3 3 2 3 2 4 2 2" xfId="31122"/>
    <cellStyle name="Output 3 3 2 3 2 4 3" xfId="54050"/>
    <cellStyle name="Output 3 3 2 3 2 5" xfId="31123"/>
    <cellStyle name="Output 3 3 2 3 2 5 2" xfId="31124"/>
    <cellStyle name="Output 3 3 2 3 2 6" xfId="54051"/>
    <cellStyle name="Output 3 3 2 3 3" xfId="31125"/>
    <cellStyle name="Output 3 3 2 3 3 2" xfId="31126"/>
    <cellStyle name="Output 3 3 2 3 3 2 2" xfId="31127"/>
    <cellStyle name="Output 3 3 2 3 3 2 2 2" xfId="31128"/>
    <cellStyle name="Output 3 3 2 3 3 2 3" xfId="54052"/>
    <cellStyle name="Output 3 3 2 3 3 3" xfId="31129"/>
    <cellStyle name="Output 3 3 2 3 3 3 2" xfId="31130"/>
    <cellStyle name="Output 3 3 2 3 3 3 2 2" xfId="31131"/>
    <cellStyle name="Output 3 3 2 3 3 3 3" xfId="54053"/>
    <cellStyle name="Output 3 3 2 3 3 4" xfId="31132"/>
    <cellStyle name="Output 3 3 2 3 3 4 2" xfId="31133"/>
    <cellStyle name="Output 3 3 2 3 3 4 2 2" xfId="31134"/>
    <cellStyle name="Output 3 3 2 3 3 4 3" xfId="54054"/>
    <cellStyle name="Output 3 3 2 3 3 5" xfId="31135"/>
    <cellStyle name="Output 3 3 2 3 3 5 2" xfId="31136"/>
    <cellStyle name="Output 3 3 2 3 3 6" xfId="54055"/>
    <cellStyle name="Output 3 3 2 3 4" xfId="31137"/>
    <cellStyle name="Output 3 3 2 3 4 2" xfId="31138"/>
    <cellStyle name="Output 3 3 2 3 4 2 2" xfId="31139"/>
    <cellStyle name="Output 3 3 2 3 4 2 2 2" xfId="31140"/>
    <cellStyle name="Output 3 3 2 3 4 2 3" xfId="54056"/>
    <cellStyle name="Output 3 3 2 3 4 3" xfId="31141"/>
    <cellStyle name="Output 3 3 2 3 4 3 2" xfId="31142"/>
    <cellStyle name="Output 3 3 2 3 4 3 2 2" xfId="31143"/>
    <cellStyle name="Output 3 3 2 3 4 3 3" xfId="54057"/>
    <cellStyle name="Output 3 3 2 3 4 4" xfId="31144"/>
    <cellStyle name="Output 3 3 2 3 4 4 2" xfId="31145"/>
    <cellStyle name="Output 3 3 2 3 4 4 2 2" xfId="31146"/>
    <cellStyle name="Output 3 3 2 3 4 4 3" xfId="54058"/>
    <cellStyle name="Output 3 3 2 3 4 5" xfId="31147"/>
    <cellStyle name="Output 3 3 2 3 4 5 2" xfId="31148"/>
    <cellStyle name="Output 3 3 2 3 4 6" xfId="54059"/>
    <cellStyle name="Output 3 3 2 3 5" xfId="31149"/>
    <cellStyle name="Output 3 3 2 3 5 2" xfId="31150"/>
    <cellStyle name="Output 3 3 2 3 5 2 2" xfId="31151"/>
    <cellStyle name="Output 3 3 2 3 5 2 2 2" xfId="31152"/>
    <cellStyle name="Output 3 3 2 3 5 2 3" xfId="54060"/>
    <cellStyle name="Output 3 3 2 3 5 3" xfId="31153"/>
    <cellStyle name="Output 3 3 2 3 5 3 2" xfId="31154"/>
    <cellStyle name="Output 3 3 2 3 5 3 2 2" xfId="31155"/>
    <cellStyle name="Output 3 3 2 3 5 3 3" xfId="54061"/>
    <cellStyle name="Output 3 3 2 3 5 4" xfId="31156"/>
    <cellStyle name="Output 3 3 2 3 5 4 2" xfId="31157"/>
    <cellStyle name="Output 3 3 2 3 5 5" xfId="54062"/>
    <cellStyle name="Output 3 3 2 3 6" xfId="31158"/>
    <cellStyle name="Output 3 3 2 3 6 2" xfId="31159"/>
    <cellStyle name="Output 3 3 2 3 6 2 2" xfId="31160"/>
    <cellStyle name="Output 3 3 2 3 6 2 2 2" xfId="31161"/>
    <cellStyle name="Output 3 3 2 3 6 2 3" xfId="54063"/>
    <cellStyle name="Output 3 3 2 3 6 3" xfId="31162"/>
    <cellStyle name="Output 3 3 2 3 6 3 2" xfId="31163"/>
    <cellStyle name="Output 3 3 2 3 6 3 2 2" xfId="31164"/>
    <cellStyle name="Output 3 3 2 3 6 3 3" xfId="54064"/>
    <cellStyle name="Output 3 3 2 3 6 4" xfId="31165"/>
    <cellStyle name="Output 3 3 2 3 6 4 2" xfId="31166"/>
    <cellStyle name="Output 3 3 2 3 6 5" xfId="54065"/>
    <cellStyle name="Output 3 3 2 3 7" xfId="31167"/>
    <cellStyle name="Output 3 3 2 3 7 2" xfId="31168"/>
    <cellStyle name="Output 3 3 2 3 7 2 2" xfId="31169"/>
    <cellStyle name="Output 3 3 2 3 7 3" xfId="54066"/>
    <cellStyle name="Output 3 3 2 3 8" xfId="31170"/>
    <cellStyle name="Output 3 3 2 3 8 2" xfId="31171"/>
    <cellStyle name="Output 3 3 2 3 9" xfId="54067"/>
    <cellStyle name="Output 3 3 2 4" xfId="31172"/>
    <cellStyle name="Output 3 3 2 4 2" xfId="31173"/>
    <cellStyle name="Output 3 3 2 4 2 2" xfId="31174"/>
    <cellStyle name="Output 3 3 2 4 2 2 2" xfId="31175"/>
    <cellStyle name="Output 3 3 2 4 2 3" xfId="54068"/>
    <cellStyle name="Output 3 3 2 4 3" xfId="31176"/>
    <cellStyle name="Output 3 3 2 4 3 2" xfId="31177"/>
    <cellStyle name="Output 3 3 2 4 3 2 2" xfId="31178"/>
    <cellStyle name="Output 3 3 2 4 3 3" xfId="54069"/>
    <cellStyle name="Output 3 3 2 4 4" xfId="31179"/>
    <cellStyle name="Output 3 3 2 4 4 2" xfId="31180"/>
    <cellStyle name="Output 3 3 2 4 4 2 2" xfId="31181"/>
    <cellStyle name="Output 3 3 2 4 4 3" xfId="54070"/>
    <cellStyle name="Output 3 3 2 4 5" xfId="31182"/>
    <cellStyle name="Output 3 3 2 4 5 2" xfId="31183"/>
    <cellStyle name="Output 3 3 2 4 6" xfId="54071"/>
    <cellStyle name="Output 3 3 2 5" xfId="31184"/>
    <cellStyle name="Output 3 3 2 5 2" xfId="31185"/>
    <cellStyle name="Output 3 3 2 5 2 2" xfId="31186"/>
    <cellStyle name="Output 3 3 2 5 2 2 2" xfId="31187"/>
    <cellStyle name="Output 3 3 2 5 2 3" xfId="54072"/>
    <cellStyle name="Output 3 3 2 5 3" xfId="31188"/>
    <cellStyle name="Output 3 3 2 5 3 2" xfId="31189"/>
    <cellStyle name="Output 3 3 2 5 3 2 2" xfId="31190"/>
    <cellStyle name="Output 3 3 2 5 3 3" xfId="54073"/>
    <cellStyle name="Output 3 3 2 5 4" xfId="31191"/>
    <cellStyle name="Output 3 3 2 5 4 2" xfId="31192"/>
    <cellStyle name="Output 3 3 2 5 4 2 2" xfId="31193"/>
    <cellStyle name="Output 3 3 2 5 4 3" xfId="54074"/>
    <cellStyle name="Output 3 3 2 5 5" xfId="31194"/>
    <cellStyle name="Output 3 3 2 5 5 2" xfId="31195"/>
    <cellStyle name="Output 3 3 2 5 6" xfId="54075"/>
    <cellStyle name="Output 3 3 2 6" xfId="31196"/>
    <cellStyle name="Output 3 3 2 6 2" xfId="31197"/>
    <cellStyle name="Output 3 3 2 6 2 2" xfId="31198"/>
    <cellStyle name="Output 3 3 2 6 2 2 2" xfId="31199"/>
    <cellStyle name="Output 3 3 2 6 2 3" xfId="54076"/>
    <cellStyle name="Output 3 3 2 6 3" xfId="31200"/>
    <cellStyle name="Output 3 3 2 6 3 2" xfId="31201"/>
    <cellStyle name="Output 3 3 2 6 3 2 2" xfId="31202"/>
    <cellStyle name="Output 3 3 2 6 3 3" xfId="54077"/>
    <cellStyle name="Output 3 3 2 6 4" xfId="31203"/>
    <cellStyle name="Output 3 3 2 6 4 2" xfId="31204"/>
    <cellStyle name="Output 3 3 2 6 5" xfId="54078"/>
    <cellStyle name="Output 3 3 2 7" xfId="31205"/>
    <cellStyle name="Output 3 3 2 7 2" xfId="31206"/>
    <cellStyle name="Output 3 3 2 7 2 2" xfId="31207"/>
    <cellStyle name="Output 3 3 2 7 2 2 2" xfId="31208"/>
    <cellStyle name="Output 3 3 2 7 2 3" xfId="54079"/>
    <cellStyle name="Output 3 3 2 7 3" xfId="31209"/>
    <cellStyle name="Output 3 3 2 7 3 2" xfId="31210"/>
    <cellStyle name="Output 3 3 2 7 3 2 2" xfId="31211"/>
    <cellStyle name="Output 3 3 2 7 3 3" xfId="54080"/>
    <cellStyle name="Output 3 3 2 7 4" xfId="31212"/>
    <cellStyle name="Output 3 3 2 7 4 2" xfId="31213"/>
    <cellStyle name="Output 3 3 2 7 5" xfId="54081"/>
    <cellStyle name="Output 3 3 2 8" xfId="31214"/>
    <cellStyle name="Output 3 3 2 8 2" xfId="31215"/>
    <cellStyle name="Output 3 3 2 8 2 2" xfId="31216"/>
    <cellStyle name="Output 3 3 2 8 3" xfId="54082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2 3" xfId="54083"/>
    <cellStyle name="Output 3 3 3 2 3" xfId="31224"/>
    <cellStyle name="Output 3 3 3 2 3 2" xfId="31225"/>
    <cellStyle name="Output 3 3 3 2 3 2 2" xfId="31226"/>
    <cellStyle name="Output 3 3 3 2 3 3" xfId="54084"/>
    <cellStyle name="Output 3 3 3 2 4" xfId="31227"/>
    <cellStyle name="Output 3 3 3 2 4 2" xfId="31228"/>
    <cellStyle name="Output 3 3 3 2 4 2 2" xfId="31229"/>
    <cellStyle name="Output 3 3 3 2 4 3" xfId="54085"/>
    <cellStyle name="Output 3 3 3 2 5" xfId="31230"/>
    <cellStyle name="Output 3 3 3 2 5 2" xfId="31231"/>
    <cellStyle name="Output 3 3 3 2 6" xfId="54086"/>
    <cellStyle name="Output 3 3 3 3" xfId="31232"/>
    <cellStyle name="Output 3 3 3 3 2" xfId="31233"/>
    <cellStyle name="Output 3 3 3 3 2 2" xfId="31234"/>
    <cellStyle name="Output 3 3 3 3 2 2 2" xfId="31235"/>
    <cellStyle name="Output 3 3 3 3 2 3" xfId="54087"/>
    <cellStyle name="Output 3 3 3 3 3" xfId="31236"/>
    <cellStyle name="Output 3 3 3 3 3 2" xfId="31237"/>
    <cellStyle name="Output 3 3 3 3 3 2 2" xfId="31238"/>
    <cellStyle name="Output 3 3 3 3 3 3" xfId="54088"/>
    <cellStyle name="Output 3 3 3 3 4" xfId="31239"/>
    <cellStyle name="Output 3 3 3 3 4 2" xfId="31240"/>
    <cellStyle name="Output 3 3 3 3 4 2 2" xfId="31241"/>
    <cellStyle name="Output 3 3 3 3 4 3" xfId="54089"/>
    <cellStyle name="Output 3 3 3 3 5" xfId="31242"/>
    <cellStyle name="Output 3 3 3 3 5 2" xfId="31243"/>
    <cellStyle name="Output 3 3 3 3 6" xfId="54090"/>
    <cellStyle name="Output 3 3 3 4" xfId="31244"/>
    <cellStyle name="Output 3 3 3 4 2" xfId="31245"/>
    <cellStyle name="Output 3 3 3 4 2 2" xfId="31246"/>
    <cellStyle name="Output 3 3 3 4 2 2 2" xfId="31247"/>
    <cellStyle name="Output 3 3 3 4 2 3" xfId="54091"/>
    <cellStyle name="Output 3 3 3 4 3" xfId="31248"/>
    <cellStyle name="Output 3 3 3 4 3 2" xfId="31249"/>
    <cellStyle name="Output 3 3 3 4 3 2 2" xfId="31250"/>
    <cellStyle name="Output 3 3 3 4 3 3" xfId="54092"/>
    <cellStyle name="Output 3 3 3 4 4" xfId="31251"/>
    <cellStyle name="Output 3 3 3 4 4 2" xfId="31252"/>
    <cellStyle name="Output 3 3 3 4 4 2 2" xfId="31253"/>
    <cellStyle name="Output 3 3 3 4 4 3" xfId="54093"/>
    <cellStyle name="Output 3 3 3 4 5" xfId="31254"/>
    <cellStyle name="Output 3 3 3 4 5 2" xfId="31255"/>
    <cellStyle name="Output 3 3 3 4 6" xfId="54094"/>
    <cellStyle name="Output 3 3 3 5" xfId="31256"/>
    <cellStyle name="Output 3 3 3 5 2" xfId="31257"/>
    <cellStyle name="Output 3 3 3 5 2 2" xfId="31258"/>
    <cellStyle name="Output 3 3 3 5 2 2 2" xfId="31259"/>
    <cellStyle name="Output 3 3 3 5 2 3" xfId="54095"/>
    <cellStyle name="Output 3 3 3 5 3" xfId="31260"/>
    <cellStyle name="Output 3 3 3 5 3 2" xfId="31261"/>
    <cellStyle name="Output 3 3 3 5 3 2 2" xfId="31262"/>
    <cellStyle name="Output 3 3 3 5 3 3" xfId="54096"/>
    <cellStyle name="Output 3 3 3 5 4" xfId="31263"/>
    <cellStyle name="Output 3 3 3 5 4 2" xfId="31264"/>
    <cellStyle name="Output 3 3 3 5 5" xfId="54097"/>
    <cellStyle name="Output 3 3 3 6" xfId="31265"/>
    <cellStyle name="Output 3 3 3 6 2" xfId="31266"/>
    <cellStyle name="Output 3 3 3 6 2 2" xfId="31267"/>
    <cellStyle name="Output 3 3 3 6 2 2 2" xfId="31268"/>
    <cellStyle name="Output 3 3 3 6 2 3" xfId="54098"/>
    <cellStyle name="Output 3 3 3 6 3" xfId="31269"/>
    <cellStyle name="Output 3 3 3 6 3 2" xfId="31270"/>
    <cellStyle name="Output 3 3 3 6 3 2 2" xfId="31271"/>
    <cellStyle name="Output 3 3 3 6 3 3" xfId="54099"/>
    <cellStyle name="Output 3 3 3 6 4" xfId="31272"/>
    <cellStyle name="Output 3 3 3 6 4 2" xfId="31273"/>
    <cellStyle name="Output 3 3 3 6 5" xfId="54100"/>
    <cellStyle name="Output 3 3 3 7" xfId="31274"/>
    <cellStyle name="Output 3 3 3 7 2" xfId="31275"/>
    <cellStyle name="Output 3 3 3 7 2 2" xfId="31276"/>
    <cellStyle name="Output 3 3 3 7 3" xfId="54101"/>
    <cellStyle name="Output 3 3 3 8" xfId="31277"/>
    <cellStyle name="Output 3 3 3 8 2" xfId="31278"/>
    <cellStyle name="Output 3 3 3 9" xfId="54102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2 3" xfId="54103"/>
    <cellStyle name="Output 3 3 4 2 3" xfId="31284"/>
    <cellStyle name="Output 3 3 4 2 3 2" xfId="31285"/>
    <cellStyle name="Output 3 3 4 2 3 2 2" xfId="31286"/>
    <cellStyle name="Output 3 3 4 2 3 3" xfId="54104"/>
    <cellStyle name="Output 3 3 4 2 4" xfId="31287"/>
    <cellStyle name="Output 3 3 4 2 4 2" xfId="31288"/>
    <cellStyle name="Output 3 3 4 2 4 2 2" xfId="31289"/>
    <cellStyle name="Output 3 3 4 2 4 3" xfId="54105"/>
    <cellStyle name="Output 3 3 4 2 5" xfId="31290"/>
    <cellStyle name="Output 3 3 4 2 5 2" xfId="31291"/>
    <cellStyle name="Output 3 3 4 2 6" xfId="54106"/>
    <cellStyle name="Output 3 3 4 3" xfId="31292"/>
    <cellStyle name="Output 3 3 4 3 2" xfId="31293"/>
    <cellStyle name="Output 3 3 4 3 2 2" xfId="31294"/>
    <cellStyle name="Output 3 3 4 3 2 2 2" xfId="31295"/>
    <cellStyle name="Output 3 3 4 3 2 3" xfId="54107"/>
    <cellStyle name="Output 3 3 4 3 3" xfId="31296"/>
    <cellStyle name="Output 3 3 4 3 3 2" xfId="31297"/>
    <cellStyle name="Output 3 3 4 3 3 2 2" xfId="31298"/>
    <cellStyle name="Output 3 3 4 3 3 3" xfId="54108"/>
    <cellStyle name="Output 3 3 4 3 4" xfId="31299"/>
    <cellStyle name="Output 3 3 4 3 4 2" xfId="31300"/>
    <cellStyle name="Output 3 3 4 3 4 2 2" xfId="31301"/>
    <cellStyle name="Output 3 3 4 3 4 3" xfId="54109"/>
    <cellStyle name="Output 3 3 4 3 5" xfId="31302"/>
    <cellStyle name="Output 3 3 4 3 5 2" xfId="31303"/>
    <cellStyle name="Output 3 3 4 3 6" xfId="54110"/>
    <cellStyle name="Output 3 3 4 4" xfId="31304"/>
    <cellStyle name="Output 3 3 4 4 2" xfId="31305"/>
    <cellStyle name="Output 3 3 4 4 2 2" xfId="31306"/>
    <cellStyle name="Output 3 3 4 4 2 2 2" xfId="31307"/>
    <cellStyle name="Output 3 3 4 4 2 3" xfId="54111"/>
    <cellStyle name="Output 3 3 4 4 3" xfId="31308"/>
    <cellStyle name="Output 3 3 4 4 3 2" xfId="31309"/>
    <cellStyle name="Output 3 3 4 4 3 2 2" xfId="31310"/>
    <cellStyle name="Output 3 3 4 4 3 3" xfId="54112"/>
    <cellStyle name="Output 3 3 4 4 4" xfId="31311"/>
    <cellStyle name="Output 3 3 4 4 4 2" xfId="31312"/>
    <cellStyle name="Output 3 3 4 4 4 2 2" xfId="31313"/>
    <cellStyle name="Output 3 3 4 4 4 3" xfId="54113"/>
    <cellStyle name="Output 3 3 4 4 5" xfId="31314"/>
    <cellStyle name="Output 3 3 4 4 5 2" xfId="31315"/>
    <cellStyle name="Output 3 3 4 4 6" xfId="54114"/>
    <cellStyle name="Output 3 3 4 5" xfId="31316"/>
    <cellStyle name="Output 3 3 4 5 2" xfId="31317"/>
    <cellStyle name="Output 3 3 4 5 2 2" xfId="31318"/>
    <cellStyle name="Output 3 3 4 5 2 2 2" xfId="31319"/>
    <cellStyle name="Output 3 3 4 5 2 3" xfId="54115"/>
    <cellStyle name="Output 3 3 4 5 3" xfId="31320"/>
    <cellStyle name="Output 3 3 4 5 3 2" xfId="31321"/>
    <cellStyle name="Output 3 3 4 5 3 2 2" xfId="31322"/>
    <cellStyle name="Output 3 3 4 5 3 3" xfId="54116"/>
    <cellStyle name="Output 3 3 4 5 4" xfId="31323"/>
    <cellStyle name="Output 3 3 4 5 4 2" xfId="31324"/>
    <cellStyle name="Output 3 3 4 5 5" xfId="54117"/>
    <cellStyle name="Output 3 3 4 6" xfId="31325"/>
    <cellStyle name="Output 3 3 4 6 2" xfId="31326"/>
    <cellStyle name="Output 3 3 4 6 2 2" xfId="31327"/>
    <cellStyle name="Output 3 3 4 6 2 2 2" xfId="31328"/>
    <cellStyle name="Output 3 3 4 6 2 3" xfId="54118"/>
    <cellStyle name="Output 3 3 4 6 3" xfId="31329"/>
    <cellStyle name="Output 3 3 4 6 3 2" xfId="31330"/>
    <cellStyle name="Output 3 3 4 6 3 2 2" xfId="31331"/>
    <cellStyle name="Output 3 3 4 6 3 3" xfId="54119"/>
    <cellStyle name="Output 3 3 4 6 4" xfId="31332"/>
    <cellStyle name="Output 3 3 4 6 4 2" xfId="31333"/>
    <cellStyle name="Output 3 3 4 6 5" xfId="54120"/>
    <cellStyle name="Output 3 3 4 7" xfId="31334"/>
    <cellStyle name="Output 3 3 4 7 2" xfId="31335"/>
    <cellStyle name="Output 3 3 4 7 2 2" xfId="31336"/>
    <cellStyle name="Output 3 3 4 7 3" xfId="54121"/>
    <cellStyle name="Output 3 3 4 8" xfId="31337"/>
    <cellStyle name="Output 3 3 4 8 2" xfId="31338"/>
    <cellStyle name="Output 3 3 4 9" xfId="54122"/>
    <cellStyle name="Output 3 3 5" xfId="31339"/>
    <cellStyle name="Output 3 3 5 2" xfId="31340"/>
    <cellStyle name="Output 3 3 5 2 2" xfId="31341"/>
    <cellStyle name="Output 3 3 5 2 2 2" xfId="31342"/>
    <cellStyle name="Output 3 3 5 2 3" xfId="54123"/>
    <cellStyle name="Output 3 3 5 3" xfId="31343"/>
    <cellStyle name="Output 3 3 5 3 2" xfId="31344"/>
    <cellStyle name="Output 3 3 5 3 2 2" xfId="31345"/>
    <cellStyle name="Output 3 3 5 3 3" xfId="54124"/>
    <cellStyle name="Output 3 3 5 4" xfId="31346"/>
    <cellStyle name="Output 3 3 5 4 2" xfId="31347"/>
    <cellStyle name="Output 3 3 5 4 2 2" xfId="31348"/>
    <cellStyle name="Output 3 3 5 4 3" xfId="54125"/>
    <cellStyle name="Output 3 3 5 5" xfId="31349"/>
    <cellStyle name="Output 3 3 5 5 2" xfId="31350"/>
    <cellStyle name="Output 3 3 5 6" xfId="54126"/>
    <cellStyle name="Output 3 3 6" xfId="31351"/>
    <cellStyle name="Output 3 3 6 2" xfId="31352"/>
    <cellStyle name="Output 3 3 6 2 2" xfId="31353"/>
    <cellStyle name="Output 3 3 6 2 2 2" xfId="31354"/>
    <cellStyle name="Output 3 3 6 2 3" xfId="54127"/>
    <cellStyle name="Output 3 3 6 3" xfId="31355"/>
    <cellStyle name="Output 3 3 6 3 2" xfId="31356"/>
    <cellStyle name="Output 3 3 6 3 2 2" xfId="31357"/>
    <cellStyle name="Output 3 3 6 3 3" xfId="54128"/>
    <cellStyle name="Output 3 3 6 4" xfId="31358"/>
    <cellStyle name="Output 3 3 6 4 2" xfId="31359"/>
    <cellStyle name="Output 3 3 6 4 2 2" xfId="31360"/>
    <cellStyle name="Output 3 3 6 4 3" xfId="54129"/>
    <cellStyle name="Output 3 3 6 5" xfId="31361"/>
    <cellStyle name="Output 3 3 6 5 2" xfId="31362"/>
    <cellStyle name="Output 3 3 6 6" xfId="54130"/>
    <cellStyle name="Output 3 3 7" xfId="31363"/>
    <cellStyle name="Output 3 3 7 2" xfId="31364"/>
    <cellStyle name="Output 3 3 7 2 2" xfId="31365"/>
    <cellStyle name="Output 3 3 7 2 2 2" xfId="31366"/>
    <cellStyle name="Output 3 3 7 2 3" xfId="54131"/>
    <cellStyle name="Output 3 3 7 3" xfId="31367"/>
    <cellStyle name="Output 3 3 7 3 2" xfId="31368"/>
    <cellStyle name="Output 3 3 7 3 2 2" xfId="31369"/>
    <cellStyle name="Output 3 3 7 3 3" xfId="54132"/>
    <cellStyle name="Output 3 3 7 4" xfId="31370"/>
    <cellStyle name="Output 3 3 7 4 2" xfId="31371"/>
    <cellStyle name="Output 3 3 7 5" xfId="54133"/>
    <cellStyle name="Output 3 3 8" xfId="31372"/>
    <cellStyle name="Output 3 3 8 2" xfId="31373"/>
    <cellStyle name="Output 3 3 8 2 2" xfId="31374"/>
    <cellStyle name="Output 3 3 8 2 2 2" xfId="31375"/>
    <cellStyle name="Output 3 3 8 2 3" xfId="54134"/>
    <cellStyle name="Output 3 3 8 3" xfId="31376"/>
    <cellStyle name="Output 3 3 8 3 2" xfId="31377"/>
    <cellStyle name="Output 3 3 8 3 2 2" xfId="31378"/>
    <cellStyle name="Output 3 3 8 3 3" xfId="54135"/>
    <cellStyle name="Output 3 3 8 4" xfId="31379"/>
    <cellStyle name="Output 3 3 8 4 2" xfId="31380"/>
    <cellStyle name="Output 3 3 8 5" xfId="54136"/>
    <cellStyle name="Output 3 3 9" xfId="31381"/>
    <cellStyle name="Output 3 3 9 2" xfId="31382"/>
    <cellStyle name="Output 3 3 9 2 2" xfId="31383"/>
    <cellStyle name="Output 3 3 9 3" xfId="54137"/>
    <cellStyle name="Output 3 4" xfId="31384"/>
    <cellStyle name="Output 3 4 10" xfId="54138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2 3" xfId="54139"/>
    <cellStyle name="Output 3 4 2 2 3" xfId="31390"/>
    <cellStyle name="Output 3 4 2 2 3 2" xfId="31391"/>
    <cellStyle name="Output 3 4 2 2 3 2 2" xfId="31392"/>
    <cellStyle name="Output 3 4 2 2 3 3" xfId="54140"/>
    <cellStyle name="Output 3 4 2 2 4" xfId="31393"/>
    <cellStyle name="Output 3 4 2 2 4 2" xfId="31394"/>
    <cellStyle name="Output 3 4 2 2 4 2 2" xfId="31395"/>
    <cellStyle name="Output 3 4 2 2 4 3" xfId="54141"/>
    <cellStyle name="Output 3 4 2 2 5" xfId="31396"/>
    <cellStyle name="Output 3 4 2 2 5 2" xfId="31397"/>
    <cellStyle name="Output 3 4 2 2 6" xfId="54142"/>
    <cellStyle name="Output 3 4 2 3" xfId="31398"/>
    <cellStyle name="Output 3 4 2 3 2" xfId="31399"/>
    <cellStyle name="Output 3 4 2 3 2 2" xfId="31400"/>
    <cellStyle name="Output 3 4 2 3 2 2 2" xfId="31401"/>
    <cellStyle name="Output 3 4 2 3 2 3" xfId="54143"/>
    <cellStyle name="Output 3 4 2 3 3" xfId="31402"/>
    <cellStyle name="Output 3 4 2 3 3 2" xfId="31403"/>
    <cellStyle name="Output 3 4 2 3 3 2 2" xfId="31404"/>
    <cellStyle name="Output 3 4 2 3 3 3" xfId="54144"/>
    <cellStyle name="Output 3 4 2 3 4" xfId="31405"/>
    <cellStyle name="Output 3 4 2 3 4 2" xfId="31406"/>
    <cellStyle name="Output 3 4 2 3 4 2 2" xfId="31407"/>
    <cellStyle name="Output 3 4 2 3 4 3" xfId="54145"/>
    <cellStyle name="Output 3 4 2 3 5" xfId="31408"/>
    <cellStyle name="Output 3 4 2 3 5 2" xfId="31409"/>
    <cellStyle name="Output 3 4 2 3 6" xfId="54146"/>
    <cellStyle name="Output 3 4 2 4" xfId="31410"/>
    <cellStyle name="Output 3 4 2 4 2" xfId="31411"/>
    <cellStyle name="Output 3 4 2 4 2 2" xfId="31412"/>
    <cellStyle name="Output 3 4 2 4 2 2 2" xfId="31413"/>
    <cellStyle name="Output 3 4 2 4 2 3" xfId="54147"/>
    <cellStyle name="Output 3 4 2 4 3" xfId="31414"/>
    <cellStyle name="Output 3 4 2 4 3 2" xfId="31415"/>
    <cellStyle name="Output 3 4 2 4 3 2 2" xfId="31416"/>
    <cellStyle name="Output 3 4 2 4 3 3" xfId="54148"/>
    <cellStyle name="Output 3 4 2 4 4" xfId="31417"/>
    <cellStyle name="Output 3 4 2 4 4 2" xfId="31418"/>
    <cellStyle name="Output 3 4 2 4 4 2 2" xfId="31419"/>
    <cellStyle name="Output 3 4 2 4 4 3" xfId="54149"/>
    <cellStyle name="Output 3 4 2 4 5" xfId="31420"/>
    <cellStyle name="Output 3 4 2 4 5 2" xfId="31421"/>
    <cellStyle name="Output 3 4 2 4 6" xfId="54150"/>
    <cellStyle name="Output 3 4 2 5" xfId="31422"/>
    <cellStyle name="Output 3 4 2 5 2" xfId="31423"/>
    <cellStyle name="Output 3 4 2 5 2 2" xfId="31424"/>
    <cellStyle name="Output 3 4 2 5 2 2 2" xfId="31425"/>
    <cellStyle name="Output 3 4 2 5 2 3" xfId="54151"/>
    <cellStyle name="Output 3 4 2 5 3" xfId="31426"/>
    <cellStyle name="Output 3 4 2 5 3 2" xfId="31427"/>
    <cellStyle name="Output 3 4 2 5 3 2 2" xfId="31428"/>
    <cellStyle name="Output 3 4 2 5 3 3" xfId="54152"/>
    <cellStyle name="Output 3 4 2 5 4" xfId="31429"/>
    <cellStyle name="Output 3 4 2 5 4 2" xfId="31430"/>
    <cellStyle name="Output 3 4 2 5 5" xfId="54153"/>
    <cellStyle name="Output 3 4 2 6" xfId="31431"/>
    <cellStyle name="Output 3 4 2 6 2" xfId="31432"/>
    <cellStyle name="Output 3 4 2 6 2 2" xfId="31433"/>
    <cellStyle name="Output 3 4 2 6 2 2 2" xfId="31434"/>
    <cellStyle name="Output 3 4 2 6 2 3" xfId="54154"/>
    <cellStyle name="Output 3 4 2 6 3" xfId="31435"/>
    <cellStyle name="Output 3 4 2 6 3 2" xfId="31436"/>
    <cellStyle name="Output 3 4 2 6 3 2 2" xfId="31437"/>
    <cellStyle name="Output 3 4 2 6 3 3" xfId="54155"/>
    <cellStyle name="Output 3 4 2 6 4" xfId="31438"/>
    <cellStyle name="Output 3 4 2 6 4 2" xfId="31439"/>
    <cellStyle name="Output 3 4 2 6 5" xfId="54156"/>
    <cellStyle name="Output 3 4 2 7" xfId="31440"/>
    <cellStyle name="Output 3 4 2 7 2" xfId="31441"/>
    <cellStyle name="Output 3 4 2 7 2 2" xfId="31442"/>
    <cellStyle name="Output 3 4 2 7 3" xfId="54157"/>
    <cellStyle name="Output 3 4 2 8" xfId="31443"/>
    <cellStyle name="Output 3 4 2 8 2" xfId="31444"/>
    <cellStyle name="Output 3 4 2 9" xfId="54158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2 3" xfId="54159"/>
    <cellStyle name="Output 3 4 3 2 3" xfId="31450"/>
    <cellStyle name="Output 3 4 3 2 3 2" xfId="31451"/>
    <cellStyle name="Output 3 4 3 2 3 2 2" xfId="31452"/>
    <cellStyle name="Output 3 4 3 2 3 3" xfId="54160"/>
    <cellStyle name="Output 3 4 3 2 4" xfId="31453"/>
    <cellStyle name="Output 3 4 3 2 4 2" xfId="31454"/>
    <cellStyle name="Output 3 4 3 2 4 2 2" xfId="31455"/>
    <cellStyle name="Output 3 4 3 2 4 3" xfId="54161"/>
    <cellStyle name="Output 3 4 3 2 5" xfId="31456"/>
    <cellStyle name="Output 3 4 3 2 5 2" xfId="31457"/>
    <cellStyle name="Output 3 4 3 2 6" xfId="54162"/>
    <cellStyle name="Output 3 4 3 3" xfId="31458"/>
    <cellStyle name="Output 3 4 3 3 2" xfId="31459"/>
    <cellStyle name="Output 3 4 3 3 2 2" xfId="31460"/>
    <cellStyle name="Output 3 4 3 3 2 2 2" xfId="31461"/>
    <cellStyle name="Output 3 4 3 3 2 3" xfId="54163"/>
    <cellStyle name="Output 3 4 3 3 3" xfId="31462"/>
    <cellStyle name="Output 3 4 3 3 3 2" xfId="31463"/>
    <cellStyle name="Output 3 4 3 3 3 2 2" xfId="31464"/>
    <cellStyle name="Output 3 4 3 3 3 3" xfId="54164"/>
    <cellStyle name="Output 3 4 3 3 4" xfId="31465"/>
    <cellStyle name="Output 3 4 3 3 4 2" xfId="31466"/>
    <cellStyle name="Output 3 4 3 3 4 2 2" xfId="31467"/>
    <cellStyle name="Output 3 4 3 3 4 3" xfId="54165"/>
    <cellStyle name="Output 3 4 3 3 5" xfId="31468"/>
    <cellStyle name="Output 3 4 3 3 5 2" xfId="31469"/>
    <cellStyle name="Output 3 4 3 3 6" xfId="54166"/>
    <cellStyle name="Output 3 4 3 4" xfId="31470"/>
    <cellStyle name="Output 3 4 3 4 2" xfId="31471"/>
    <cellStyle name="Output 3 4 3 4 2 2" xfId="31472"/>
    <cellStyle name="Output 3 4 3 4 2 2 2" xfId="31473"/>
    <cellStyle name="Output 3 4 3 4 2 3" xfId="54167"/>
    <cellStyle name="Output 3 4 3 4 3" xfId="31474"/>
    <cellStyle name="Output 3 4 3 4 3 2" xfId="31475"/>
    <cellStyle name="Output 3 4 3 4 3 2 2" xfId="31476"/>
    <cellStyle name="Output 3 4 3 4 3 3" xfId="54168"/>
    <cellStyle name="Output 3 4 3 4 4" xfId="31477"/>
    <cellStyle name="Output 3 4 3 4 4 2" xfId="31478"/>
    <cellStyle name="Output 3 4 3 4 4 2 2" xfId="31479"/>
    <cellStyle name="Output 3 4 3 4 4 3" xfId="54169"/>
    <cellStyle name="Output 3 4 3 4 5" xfId="31480"/>
    <cellStyle name="Output 3 4 3 4 5 2" xfId="31481"/>
    <cellStyle name="Output 3 4 3 4 6" xfId="54170"/>
    <cellStyle name="Output 3 4 3 5" xfId="31482"/>
    <cellStyle name="Output 3 4 3 5 2" xfId="31483"/>
    <cellStyle name="Output 3 4 3 5 2 2" xfId="31484"/>
    <cellStyle name="Output 3 4 3 5 2 2 2" xfId="31485"/>
    <cellStyle name="Output 3 4 3 5 2 3" xfId="54171"/>
    <cellStyle name="Output 3 4 3 5 3" xfId="31486"/>
    <cellStyle name="Output 3 4 3 5 3 2" xfId="31487"/>
    <cellStyle name="Output 3 4 3 5 3 2 2" xfId="31488"/>
    <cellStyle name="Output 3 4 3 5 3 3" xfId="54172"/>
    <cellStyle name="Output 3 4 3 5 4" xfId="31489"/>
    <cellStyle name="Output 3 4 3 5 4 2" xfId="31490"/>
    <cellStyle name="Output 3 4 3 5 5" xfId="54173"/>
    <cellStyle name="Output 3 4 3 6" xfId="31491"/>
    <cellStyle name="Output 3 4 3 6 2" xfId="31492"/>
    <cellStyle name="Output 3 4 3 6 2 2" xfId="31493"/>
    <cellStyle name="Output 3 4 3 6 2 2 2" xfId="31494"/>
    <cellStyle name="Output 3 4 3 6 2 3" xfId="54174"/>
    <cellStyle name="Output 3 4 3 6 3" xfId="31495"/>
    <cellStyle name="Output 3 4 3 6 3 2" xfId="31496"/>
    <cellStyle name="Output 3 4 3 6 3 2 2" xfId="31497"/>
    <cellStyle name="Output 3 4 3 6 3 3" xfId="54175"/>
    <cellStyle name="Output 3 4 3 6 4" xfId="31498"/>
    <cellStyle name="Output 3 4 3 6 4 2" xfId="31499"/>
    <cellStyle name="Output 3 4 3 6 5" xfId="54176"/>
    <cellStyle name="Output 3 4 3 7" xfId="31500"/>
    <cellStyle name="Output 3 4 3 7 2" xfId="31501"/>
    <cellStyle name="Output 3 4 3 7 2 2" xfId="31502"/>
    <cellStyle name="Output 3 4 3 7 3" xfId="54177"/>
    <cellStyle name="Output 3 4 3 8" xfId="31503"/>
    <cellStyle name="Output 3 4 3 8 2" xfId="31504"/>
    <cellStyle name="Output 3 4 3 9" xfId="54178"/>
    <cellStyle name="Output 3 4 4" xfId="31505"/>
    <cellStyle name="Output 3 4 4 2" xfId="31506"/>
    <cellStyle name="Output 3 4 4 2 2" xfId="31507"/>
    <cellStyle name="Output 3 4 4 2 2 2" xfId="31508"/>
    <cellStyle name="Output 3 4 4 2 3" xfId="54179"/>
    <cellStyle name="Output 3 4 4 3" xfId="31509"/>
    <cellStyle name="Output 3 4 4 3 2" xfId="31510"/>
    <cellStyle name="Output 3 4 4 3 2 2" xfId="31511"/>
    <cellStyle name="Output 3 4 4 3 3" xfId="54180"/>
    <cellStyle name="Output 3 4 4 4" xfId="31512"/>
    <cellStyle name="Output 3 4 4 4 2" xfId="31513"/>
    <cellStyle name="Output 3 4 4 4 2 2" xfId="31514"/>
    <cellStyle name="Output 3 4 4 4 3" xfId="54181"/>
    <cellStyle name="Output 3 4 4 5" xfId="31515"/>
    <cellStyle name="Output 3 4 4 5 2" xfId="31516"/>
    <cellStyle name="Output 3 4 4 6" xfId="54182"/>
    <cellStyle name="Output 3 4 5" xfId="31517"/>
    <cellStyle name="Output 3 4 5 2" xfId="31518"/>
    <cellStyle name="Output 3 4 5 2 2" xfId="31519"/>
    <cellStyle name="Output 3 4 5 2 2 2" xfId="31520"/>
    <cellStyle name="Output 3 4 5 2 3" xfId="54183"/>
    <cellStyle name="Output 3 4 5 3" xfId="31521"/>
    <cellStyle name="Output 3 4 5 3 2" xfId="31522"/>
    <cellStyle name="Output 3 4 5 3 2 2" xfId="31523"/>
    <cellStyle name="Output 3 4 5 3 3" xfId="54184"/>
    <cellStyle name="Output 3 4 5 4" xfId="31524"/>
    <cellStyle name="Output 3 4 5 4 2" xfId="31525"/>
    <cellStyle name="Output 3 4 5 4 2 2" xfId="31526"/>
    <cellStyle name="Output 3 4 5 4 3" xfId="54185"/>
    <cellStyle name="Output 3 4 5 5" xfId="31527"/>
    <cellStyle name="Output 3 4 5 5 2" xfId="31528"/>
    <cellStyle name="Output 3 4 5 6" xfId="54186"/>
    <cellStyle name="Output 3 4 6" xfId="31529"/>
    <cellStyle name="Output 3 4 6 2" xfId="31530"/>
    <cellStyle name="Output 3 4 6 2 2" xfId="31531"/>
    <cellStyle name="Output 3 4 6 2 2 2" xfId="31532"/>
    <cellStyle name="Output 3 4 6 2 3" xfId="54187"/>
    <cellStyle name="Output 3 4 6 3" xfId="31533"/>
    <cellStyle name="Output 3 4 6 3 2" xfId="31534"/>
    <cellStyle name="Output 3 4 6 3 2 2" xfId="31535"/>
    <cellStyle name="Output 3 4 6 3 3" xfId="54188"/>
    <cellStyle name="Output 3 4 6 4" xfId="31536"/>
    <cellStyle name="Output 3 4 6 4 2" xfId="31537"/>
    <cellStyle name="Output 3 4 6 5" xfId="54189"/>
    <cellStyle name="Output 3 4 7" xfId="31538"/>
    <cellStyle name="Output 3 4 7 2" xfId="31539"/>
    <cellStyle name="Output 3 4 7 2 2" xfId="31540"/>
    <cellStyle name="Output 3 4 7 2 2 2" xfId="31541"/>
    <cellStyle name="Output 3 4 7 2 3" xfId="54190"/>
    <cellStyle name="Output 3 4 7 3" xfId="31542"/>
    <cellStyle name="Output 3 4 7 3 2" xfId="31543"/>
    <cellStyle name="Output 3 4 7 3 2 2" xfId="31544"/>
    <cellStyle name="Output 3 4 7 3 3" xfId="54191"/>
    <cellStyle name="Output 3 4 7 4" xfId="31545"/>
    <cellStyle name="Output 3 4 7 4 2" xfId="31546"/>
    <cellStyle name="Output 3 4 7 5" xfId="54192"/>
    <cellStyle name="Output 3 4 8" xfId="31547"/>
    <cellStyle name="Output 3 4 8 2" xfId="31548"/>
    <cellStyle name="Output 3 4 8 2 2" xfId="31549"/>
    <cellStyle name="Output 3 4 8 3" xfId="54193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2 3" xfId="54194"/>
    <cellStyle name="Output 3 5 2 3" xfId="31557"/>
    <cellStyle name="Output 3 5 2 3 2" xfId="31558"/>
    <cellStyle name="Output 3 5 2 3 2 2" xfId="31559"/>
    <cellStyle name="Output 3 5 2 3 3" xfId="54195"/>
    <cellStyle name="Output 3 5 2 4" xfId="31560"/>
    <cellStyle name="Output 3 5 2 4 2" xfId="31561"/>
    <cellStyle name="Output 3 5 2 4 2 2" xfId="31562"/>
    <cellStyle name="Output 3 5 2 4 3" xfId="54196"/>
    <cellStyle name="Output 3 5 2 5" xfId="31563"/>
    <cellStyle name="Output 3 5 2 5 2" xfId="31564"/>
    <cellStyle name="Output 3 5 2 6" xfId="54197"/>
    <cellStyle name="Output 3 5 3" xfId="31565"/>
    <cellStyle name="Output 3 5 3 2" xfId="31566"/>
    <cellStyle name="Output 3 5 3 2 2" xfId="31567"/>
    <cellStyle name="Output 3 5 3 2 2 2" xfId="31568"/>
    <cellStyle name="Output 3 5 3 2 3" xfId="54198"/>
    <cellStyle name="Output 3 5 3 3" xfId="31569"/>
    <cellStyle name="Output 3 5 3 3 2" xfId="31570"/>
    <cellStyle name="Output 3 5 3 3 2 2" xfId="31571"/>
    <cellStyle name="Output 3 5 3 3 3" xfId="54199"/>
    <cellStyle name="Output 3 5 3 4" xfId="31572"/>
    <cellStyle name="Output 3 5 3 4 2" xfId="31573"/>
    <cellStyle name="Output 3 5 3 4 2 2" xfId="31574"/>
    <cellStyle name="Output 3 5 3 4 3" xfId="54200"/>
    <cellStyle name="Output 3 5 3 5" xfId="31575"/>
    <cellStyle name="Output 3 5 3 5 2" xfId="31576"/>
    <cellStyle name="Output 3 5 3 6" xfId="54201"/>
    <cellStyle name="Output 3 5 4" xfId="31577"/>
    <cellStyle name="Output 3 5 4 2" xfId="31578"/>
    <cellStyle name="Output 3 5 4 2 2" xfId="31579"/>
    <cellStyle name="Output 3 5 4 2 2 2" xfId="31580"/>
    <cellStyle name="Output 3 5 4 2 3" xfId="54202"/>
    <cellStyle name="Output 3 5 4 3" xfId="31581"/>
    <cellStyle name="Output 3 5 4 3 2" xfId="31582"/>
    <cellStyle name="Output 3 5 4 3 2 2" xfId="31583"/>
    <cellStyle name="Output 3 5 4 3 3" xfId="54203"/>
    <cellStyle name="Output 3 5 4 4" xfId="31584"/>
    <cellStyle name="Output 3 5 4 4 2" xfId="31585"/>
    <cellStyle name="Output 3 5 4 4 2 2" xfId="31586"/>
    <cellStyle name="Output 3 5 4 4 3" xfId="54204"/>
    <cellStyle name="Output 3 5 4 5" xfId="31587"/>
    <cellStyle name="Output 3 5 4 5 2" xfId="31588"/>
    <cellStyle name="Output 3 5 4 6" xfId="54205"/>
    <cellStyle name="Output 3 5 5" xfId="31589"/>
    <cellStyle name="Output 3 5 5 2" xfId="31590"/>
    <cellStyle name="Output 3 5 5 2 2" xfId="31591"/>
    <cellStyle name="Output 3 5 5 2 2 2" xfId="31592"/>
    <cellStyle name="Output 3 5 5 2 3" xfId="54206"/>
    <cellStyle name="Output 3 5 5 3" xfId="31593"/>
    <cellStyle name="Output 3 5 5 3 2" xfId="31594"/>
    <cellStyle name="Output 3 5 5 3 2 2" xfId="31595"/>
    <cellStyle name="Output 3 5 5 3 3" xfId="54207"/>
    <cellStyle name="Output 3 5 5 4" xfId="31596"/>
    <cellStyle name="Output 3 5 5 4 2" xfId="31597"/>
    <cellStyle name="Output 3 5 5 5" xfId="54208"/>
    <cellStyle name="Output 3 5 6" xfId="31598"/>
    <cellStyle name="Output 3 5 6 2" xfId="31599"/>
    <cellStyle name="Output 3 5 6 2 2" xfId="31600"/>
    <cellStyle name="Output 3 5 6 2 2 2" xfId="31601"/>
    <cellStyle name="Output 3 5 6 2 3" xfId="54209"/>
    <cellStyle name="Output 3 5 6 3" xfId="31602"/>
    <cellStyle name="Output 3 5 6 3 2" xfId="31603"/>
    <cellStyle name="Output 3 5 6 3 2 2" xfId="31604"/>
    <cellStyle name="Output 3 5 6 3 3" xfId="54210"/>
    <cellStyle name="Output 3 5 6 4" xfId="31605"/>
    <cellStyle name="Output 3 5 6 4 2" xfId="31606"/>
    <cellStyle name="Output 3 5 6 5" xfId="54211"/>
    <cellStyle name="Output 3 5 7" xfId="31607"/>
    <cellStyle name="Output 3 5 7 2" xfId="31608"/>
    <cellStyle name="Output 3 5 7 2 2" xfId="31609"/>
    <cellStyle name="Output 3 5 7 3" xfId="54212"/>
    <cellStyle name="Output 3 5 8" xfId="31610"/>
    <cellStyle name="Output 3 5 8 2" xfId="31611"/>
    <cellStyle name="Output 3 5 9" xfId="54213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2 3" xfId="54214"/>
    <cellStyle name="Output 3 6 2 3" xfId="31617"/>
    <cellStyle name="Output 3 6 2 3 2" xfId="31618"/>
    <cellStyle name="Output 3 6 2 3 2 2" xfId="31619"/>
    <cellStyle name="Output 3 6 2 3 3" xfId="54215"/>
    <cellStyle name="Output 3 6 2 4" xfId="31620"/>
    <cellStyle name="Output 3 6 2 4 2" xfId="31621"/>
    <cellStyle name="Output 3 6 2 4 2 2" xfId="31622"/>
    <cellStyle name="Output 3 6 2 4 3" xfId="54216"/>
    <cellStyle name="Output 3 6 2 5" xfId="31623"/>
    <cellStyle name="Output 3 6 2 5 2" xfId="31624"/>
    <cellStyle name="Output 3 6 2 6" xfId="54217"/>
    <cellStyle name="Output 3 6 3" xfId="31625"/>
    <cellStyle name="Output 3 6 3 2" xfId="31626"/>
    <cellStyle name="Output 3 6 3 2 2" xfId="31627"/>
    <cellStyle name="Output 3 6 3 2 2 2" xfId="31628"/>
    <cellStyle name="Output 3 6 3 2 3" xfId="54218"/>
    <cellStyle name="Output 3 6 3 3" xfId="31629"/>
    <cellStyle name="Output 3 6 3 3 2" xfId="31630"/>
    <cellStyle name="Output 3 6 3 3 2 2" xfId="31631"/>
    <cellStyle name="Output 3 6 3 3 3" xfId="54219"/>
    <cellStyle name="Output 3 6 3 4" xfId="31632"/>
    <cellStyle name="Output 3 6 3 4 2" xfId="31633"/>
    <cellStyle name="Output 3 6 3 4 2 2" xfId="31634"/>
    <cellStyle name="Output 3 6 3 4 3" xfId="54220"/>
    <cellStyle name="Output 3 6 3 5" xfId="31635"/>
    <cellStyle name="Output 3 6 3 5 2" xfId="31636"/>
    <cellStyle name="Output 3 6 3 6" xfId="54221"/>
    <cellStyle name="Output 3 6 4" xfId="31637"/>
    <cellStyle name="Output 3 6 4 2" xfId="31638"/>
    <cellStyle name="Output 3 6 4 2 2" xfId="31639"/>
    <cellStyle name="Output 3 6 4 2 2 2" xfId="31640"/>
    <cellStyle name="Output 3 6 4 2 3" xfId="54222"/>
    <cellStyle name="Output 3 6 4 3" xfId="31641"/>
    <cellStyle name="Output 3 6 4 3 2" xfId="31642"/>
    <cellStyle name="Output 3 6 4 3 2 2" xfId="31643"/>
    <cellStyle name="Output 3 6 4 3 3" xfId="54223"/>
    <cellStyle name="Output 3 6 4 4" xfId="31644"/>
    <cellStyle name="Output 3 6 4 4 2" xfId="31645"/>
    <cellStyle name="Output 3 6 4 4 2 2" xfId="31646"/>
    <cellStyle name="Output 3 6 4 4 3" xfId="54224"/>
    <cellStyle name="Output 3 6 4 5" xfId="31647"/>
    <cellStyle name="Output 3 6 4 5 2" xfId="31648"/>
    <cellStyle name="Output 3 6 4 6" xfId="54225"/>
    <cellStyle name="Output 3 6 5" xfId="31649"/>
    <cellStyle name="Output 3 6 5 2" xfId="31650"/>
    <cellStyle name="Output 3 6 5 2 2" xfId="31651"/>
    <cellStyle name="Output 3 6 5 2 2 2" xfId="31652"/>
    <cellStyle name="Output 3 6 5 2 3" xfId="54226"/>
    <cellStyle name="Output 3 6 5 3" xfId="31653"/>
    <cellStyle name="Output 3 6 5 3 2" xfId="31654"/>
    <cellStyle name="Output 3 6 5 3 2 2" xfId="31655"/>
    <cellStyle name="Output 3 6 5 3 3" xfId="54227"/>
    <cellStyle name="Output 3 6 5 4" xfId="31656"/>
    <cellStyle name="Output 3 6 5 4 2" xfId="31657"/>
    <cellStyle name="Output 3 6 5 5" xfId="54228"/>
    <cellStyle name="Output 3 6 6" xfId="31658"/>
    <cellStyle name="Output 3 6 6 2" xfId="31659"/>
    <cellStyle name="Output 3 6 6 2 2" xfId="31660"/>
    <cellStyle name="Output 3 6 6 2 2 2" xfId="31661"/>
    <cellStyle name="Output 3 6 6 2 3" xfId="54229"/>
    <cellStyle name="Output 3 6 6 3" xfId="31662"/>
    <cellStyle name="Output 3 6 6 3 2" xfId="31663"/>
    <cellStyle name="Output 3 6 6 3 2 2" xfId="31664"/>
    <cellStyle name="Output 3 6 6 3 3" xfId="54230"/>
    <cellStyle name="Output 3 6 6 4" xfId="31665"/>
    <cellStyle name="Output 3 6 6 4 2" xfId="31666"/>
    <cellStyle name="Output 3 6 6 5" xfId="54231"/>
    <cellStyle name="Output 3 6 7" xfId="31667"/>
    <cellStyle name="Output 3 6 7 2" xfId="31668"/>
    <cellStyle name="Output 3 6 7 2 2" xfId="31669"/>
    <cellStyle name="Output 3 6 7 3" xfId="54232"/>
    <cellStyle name="Output 3 6 8" xfId="31670"/>
    <cellStyle name="Output 3 6 8 2" xfId="31671"/>
    <cellStyle name="Output 3 6 9" xfId="54233"/>
    <cellStyle name="Output 3 7" xfId="31672"/>
    <cellStyle name="Output 3 7 2" xfId="31673"/>
    <cellStyle name="Output 3 7 2 2" xfId="31674"/>
    <cellStyle name="Output 3 7 2 2 2" xfId="31675"/>
    <cellStyle name="Output 3 7 2 3" xfId="54234"/>
    <cellStyle name="Output 3 7 3" xfId="31676"/>
    <cellStyle name="Output 3 7 3 2" xfId="31677"/>
    <cellStyle name="Output 3 7 3 2 2" xfId="31678"/>
    <cellStyle name="Output 3 7 3 3" xfId="54235"/>
    <cellStyle name="Output 3 7 4" xfId="31679"/>
    <cellStyle name="Output 3 7 4 2" xfId="31680"/>
    <cellStyle name="Output 3 7 4 2 2" xfId="31681"/>
    <cellStyle name="Output 3 7 4 2 2 2" xfId="54236"/>
    <cellStyle name="Output 3 7 4 2 3" xfId="54237"/>
    <cellStyle name="Output 3 7 4 3" xfId="54238"/>
    <cellStyle name="Output 3 7 5" xfId="31682"/>
    <cellStyle name="Output 3 7 5 2" xfId="31683"/>
    <cellStyle name="Output 3 7 6" xfId="54239"/>
    <cellStyle name="Output 3 8" xfId="31684"/>
    <cellStyle name="Output 3 8 2" xfId="31685"/>
    <cellStyle name="Output 3 8 2 2" xfId="31686"/>
    <cellStyle name="Output 3 8 2 2 2" xfId="31687"/>
    <cellStyle name="Output 3 8 2 3" xfId="54240"/>
    <cellStyle name="Output 3 8 3" xfId="31688"/>
    <cellStyle name="Output 3 8 3 2" xfId="31689"/>
    <cellStyle name="Output 3 8 3 2 2" xfId="31690"/>
    <cellStyle name="Output 3 8 3 3" xfId="54241"/>
    <cellStyle name="Output 3 8 4" xfId="31691"/>
    <cellStyle name="Output 3 8 4 2" xfId="31692"/>
    <cellStyle name="Output 3 8 4 2 2" xfId="31693"/>
    <cellStyle name="Output 3 8 4 3" xfId="54242"/>
    <cellStyle name="Output 3 8 5" xfId="31694"/>
    <cellStyle name="Output 3 8 5 2" xfId="31695"/>
    <cellStyle name="Output 3 8 6" xfId="54243"/>
    <cellStyle name="Output 3 9" xfId="31696"/>
    <cellStyle name="Output 3 9 2" xfId="31697"/>
    <cellStyle name="Output 3 9 2 2" xfId="31698"/>
    <cellStyle name="Output 3 9 2 2 2" xfId="31699"/>
    <cellStyle name="Output 3 9 2 3" xfId="54244"/>
    <cellStyle name="Output 3 9 3" xfId="31700"/>
    <cellStyle name="Output 3 9 3 2" xfId="31701"/>
    <cellStyle name="Output 3 9 3 2 2" xfId="31702"/>
    <cellStyle name="Output 3 9 3 3" xfId="54245"/>
    <cellStyle name="Output 3 9 4" xfId="31703"/>
    <cellStyle name="Output 3 9 4 2" xfId="31704"/>
    <cellStyle name="Output 3 9 4 2 2" xfId="31705"/>
    <cellStyle name="Output 3 9 4 3" xfId="54246"/>
    <cellStyle name="Output 3 9 5" xfId="31706"/>
    <cellStyle name="Output 3 9 5 2" xfId="31707"/>
    <cellStyle name="Output 3 9 6" xfId="5424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2 3" xfId="54248"/>
    <cellStyle name="Output 4 10 3" xfId="31713"/>
    <cellStyle name="Output 4 10 3 2" xfId="31714"/>
    <cellStyle name="Output 4 10 3 2 2" xfId="31715"/>
    <cellStyle name="Output 4 10 3 3" xfId="54249"/>
    <cellStyle name="Output 4 10 4" xfId="31716"/>
    <cellStyle name="Output 4 10 4 2" xfId="31717"/>
    <cellStyle name="Output 4 10 5" xfId="54250"/>
    <cellStyle name="Output 4 11" xfId="31718"/>
    <cellStyle name="Output 4 11 2" xfId="31719"/>
    <cellStyle name="Output 4 11 2 2" xfId="31720"/>
    <cellStyle name="Output 4 11 2 2 2" xfId="31721"/>
    <cellStyle name="Output 4 11 2 3" xfId="54251"/>
    <cellStyle name="Output 4 11 3" xfId="31722"/>
    <cellStyle name="Output 4 11 3 2" xfId="31723"/>
    <cellStyle name="Output 4 11 3 2 2" xfId="31724"/>
    <cellStyle name="Output 4 11 3 3" xfId="54252"/>
    <cellStyle name="Output 4 11 4" xfId="31725"/>
    <cellStyle name="Output 4 11 4 2" xfId="31726"/>
    <cellStyle name="Output 4 11 5" xfId="54253"/>
    <cellStyle name="Output 4 12" xfId="31727"/>
    <cellStyle name="Output 4 12 2" xfId="31728"/>
    <cellStyle name="Output 4 12 2 2" xfId="31729"/>
    <cellStyle name="Output 4 12 3" xfId="54254"/>
    <cellStyle name="Output 4 13" xfId="31730"/>
    <cellStyle name="Output 4 13 2" xfId="31731"/>
    <cellStyle name="Output 4 14" xfId="54255"/>
    <cellStyle name="Output 4 15" xfId="54256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2 3" xfId="54257"/>
    <cellStyle name="Output 4 2 10 3" xfId="31737"/>
    <cellStyle name="Output 4 2 10 3 2" xfId="31738"/>
    <cellStyle name="Output 4 2 10 3 2 2" xfId="31739"/>
    <cellStyle name="Output 4 2 10 3 3" xfId="54258"/>
    <cellStyle name="Output 4 2 10 4" xfId="31740"/>
    <cellStyle name="Output 4 2 10 4 2" xfId="31741"/>
    <cellStyle name="Output 4 2 10 5" xfId="54259"/>
    <cellStyle name="Output 4 2 11" xfId="31742"/>
    <cellStyle name="Output 4 2 11 2" xfId="31743"/>
    <cellStyle name="Output 4 2 11 2 2" xfId="31744"/>
    <cellStyle name="Output 4 2 11 3" xfId="54260"/>
    <cellStyle name="Output 4 2 12" xfId="31745"/>
    <cellStyle name="Output 4 2 12 2" xfId="31746"/>
    <cellStyle name="Output 4 2 13" xfId="54261"/>
    <cellStyle name="Output 4 2 2" xfId="31747"/>
    <cellStyle name="Output 4 2 2 10" xfId="31748"/>
    <cellStyle name="Output 4 2 2 10 2" xfId="31749"/>
    <cellStyle name="Output 4 2 2 10 2 2" xfId="31750"/>
    <cellStyle name="Output 4 2 2 10 3" xfId="54262"/>
    <cellStyle name="Output 4 2 2 11" xfId="31751"/>
    <cellStyle name="Output 4 2 2 11 2" xfId="31752"/>
    <cellStyle name="Output 4 2 2 12" xfId="54263"/>
    <cellStyle name="Output 4 2 2 2" xfId="31753"/>
    <cellStyle name="Output 4 2 2 2 10" xfId="31754"/>
    <cellStyle name="Output 4 2 2 2 10 2" xfId="31755"/>
    <cellStyle name="Output 4 2 2 2 11" xfId="54264"/>
    <cellStyle name="Output 4 2 2 2 2" xfId="31756"/>
    <cellStyle name="Output 4 2 2 2 2 10" xfId="54265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2 3" xfId="54266"/>
    <cellStyle name="Output 4 2 2 2 2 2 2 3" xfId="31762"/>
    <cellStyle name="Output 4 2 2 2 2 2 2 3 2" xfId="31763"/>
    <cellStyle name="Output 4 2 2 2 2 2 2 3 2 2" xfId="31764"/>
    <cellStyle name="Output 4 2 2 2 2 2 2 3 3" xfId="54267"/>
    <cellStyle name="Output 4 2 2 2 2 2 2 4" xfId="31765"/>
    <cellStyle name="Output 4 2 2 2 2 2 2 4 2" xfId="31766"/>
    <cellStyle name="Output 4 2 2 2 2 2 2 4 2 2" xfId="31767"/>
    <cellStyle name="Output 4 2 2 2 2 2 2 4 3" xfId="54268"/>
    <cellStyle name="Output 4 2 2 2 2 2 2 5" xfId="31768"/>
    <cellStyle name="Output 4 2 2 2 2 2 2 5 2" xfId="31769"/>
    <cellStyle name="Output 4 2 2 2 2 2 2 6" xfId="542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2 3" xfId="54270"/>
    <cellStyle name="Output 4 2 2 2 2 2 3 3" xfId="31774"/>
    <cellStyle name="Output 4 2 2 2 2 2 3 3 2" xfId="31775"/>
    <cellStyle name="Output 4 2 2 2 2 2 3 3 2 2" xfId="31776"/>
    <cellStyle name="Output 4 2 2 2 2 2 3 3 3" xfId="54271"/>
    <cellStyle name="Output 4 2 2 2 2 2 3 4" xfId="31777"/>
    <cellStyle name="Output 4 2 2 2 2 2 3 4 2" xfId="31778"/>
    <cellStyle name="Output 4 2 2 2 2 2 3 4 2 2" xfId="31779"/>
    <cellStyle name="Output 4 2 2 2 2 2 3 4 3" xfId="54272"/>
    <cellStyle name="Output 4 2 2 2 2 2 3 5" xfId="31780"/>
    <cellStyle name="Output 4 2 2 2 2 2 3 5 2" xfId="31781"/>
    <cellStyle name="Output 4 2 2 2 2 2 3 6" xfId="54273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2 3" xfId="54274"/>
    <cellStyle name="Output 4 2 2 2 2 2 4 3" xfId="31786"/>
    <cellStyle name="Output 4 2 2 2 2 2 4 3 2" xfId="31787"/>
    <cellStyle name="Output 4 2 2 2 2 2 4 3 2 2" xfId="31788"/>
    <cellStyle name="Output 4 2 2 2 2 2 4 3 3" xfId="54275"/>
    <cellStyle name="Output 4 2 2 2 2 2 4 4" xfId="31789"/>
    <cellStyle name="Output 4 2 2 2 2 2 4 4 2" xfId="31790"/>
    <cellStyle name="Output 4 2 2 2 2 2 4 4 2 2" xfId="31791"/>
    <cellStyle name="Output 4 2 2 2 2 2 4 4 3" xfId="54276"/>
    <cellStyle name="Output 4 2 2 2 2 2 4 5" xfId="31792"/>
    <cellStyle name="Output 4 2 2 2 2 2 4 5 2" xfId="31793"/>
    <cellStyle name="Output 4 2 2 2 2 2 4 6" xfId="54277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2 3" xfId="54278"/>
    <cellStyle name="Output 4 2 2 2 2 2 5 3" xfId="31798"/>
    <cellStyle name="Output 4 2 2 2 2 2 5 3 2" xfId="31799"/>
    <cellStyle name="Output 4 2 2 2 2 2 5 3 2 2" xfId="31800"/>
    <cellStyle name="Output 4 2 2 2 2 2 5 3 3" xfId="54279"/>
    <cellStyle name="Output 4 2 2 2 2 2 5 4" xfId="31801"/>
    <cellStyle name="Output 4 2 2 2 2 2 5 4 2" xfId="31802"/>
    <cellStyle name="Output 4 2 2 2 2 2 5 5" xfId="54280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2 3" xfId="54281"/>
    <cellStyle name="Output 4 2 2 2 2 2 6 3" xfId="31807"/>
    <cellStyle name="Output 4 2 2 2 2 2 6 3 2" xfId="31808"/>
    <cellStyle name="Output 4 2 2 2 2 2 6 3 2 2" xfId="31809"/>
    <cellStyle name="Output 4 2 2 2 2 2 6 3 3" xfId="54282"/>
    <cellStyle name="Output 4 2 2 2 2 2 6 4" xfId="31810"/>
    <cellStyle name="Output 4 2 2 2 2 2 6 4 2" xfId="31811"/>
    <cellStyle name="Output 4 2 2 2 2 2 6 5" xfId="54283"/>
    <cellStyle name="Output 4 2 2 2 2 2 7" xfId="31812"/>
    <cellStyle name="Output 4 2 2 2 2 2 7 2" xfId="31813"/>
    <cellStyle name="Output 4 2 2 2 2 2 7 2 2" xfId="31814"/>
    <cellStyle name="Output 4 2 2 2 2 2 7 3" xfId="54284"/>
    <cellStyle name="Output 4 2 2 2 2 2 8" xfId="31815"/>
    <cellStyle name="Output 4 2 2 2 2 2 8 2" xfId="31816"/>
    <cellStyle name="Output 4 2 2 2 2 2 9" xfId="54285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2 3" xfId="54286"/>
    <cellStyle name="Output 4 2 2 2 2 3 2 3" xfId="31822"/>
    <cellStyle name="Output 4 2 2 2 2 3 2 3 2" xfId="31823"/>
    <cellStyle name="Output 4 2 2 2 2 3 2 3 2 2" xfId="31824"/>
    <cellStyle name="Output 4 2 2 2 2 3 2 3 3" xfId="54287"/>
    <cellStyle name="Output 4 2 2 2 2 3 2 4" xfId="31825"/>
    <cellStyle name="Output 4 2 2 2 2 3 2 4 2" xfId="31826"/>
    <cellStyle name="Output 4 2 2 2 2 3 2 4 2 2" xfId="31827"/>
    <cellStyle name="Output 4 2 2 2 2 3 2 4 3" xfId="54288"/>
    <cellStyle name="Output 4 2 2 2 2 3 2 5" xfId="31828"/>
    <cellStyle name="Output 4 2 2 2 2 3 2 5 2" xfId="31829"/>
    <cellStyle name="Output 4 2 2 2 2 3 2 6" xfId="5428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2 3" xfId="54290"/>
    <cellStyle name="Output 4 2 2 2 2 3 3 3" xfId="31834"/>
    <cellStyle name="Output 4 2 2 2 2 3 3 3 2" xfId="31835"/>
    <cellStyle name="Output 4 2 2 2 2 3 3 3 2 2" xfId="31836"/>
    <cellStyle name="Output 4 2 2 2 2 3 3 3 3" xfId="54291"/>
    <cellStyle name="Output 4 2 2 2 2 3 3 4" xfId="31837"/>
    <cellStyle name="Output 4 2 2 2 2 3 3 4 2" xfId="31838"/>
    <cellStyle name="Output 4 2 2 2 2 3 3 4 2 2" xfId="31839"/>
    <cellStyle name="Output 4 2 2 2 2 3 3 4 3" xfId="54292"/>
    <cellStyle name="Output 4 2 2 2 2 3 3 5" xfId="31840"/>
    <cellStyle name="Output 4 2 2 2 2 3 3 5 2" xfId="31841"/>
    <cellStyle name="Output 4 2 2 2 2 3 3 6" xfId="54293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2 3" xfId="54294"/>
    <cellStyle name="Output 4 2 2 2 2 3 4 3" xfId="31846"/>
    <cellStyle name="Output 4 2 2 2 2 3 4 3 2" xfId="31847"/>
    <cellStyle name="Output 4 2 2 2 2 3 4 3 2 2" xfId="31848"/>
    <cellStyle name="Output 4 2 2 2 2 3 4 3 3" xfId="54295"/>
    <cellStyle name="Output 4 2 2 2 2 3 4 4" xfId="31849"/>
    <cellStyle name="Output 4 2 2 2 2 3 4 4 2" xfId="31850"/>
    <cellStyle name="Output 4 2 2 2 2 3 4 4 2 2" xfId="31851"/>
    <cellStyle name="Output 4 2 2 2 2 3 4 4 3" xfId="54296"/>
    <cellStyle name="Output 4 2 2 2 2 3 4 5" xfId="31852"/>
    <cellStyle name="Output 4 2 2 2 2 3 4 5 2" xfId="31853"/>
    <cellStyle name="Output 4 2 2 2 2 3 4 6" xfId="54297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2 3" xfId="54298"/>
    <cellStyle name="Output 4 2 2 2 2 3 5 3" xfId="31858"/>
    <cellStyle name="Output 4 2 2 2 2 3 5 3 2" xfId="31859"/>
    <cellStyle name="Output 4 2 2 2 2 3 5 3 2 2" xfId="31860"/>
    <cellStyle name="Output 4 2 2 2 2 3 5 3 3" xfId="54299"/>
    <cellStyle name="Output 4 2 2 2 2 3 5 4" xfId="31861"/>
    <cellStyle name="Output 4 2 2 2 2 3 5 4 2" xfId="31862"/>
    <cellStyle name="Output 4 2 2 2 2 3 5 5" xfId="54300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2 3" xfId="54301"/>
    <cellStyle name="Output 4 2 2 2 2 3 6 3" xfId="31867"/>
    <cellStyle name="Output 4 2 2 2 2 3 6 3 2" xfId="31868"/>
    <cellStyle name="Output 4 2 2 2 2 3 6 3 2 2" xfId="31869"/>
    <cellStyle name="Output 4 2 2 2 2 3 6 3 3" xfId="54302"/>
    <cellStyle name="Output 4 2 2 2 2 3 6 4" xfId="31870"/>
    <cellStyle name="Output 4 2 2 2 2 3 6 4 2" xfId="31871"/>
    <cellStyle name="Output 4 2 2 2 2 3 6 5" xfId="54303"/>
    <cellStyle name="Output 4 2 2 2 2 3 7" xfId="31872"/>
    <cellStyle name="Output 4 2 2 2 2 3 7 2" xfId="31873"/>
    <cellStyle name="Output 4 2 2 2 2 3 7 2 2" xfId="31874"/>
    <cellStyle name="Output 4 2 2 2 2 3 7 3" xfId="54304"/>
    <cellStyle name="Output 4 2 2 2 2 3 8" xfId="31875"/>
    <cellStyle name="Output 4 2 2 2 2 3 8 2" xfId="31876"/>
    <cellStyle name="Output 4 2 2 2 2 3 9" xfId="54305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2 3" xfId="54306"/>
    <cellStyle name="Output 4 2 2 2 2 4 3" xfId="31881"/>
    <cellStyle name="Output 4 2 2 2 2 4 3 2" xfId="31882"/>
    <cellStyle name="Output 4 2 2 2 2 4 3 2 2" xfId="31883"/>
    <cellStyle name="Output 4 2 2 2 2 4 3 3" xfId="54307"/>
    <cellStyle name="Output 4 2 2 2 2 4 4" xfId="31884"/>
    <cellStyle name="Output 4 2 2 2 2 4 4 2" xfId="31885"/>
    <cellStyle name="Output 4 2 2 2 2 4 4 2 2" xfId="31886"/>
    <cellStyle name="Output 4 2 2 2 2 4 4 3" xfId="54308"/>
    <cellStyle name="Output 4 2 2 2 2 4 5" xfId="31887"/>
    <cellStyle name="Output 4 2 2 2 2 4 5 2" xfId="31888"/>
    <cellStyle name="Output 4 2 2 2 2 4 6" xfId="54309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2 3" xfId="54310"/>
    <cellStyle name="Output 4 2 2 2 2 5 3" xfId="31893"/>
    <cellStyle name="Output 4 2 2 2 2 5 3 2" xfId="31894"/>
    <cellStyle name="Output 4 2 2 2 2 5 3 2 2" xfId="31895"/>
    <cellStyle name="Output 4 2 2 2 2 5 3 3" xfId="54311"/>
    <cellStyle name="Output 4 2 2 2 2 5 4" xfId="31896"/>
    <cellStyle name="Output 4 2 2 2 2 5 4 2" xfId="31897"/>
    <cellStyle name="Output 4 2 2 2 2 5 4 2 2" xfId="31898"/>
    <cellStyle name="Output 4 2 2 2 2 5 4 3" xfId="54312"/>
    <cellStyle name="Output 4 2 2 2 2 5 5" xfId="31899"/>
    <cellStyle name="Output 4 2 2 2 2 5 5 2" xfId="31900"/>
    <cellStyle name="Output 4 2 2 2 2 5 6" xfId="54313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2 3" xfId="54314"/>
    <cellStyle name="Output 4 2 2 2 2 6 3" xfId="31905"/>
    <cellStyle name="Output 4 2 2 2 2 6 3 2" xfId="31906"/>
    <cellStyle name="Output 4 2 2 2 2 6 3 2 2" xfId="31907"/>
    <cellStyle name="Output 4 2 2 2 2 6 3 3" xfId="54315"/>
    <cellStyle name="Output 4 2 2 2 2 6 4" xfId="31908"/>
    <cellStyle name="Output 4 2 2 2 2 6 4 2" xfId="31909"/>
    <cellStyle name="Output 4 2 2 2 2 6 5" xfId="54316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2 3" xfId="54317"/>
    <cellStyle name="Output 4 2 2 2 2 7 3" xfId="31914"/>
    <cellStyle name="Output 4 2 2 2 2 7 3 2" xfId="31915"/>
    <cellStyle name="Output 4 2 2 2 2 7 3 2 2" xfId="31916"/>
    <cellStyle name="Output 4 2 2 2 2 7 3 3" xfId="54318"/>
    <cellStyle name="Output 4 2 2 2 2 7 4" xfId="31917"/>
    <cellStyle name="Output 4 2 2 2 2 7 4 2" xfId="31918"/>
    <cellStyle name="Output 4 2 2 2 2 7 5" xfId="54319"/>
    <cellStyle name="Output 4 2 2 2 2 8" xfId="31919"/>
    <cellStyle name="Output 4 2 2 2 2 8 2" xfId="31920"/>
    <cellStyle name="Output 4 2 2 2 2 8 2 2" xfId="31921"/>
    <cellStyle name="Output 4 2 2 2 2 8 3" xfId="54320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2 3" xfId="54321"/>
    <cellStyle name="Output 4 2 2 2 3 2 3" xfId="31929"/>
    <cellStyle name="Output 4 2 2 2 3 2 3 2" xfId="31930"/>
    <cellStyle name="Output 4 2 2 2 3 2 3 2 2" xfId="31931"/>
    <cellStyle name="Output 4 2 2 2 3 2 3 3" xfId="54322"/>
    <cellStyle name="Output 4 2 2 2 3 2 4" xfId="31932"/>
    <cellStyle name="Output 4 2 2 2 3 2 4 2" xfId="31933"/>
    <cellStyle name="Output 4 2 2 2 3 2 4 2 2" xfId="31934"/>
    <cellStyle name="Output 4 2 2 2 3 2 4 3" xfId="54323"/>
    <cellStyle name="Output 4 2 2 2 3 2 5" xfId="31935"/>
    <cellStyle name="Output 4 2 2 2 3 2 5 2" xfId="31936"/>
    <cellStyle name="Output 4 2 2 2 3 2 6" xfId="54324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2 3" xfId="54325"/>
    <cellStyle name="Output 4 2 2 2 3 3 3" xfId="31941"/>
    <cellStyle name="Output 4 2 2 2 3 3 3 2" xfId="31942"/>
    <cellStyle name="Output 4 2 2 2 3 3 3 2 2" xfId="31943"/>
    <cellStyle name="Output 4 2 2 2 3 3 3 3" xfId="54326"/>
    <cellStyle name="Output 4 2 2 2 3 3 4" xfId="31944"/>
    <cellStyle name="Output 4 2 2 2 3 3 4 2" xfId="31945"/>
    <cellStyle name="Output 4 2 2 2 3 3 4 2 2" xfId="31946"/>
    <cellStyle name="Output 4 2 2 2 3 3 4 3" xfId="54327"/>
    <cellStyle name="Output 4 2 2 2 3 3 5" xfId="31947"/>
    <cellStyle name="Output 4 2 2 2 3 3 5 2" xfId="31948"/>
    <cellStyle name="Output 4 2 2 2 3 3 6" xfId="5432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2 3" xfId="54329"/>
    <cellStyle name="Output 4 2 2 2 3 4 3" xfId="31953"/>
    <cellStyle name="Output 4 2 2 2 3 4 3 2" xfId="31954"/>
    <cellStyle name="Output 4 2 2 2 3 4 3 2 2" xfId="31955"/>
    <cellStyle name="Output 4 2 2 2 3 4 3 3" xfId="54330"/>
    <cellStyle name="Output 4 2 2 2 3 4 4" xfId="31956"/>
    <cellStyle name="Output 4 2 2 2 3 4 4 2" xfId="31957"/>
    <cellStyle name="Output 4 2 2 2 3 4 4 2 2" xfId="31958"/>
    <cellStyle name="Output 4 2 2 2 3 4 4 3" xfId="54331"/>
    <cellStyle name="Output 4 2 2 2 3 4 5" xfId="31959"/>
    <cellStyle name="Output 4 2 2 2 3 4 5 2" xfId="31960"/>
    <cellStyle name="Output 4 2 2 2 3 4 6" xfId="54332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2 3" xfId="54333"/>
    <cellStyle name="Output 4 2 2 2 3 5 3" xfId="31965"/>
    <cellStyle name="Output 4 2 2 2 3 5 3 2" xfId="31966"/>
    <cellStyle name="Output 4 2 2 2 3 5 3 2 2" xfId="31967"/>
    <cellStyle name="Output 4 2 2 2 3 5 3 3" xfId="54334"/>
    <cellStyle name="Output 4 2 2 2 3 5 4" xfId="31968"/>
    <cellStyle name="Output 4 2 2 2 3 5 4 2" xfId="31969"/>
    <cellStyle name="Output 4 2 2 2 3 5 5" xfId="54335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2 3" xfId="54336"/>
    <cellStyle name="Output 4 2 2 2 3 6 3" xfId="31974"/>
    <cellStyle name="Output 4 2 2 2 3 6 3 2" xfId="31975"/>
    <cellStyle name="Output 4 2 2 2 3 6 3 2 2" xfId="31976"/>
    <cellStyle name="Output 4 2 2 2 3 6 3 3" xfId="54337"/>
    <cellStyle name="Output 4 2 2 2 3 6 4" xfId="31977"/>
    <cellStyle name="Output 4 2 2 2 3 6 4 2" xfId="31978"/>
    <cellStyle name="Output 4 2 2 2 3 6 5" xfId="54338"/>
    <cellStyle name="Output 4 2 2 2 3 7" xfId="31979"/>
    <cellStyle name="Output 4 2 2 2 3 7 2" xfId="31980"/>
    <cellStyle name="Output 4 2 2 2 3 7 2 2" xfId="31981"/>
    <cellStyle name="Output 4 2 2 2 3 7 3" xfId="54339"/>
    <cellStyle name="Output 4 2 2 2 3 8" xfId="31982"/>
    <cellStyle name="Output 4 2 2 2 3 8 2" xfId="31983"/>
    <cellStyle name="Output 4 2 2 2 3 9" xfId="54340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2 3" xfId="54341"/>
    <cellStyle name="Output 4 2 2 2 4 2 3" xfId="31989"/>
    <cellStyle name="Output 4 2 2 2 4 2 3 2" xfId="31990"/>
    <cellStyle name="Output 4 2 2 2 4 2 3 2 2" xfId="31991"/>
    <cellStyle name="Output 4 2 2 2 4 2 3 3" xfId="54342"/>
    <cellStyle name="Output 4 2 2 2 4 2 4" xfId="31992"/>
    <cellStyle name="Output 4 2 2 2 4 2 4 2" xfId="31993"/>
    <cellStyle name="Output 4 2 2 2 4 2 4 2 2" xfId="31994"/>
    <cellStyle name="Output 4 2 2 2 4 2 4 3" xfId="54343"/>
    <cellStyle name="Output 4 2 2 2 4 2 5" xfId="31995"/>
    <cellStyle name="Output 4 2 2 2 4 2 5 2" xfId="31996"/>
    <cellStyle name="Output 4 2 2 2 4 2 6" xfId="54344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2 3" xfId="54345"/>
    <cellStyle name="Output 4 2 2 2 4 3 3" xfId="32001"/>
    <cellStyle name="Output 4 2 2 2 4 3 3 2" xfId="32002"/>
    <cellStyle name="Output 4 2 2 2 4 3 3 2 2" xfId="32003"/>
    <cellStyle name="Output 4 2 2 2 4 3 3 3" xfId="54346"/>
    <cellStyle name="Output 4 2 2 2 4 3 4" xfId="32004"/>
    <cellStyle name="Output 4 2 2 2 4 3 4 2" xfId="32005"/>
    <cellStyle name="Output 4 2 2 2 4 3 4 2 2" xfId="32006"/>
    <cellStyle name="Output 4 2 2 2 4 3 4 3" xfId="54347"/>
    <cellStyle name="Output 4 2 2 2 4 3 5" xfId="32007"/>
    <cellStyle name="Output 4 2 2 2 4 3 5 2" xfId="32008"/>
    <cellStyle name="Output 4 2 2 2 4 3 6" xfId="5434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2 3" xfId="54349"/>
    <cellStyle name="Output 4 2 2 2 4 4 3" xfId="32013"/>
    <cellStyle name="Output 4 2 2 2 4 4 3 2" xfId="32014"/>
    <cellStyle name="Output 4 2 2 2 4 4 3 2 2" xfId="32015"/>
    <cellStyle name="Output 4 2 2 2 4 4 3 3" xfId="54350"/>
    <cellStyle name="Output 4 2 2 2 4 4 4" xfId="32016"/>
    <cellStyle name="Output 4 2 2 2 4 4 4 2" xfId="32017"/>
    <cellStyle name="Output 4 2 2 2 4 4 4 2 2" xfId="32018"/>
    <cellStyle name="Output 4 2 2 2 4 4 4 3" xfId="54351"/>
    <cellStyle name="Output 4 2 2 2 4 4 5" xfId="32019"/>
    <cellStyle name="Output 4 2 2 2 4 4 5 2" xfId="32020"/>
    <cellStyle name="Output 4 2 2 2 4 4 6" xfId="54352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2 3" xfId="54353"/>
    <cellStyle name="Output 4 2 2 2 4 5 3" xfId="32025"/>
    <cellStyle name="Output 4 2 2 2 4 5 3 2" xfId="32026"/>
    <cellStyle name="Output 4 2 2 2 4 5 3 2 2" xfId="32027"/>
    <cellStyle name="Output 4 2 2 2 4 5 3 3" xfId="54354"/>
    <cellStyle name="Output 4 2 2 2 4 5 4" xfId="32028"/>
    <cellStyle name="Output 4 2 2 2 4 5 4 2" xfId="32029"/>
    <cellStyle name="Output 4 2 2 2 4 5 5" xfId="54355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2 3" xfId="54356"/>
    <cellStyle name="Output 4 2 2 2 4 6 3" xfId="32034"/>
    <cellStyle name="Output 4 2 2 2 4 6 3 2" xfId="32035"/>
    <cellStyle name="Output 4 2 2 2 4 6 3 2 2" xfId="32036"/>
    <cellStyle name="Output 4 2 2 2 4 6 3 3" xfId="54357"/>
    <cellStyle name="Output 4 2 2 2 4 6 4" xfId="32037"/>
    <cellStyle name="Output 4 2 2 2 4 6 4 2" xfId="32038"/>
    <cellStyle name="Output 4 2 2 2 4 6 5" xfId="54358"/>
    <cellStyle name="Output 4 2 2 2 4 7" xfId="32039"/>
    <cellStyle name="Output 4 2 2 2 4 7 2" xfId="32040"/>
    <cellStyle name="Output 4 2 2 2 4 7 2 2" xfId="32041"/>
    <cellStyle name="Output 4 2 2 2 4 7 3" xfId="54359"/>
    <cellStyle name="Output 4 2 2 2 4 8" xfId="32042"/>
    <cellStyle name="Output 4 2 2 2 4 8 2" xfId="32043"/>
    <cellStyle name="Output 4 2 2 2 4 9" xfId="54360"/>
    <cellStyle name="Output 4 2 2 2 5" xfId="32044"/>
    <cellStyle name="Output 4 2 2 2 5 2" xfId="32045"/>
    <cellStyle name="Output 4 2 2 2 5 2 2" xfId="32046"/>
    <cellStyle name="Output 4 2 2 2 5 2 2 2" xfId="32047"/>
    <cellStyle name="Output 4 2 2 2 5 2 3" xfId="54361"/>
    <cellStyle name="Output 4 2 2 2 5 3" xfId="32048"/>
    <cellStyle name="Output 4 2 2 2 5 3 2" xfId="32049"/>
    <cellStyle name="Output 4 2 2 2 5 3 2 2" xfId="32050"/>
    <cellStyle name="Output 4 2 2 2 5 3 3" xfId="54362"/>
    <cellStyle name="Output 4 2 2 2 5 4" xfId="32051"/>
    <cellStyle name="Output 4 2 2 2 5 4 2" xfId="32052"/>
    <cellStyle name="Output 4 2 2 2 5 4 2 2" xfId="32053"/>
    <cellStyle name="Output 4 2 2 2 5 4 3" xfId="54363"/>
    <cellStyle name="Output 4 2 2 2 5 5" xfId="32054"/>
    <cellStyle name="Output 4 2 2 2 5 5 2" xfId="32055"/>
    <cellStyle name="Output 4 2 2 2 5 6" xfId="54364"/>
    <cellStyle name="Output 4 2 2 2 6" xfId="32056"/>
    <cellStyle name="Output 4 2 2 2 6 2" xfId="32057"/>
    <cellStyle name="Output 4 2 2 2 6 2 2" xfId="32058"/>
    <cellStyle name="Output 4 2 2 2 6 2 2 2" xfId="32059"/>
    <cellStyle name="Output 4 2 2 2 6 2 3" xfId="54365"/>
    <cellStyle name="Output 4 2 2 2 6 3" xfId="32060"/>
    <cellStyle name="Output 4 2 2 2 6 3 2" xfId="32061"/>
    <cellStyle name="Output 4 2 2 2 6 3 2 2" xfId="32062"/>
    <cellStyle name="Output 4 2 2 2 6 3 3" xfId="54366"/>
    <cellStyle name="Output 4 2 2 2 6 4" xfId="32063"/>
    <cellStyle name="Output 4 2 2 2 6 4 2" xfId="32064"/>
    <cellStyle name="Output 4 2 2 2 6 4 2 2" xfId="32065"/>
    <cellStyle name="Output 4 2 2 2 6 4 3" xfId="54367"/>
    <cellStyle name="Output 4 2 2 2 6 5" xfId="32066"/>
    <cellStyle name="Output 4 2 2 2 6 5 2" xfId="32067"/>
    <cellStyle name="Output 4 2 2 2 6 6" xfId="54368"/>
    <cellStyle name="Output 4 2 2 2 7" xfId="32068"/>
    <cellStyle name="Output 4 2 2 2 7 2" xfId="32069"/>
    <cellStyle name="Output 4 2 2 2 7 2 2" xfId="32070"/>
    <cellStyle name="Output 4 2 2 2 7 2 2 2" xfId="32071"/>
    <cellStyle name="Output 4 2 2 2 7 2 3" xfId="54369"/>
    <cellStyle name="Output 4 2 2 2 7 3" xfId="32072"/>
    <cellStyle name="Output 4 2 2 2 7 3 2" xfId="32073"/>
    <cellStyle name="Output 4 2 2 2 7 3 2 2" xfId="32074"/>
    <cellStyle name="Output 4 2 2 2 7 3 3" xfId="54370"/>
    <cellStyle name="Output 4 2 2 2 7 4" xfId="32075"/>
    <cellStyle name="Output 4 2 2 2 7 4 2" xfId="32076"/>
    <cellStyle name="Output 4 2 2 2 7 5" xfId="54371"/>
    <cellStyle name="Output 4 2 2 2 8" xfId="32077"/>
    <cellStyle name="Output 4 2 2 2 8 2" xfId="32078"/>
    <cellStyle name="Output 4 2 2 2 8 2 2" xfId="32079"/>
    <cellStyle name="Output 4 2 2 2 8 2 2 2" xfId="32080"/>
    <cellStyle name="Output 4 2 2 2 8 2 3" xfId="54372"/>
    <cellStyle name="Output 4 2 2 2 8 3" xfId="32081"/>
    <cellStyle name="Output 4 2 2 2 8 3 2" xfId="32082"/>
    <cellStyle name="Output 4 2 2 2 8 3 2 2" xfId="32083"/>
    <cellStyle name="Output 4 2 2 2 8 3 3" xfId="54373"/>
    <cellStyle name="Output 4 2 2 2 8 4" xfId="32084"/>
    <cellStyle name="Output 4 2 2 2 8 4 2" xfId="32085"/>
    <cellStyle name="Output 4 2 2 2 8 5" xfId="54374"/>
    <cellStyle name="Output 4 2 2 2 9" xfId="32086"/>
    <cellStyle name="Output 4 2 2 2 9 2" xfId="32087"/>
    <cellStyle name="Output 4 2 2 2 9 2 2" xfId="32088"/>
    <cellStyle name="Output 4 2 2 2 9 3" xfId="54375"/>
    <cellStyle name="Output 4 2 2 3" xfId="32089"/>
    <cellStyle name="Output 4 2 2 3 10" xfId="54376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2 3" xfId="54377"/>
    <cellStyle name="Output 4 2 2 3 2 2 3" xfId="32095"/>
    <cellStyle name="Output 4 2 2 3 2 2 3 2" xfId="32096"/>
    <cellStyle name="Output 4 2 2 3 2 2 3 2 2" xfId="32097"/>
    <cellStyle name="Output 4 2 2 3 2 2 3 3" xfId="54378"/>
    <cellStyle name="Output 4 2 2 3 2 2 4" xfId="32098"/>
    <cellStyle name="Output 4 2 2 3 2 2 4 2" xfId="32099"/>
    <cellStyle name="Output 4 2 2 3 2 2 4 2 2" xfId="32100"/>
    <cellStyle name="Output 4 2 2 3 2 2 4 3" xfId="54379"/>
    <cellStyle name="Output 4 2 2 3 2 2 5" xfId="32101"/>
    <cellStyle name="Output 4 2 2 3 2 2 5 2" xfId="32102"/>
    <cellStyle name="Output 4 2 2 3 2 2 6" xfId="54380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2 3" xfId="54381"/>
    <cellStyle name="Output 4 2 2 3 2 3 3" xfId="32107"/>
    <cellStyle name="Output 4 2 2 3 2 3 3 2" xfId="32108"/>
    <cellStyle name="Output 4 2 2 3 2 3 3 2 2" xfId="32109"/>
    <cellStyle name="Output 4 2 2 3 2 3 3 3" xfId="54382"/>
    <cellStyle name="Output 4 2 2 3 2 3 4" xfId="32110"/>
    <cellStyle name="Output 4 2 2 3 2 3 4 2" xfId="32111"/>
    <cellStyle name="Output 4 2 2 3 2 3 4 2 2" xfId="32112"/>
    <cellStyle name="Output 4 2 2 3 2 3 4 3" xfId="54383"/>
    <cellStyle name="Output 4 2 2 3 2 3 5" xfId="32113"/>
    <cellStyle name="Output 4 2 2 3 2 3 5 2" xfId="32114"/>
    <cellStyle name="Output 4 2 2 3 2 3 6" xfId="5438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2 3" xfId="54385"/>
    <cellStyle name="Output 4 2 2 3 2 4 3" xfId="32119"/>
    <cellStyle name="Output 4 2 2 3 2 4 3 2" xfId="32120"/>
    <cellStyle name="Output 4 2 2 3 2 4 3 2 2" xfId="32121"/>
    <cellStyle name="Output 4 2 2 3 2 4 3 3" xfId="54386"/>
    <cellStyle name="Output 4 2 2 3 2 4 4" xfId="32122"/>
    <cellStyle name="Output 4 2 2 3 2 4 4 2" xfId="32123"/>
    <cellStyle name="Output 4 2 2 3 2 4 4 2 2" xfId="32124"/>
    <cellStyle name="Output 4 2 2 3 2 4 4 3" xfId="54387"/>
    <cellStyle name="Output 4 2 2 3 2 4 5" xfId="32125"/>
    <cellStyle name="Output 4 2 2 3 2 4 5 2" xfId="32126"/>
    <cellStyle name="Output 4 2 2 3 2 4 6" xfId="54388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2 3" xfId="54389"/>
    <cellStyle name="Output 4 2 2 3 2 5 3" xfId="32131"/>
    <cellStyle name="Output 4 2 2 3 2 5 3 2" xfId="32132"/>
    <cellStyle name="Output 4 2 2 3 2 5 3 2 2" xfId="32133"/>
    <cellStyle name="Output 4 2 2 3 2 5 3 3" xfId="54390"/>
    <cellStyle name="Output 4 2 2 3 2 5 4" xfId="32134"/>
    <cellStyle name="Output 4 2 2 3 2 5 4 2" xfId="32135"/>
    <cellStyle name="Output 4 2 2 3 2 5 5" xfId="54391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2 3" xfId="54392"/>
    <cellStyle name="Output 4 2 2 3 2 6 3" xfId="32140"/>
    <cellStyle name="Output 4 2 2 3 2 6 3 2" xfId="32141"/>
    <cellStyle name="Output 4 2 2 3 2 6 3 2 2" xfId="32142"/>
    <cellStyle name="Output 4 2 2 3 2 6 3 3" xfId="54393"/>
    <cellStyle name="Output 4 2 2 3 2 6 4" xfId="32143"/>
    <cellStyle name="Output 4 2 2 3 2 6 4 2" xfId="32144"/>
    <cellStyle name="Output 4 2 2 3 2 6 5" xfId="54394"/>
    <cellStyle name="Output 4 2 2 3 2 7" xfId="32145"/>
    <cellStyle name="Output 4 2 2 3 2 7 2" xfId="32146"/>
    <cellStyle name="Output 4 2 2 3 2 7 2 2" xfId="32147"/>
    <cellStyle name="Output 4 2 2 3 2 7 3" xfId="54395"/>
    <cellStyle name="Output 4 2 2 3 2 8" xfId="32148"/>
    <cellStyle name="Output 4 2 2 3 2 8 2" xfId="32149"/>
    <cellStyle name="Output 4 2 2 3 2 9" xfId="54396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2 3" xfId="54397"/>
    <cellStyle name="Output 4 2 2 3 3 2 3" xfId="32155"/>
    <cellStyle name="Output 4 2 2 3 3 2 3 2" xfId="32156"/>
    <cellStyle name="Output 4 2 2 3 3 2 3 2 2" xfId="32157"/>
    <cellStyle name="Output 4 2 2 3 3 2 3 3" xfId="54398"/>
    <cellStyle name="Output 4 2 2 3 3 2 4" xfId="32158"/>
    <cellStyle name="Output 4 2 2 3 3 2 4 2" xfId="32159"/>
    <cellStyle name="Output 4 2 2 3 3 2 4 2 2" xfId="32160"/>
    <cellStyle name="Output 4 2 2 3 3 2 4 3" xfId="54399"/>
    <cellStyle name="Output 4 2 2 3 3 2 5" xfId="32161"/>
    <cellStyle name="Output 4 2 2 3 3 2 5 2" xfId="32162"/>
    <cellStyle name="Output 4 2 2 3 3 2 6" xfId="54400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2 3" xfId="54401"/>
    <cellStyle name="Output 4 2 2 3 3 3 3" xfId="32167"/>
    <cellStyle name="Output 4 2 2 3 3 3 3 2" xfId="32168"/>
    <cellStyle name="Output 4 2 2 3 3 3 3 2 2" xfId="32169"/>
    <cellStyle name="Output 4 2 2 3 3 3 3 3" xfId="54402"/>
    <cellStyle name="Output 4 2 2 3 3 3 4" xfId="32170"/>
    <cellStyle name="Output 4 2 2 3 3 3 4 2" xfId="32171"/>
    <cellStyle name="Output 4 2 2 3 3 3 4 2 2" xfId="32172"/>
    <cellStyle name="Output 4 2 2 3 3 3 4 3" xfId="54403"/>
    <cellStyle name="Output 4 2 2 3 3 3 5" xfId="32173"/>
    <cellStyle name="Output 4 2 2 3 3 3 5 2" xfId="32174"/>
    <cellStyle name="Output 4 2 2 3 3 3 6" xfId="5440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2 3" xfId="54405"/>
    <cellStyle name="Output 4 2 2 3 3 4 3" xfId="32179"/>
    <cellStyle name="Output 4 2 2 3 3 4 3 2" xfId="32180"/>
    <cellStyle name="Output 4 2 2 3 3 4 3 2 2" xfId="32181"/>
    <cellStyle name="Output 4 2 2 3 3 4 3 3" xfId="54406"/>
    <cellStyle name="Output 4 2 2 3 3 4 4" xfId="32182"/>
    <cellStyle name="Output 4 2 2 3 3 4 4 2" xfId="32183"/>
    <cellStyle name="Output 4 2 2 3 3 4 4 2 2" xfId="32184"/>
    <cellStyle name="Output 4 2 2 3 3 4 4 3" xfId="54407"/>
    <cellStyle name="Output 4 2 2 3 3 4 5" xfId="32185"/>
    <cellStyle name="Output 4 2 2 3 3 4 5 2" xfId="32186"/>
    <cellStyle name="Output 4 2 2 3 3 4 6" xfId="54408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2 3" xfId="54409"/>
    <cellStyle name="Output 4 2 2 3 3 5 3" xfId="32191"/>
    <cellStyle name="Output 4 2 2 3 3 5 3 2" xfId="32192"/>
    <cellStyle name="Output 4 2 2 3 3 5 3 2 2" xfId="32193"/>
    <cellStyle name="Output 4 2 2 3 3 5 3 3" xfId="54410"/>
    <cellStyle name="Output 4 2 2 3 3 5 4" xfId="32194"/>
    <cellStyle name="Output 4 2 2 3 3 5 4 2" xfId="32195"/>
    <cellStyle name="Output 4 2 2 3 3 5 5" xfId="54411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2 3" xfId="54412"/>
    <cellStyle name="Output 4 2 2 3 3 6 3" xfId="32200"/>
    <cellStyle name="Output 4 2 2 3 3 6 3 2" xfId="32201"/>
    <cellStyle name="Output 4 2 2 3 3 6 3 2 2" xfId="32202"/>
    <cellStyle name="Output 4 2 2 3 3 6 3 3" xfId="54413"/>
    <cellStyle name="Output 4 2 2 3 3 6 4" xfId="32203"/>
    <cellStyle name="Output 4 2 2 3 3 6 4 2" xfId="32204"/>
    <cellStyle name="Output 4 2 2 3 3 6 5" xfId="54414"/>
    <cellStyle name="Output 4 2 2 3 3 7" xfId="32205"/>
    <cellStyle name="Output 4 2 2 3 3 7 2" xfId="32206"/>
    <cellStyle name="Output 4 2 2 3 3 7 2 2" xfId="32207"/>
    <cellStyle name="Output 4 2 2 3 3 7 3" xfId="54415"/>
    <cellStyle name="Output 4 2 2 3 3 8" xfId="32208"/>
    <cellStyle name="Output 4 2 2 3 3 8 2" xfId="32209"/>
    <cellStyle name="Output 4 2 2 3 3 9" xfId="54416"/>
    <cellStyle name="Output 4 2 2 3 4" xfId="32210"/>
    <cellStyle name="Output 4 2 2 3 4 2" xfId="32211"/>
    <cellStyle name="Output 4 2 2 3 4 2 2" xfId="32212"/>
    <cellStyle name="Output 4 2 2 3 4 2 2 2" xfId="32213"/>
    <cellStyle name="Output 4 2 2 3 4 2 3" xfId="54417"/>
    <cellStyle name="Output 4 2 2 3 4 3" xfId="32214"/>
    <cellStyle name="Output 4 2 2 3 4 3 2" xfId="32215"/>
    <cellStyle name="Output 4 2 2 3 4 3 2 2" xfId="32216"/>
    <cellStyle name="Output 4 2 2 3 4 3 3" xfId="54418"/>
    <cellStyle name="Output 4 2 2 3 4 4" xfId="32217"/>
    <cellStyle name="Output 4 2 2 3 4 4 2" xfId="32218"/>
    <cellStyle name="Output 4 2 2 3 4 4 2 2" xfId="32219"/>
    <cellStyle name="Output 4 2 2 3 4 4 3" xfId="54419"/>
    <cellStyle name="Output 4 2 2 3 4 5" xfId="32220"/>
    <cellStyle name="Output 4 2 2 3 4 5 2" xfId="32221"/>
    <cellStyle name="Output 4 2 2 3 4 6" xfId="54420"/>
    <cellStyle name="Output 4 2 2 3 5" xfId="32222"/>
    <cellStyle name="Output 4 2 2 3 5 2" xfId="32223"/>
    <cellStyle name="Output 4 2 2 3 5 2 2" xfId="32224"/>
    <cellStyle name="Output 4 2 2 3 5 2 2 2" xfId="32225"/>
    <cellStyle name="Output 4 2 2 3 5 2 3" xfId="54421"/>
    <cellStyle name="Output 4 2 2 3 5 3" xfId="32226"/>
    <cellStyle name="Output 4 2 2 3 5 3 2" xfId="32227"/>
    <cellStyle name="Output 4 2 2 3 5 3 2 2" xfId="32228"/>
    <cellStyle name="Output 4 2 2 3 5 3 3" xfId="54422"/>
    <cellStyle name="Output 4 2 2 3 5 4" xfId="32229"/>
    <cellStyle name="Output 4 2 2 3 5 4 2" xfId="32230"/>
    <cellStyle name="Output 4 2 2 3 5 4 2 2" xfId="32231"/>
    <cellStyle name="Output 4 2 2 3 5 4 3" xfId="54423"/>
    <cellStyle name="Output 4 2 2 3 5 5" xfId="32232"/>
    <cellStyle name="Output 4 2 2 3 5 5 2" xfId="32233"/>
    <cellStyle name="Output 4 2 2 3 5 6" xfId="54424"/>
    <cellStyle name="Output 4 2 2 3 6" xfId="32234"/>
    <cellStyle name="Output 4 2 2 3 6 2" xfId="32235"/>
    <cellStyle name="Output 4 2 2 3 6 2 2" xfId="32236"/>
    <cellStyle name="Output 4 2 2 3 6 2 2 2" xfId="32237"/>
    <cellStyle name="Output 4 2 2 3 6 2 3" xfId="54425"/>
    <cellStyle name="Output 4 2 2 3 6 3" xfId="32238"/>
    <cellStyle name="Output 4 2 2 3 6 3 2" xfId="32239"/>
    <cellStyle name="Output 4 2 2 3 6 3 2 2" xfId="32240"/>
    <cellStyle name="Output 4 2 2 3 6 3 3" xfId="54426"/>
    <cellStyle name="Output 4 2 2 3 6 4" xfId="32241"/>
    <cellStyle name="Output 4 2 2 3 6 4 2" xfId="32242"/>
    <cellStyle name="Output 4 2 2 3 6 5" xfId="54427"/>
    <cellStyle name="Output 4 2 2 3 7" xfId="32243"/>
    <cellStyle name="Output 4 2 2 3 7 2" xfId="32244"/>
    <cellStyle name="Output 4 2 2 3 7 2 2" xfId="32245"/>
    <cellStyle name="Output 4 2 2 3 7 2 2 2" xfId="32246"/>
    <cellStyle name="Output 4 2 2 3 7 2 3" xfId="54428"/>
    <cellStyle name="Output 4 2 2 3 7 3" xfId="32247"/>
    <cellStyle name="Output 4 2 2 3 7 3 2" xfId="32248"/>
    <cellStyle name="Output 4 2 2 3 7 3 2 2" xfId="32249"/>
    <cellStyle name="Output 4 2 2 3 7 3 3" xfId="54429"/>
    <cellStyle name="Output 4 2 2 3 7 4" xfId="32250"/>
    <cellStyle name="Output 4 2 2 3 7 4 2" xfId="32251"/>
    <cellStyle name="Output 4 2 2 3 7 5" xfId="54430"/>
    <cellStyle name="Output 4 2 2 3 8" xfId="32252"/>
    <cellStyle name="Output 4 2 2 3 8 2" xfId="32253"/>
    <cellStyle name="Output 4 2 2 3 8 2 2" xfId="32254"/>
    <cellStyle name="Output 4 2 2 3 8 3" xfId="54431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2 3" xfId="54432"/>
    <cellStyle name="Output 4 2 2 4 2 3" xfId="32262"/>
    <cellStyle name="Output 4 2 2 4 2 3 2" xfId="32263"/>
    <cellStyle name="Output 4 2 2 4 2 3 2 2" xfId="32264"/>
    <cellStyle name="Output 4 2 2 4 2 3 3" xfId="54433"/>
    <cellStyle name="Output 4 2 2 4 2 4" xfId="32265"/>
    <cellStyle name="Output 4 2 2 4 2 4 2" xfId="32266"/>
    <cellStyle name="Output 4 2 2 4 2 4 2 2" xfId="32267"/>
    <cellStyle name="Output 4 2 2 4 2 4 3" xfId="54434"/>
    <cellStyle name="Output 4 2 2 4 2 5" xfId="32268"/>
    <cellStyle name="Output 4 2 2 4 2 5 2" xfId="32269"/>
    <cellStyle name="Output 4 2 2 4 2 6" xfId="54435"/>
    <cellStyle name="Output 4 2 2 4 3" xfId="32270"/>
    <cellStyle name="Output 4 2 2 4 3 2" xfId="32271"/>
    <cellStyle name="Output 4 2 2 4 3 2 2" xfId="32272"/>
    <cellStyle name="Output 4 2 2 4 3 2 2 2" xfId="32273"/>
    <cellStyle name="Output 4 2 2 4 3 2 3" xfId="54436"/>
    <cellStyle name="Output 4 2 2 4 3 3" xfId="32274"/>
    <cellStyle name="Output 4 2 2 4 3 3 2" xfId="32275"/>
    <cellStyle name="Output 4 2 2 4 3 3 2 2" xfId="32276"/>
    <cellStyle name="Output 4 2 2 4 3 3 3" xfId="54437"/>
    <cellStyle name="Output 4 2 2 4 3 4" xfId="32277"/>
    <cellStyle name="Output 4 2 2 4 3 4 2" xfId="32278"/>
    <cellStyle name="Output 4 2 2 4 3 4 2 2" xfId="32279"/>
    <cellStyle name="Output 4 2 2 4 3 4 3" xfId="54438"/>
    <cellStyle name="Output 4 2 2 4 3 5" xfId="32280"/>
    <cellStyle name="Output 4 2 2 4 3 5 2" xfId="32281"/>
    <cellStyle name="Output 4 2 2 4 3 6" xfId="54439"/>
    <cellStyle name="Output 4 2 2 4 4" xfId="32282"/>
    <cellStyle name="Output 4 2 2 4 4 2" xfId="32283"/>
    <cellStyle name="Output 4 2 2 4 4 2 2" xfId="32284"/>
    <cellStyle name="Output 4 2 2 4 4 2 2 2" xfId="32285"/>
    <cellStyle name="Output 4 2 2 4 4 2 3" xfId="54440"/>
    <cellStyle name="Output 4 2 2 4 4 3" xfId="32286"/>
    <cellStyle name="Output 4 2 2 4 4 3 2" xfId="32287"/>
    <cellStyle name="Output 4 2 2 4 4 3 2 2" xfId="32288"/>
    <cellStyle name="Output 4 2 2 4 4 3 3" xfId="54441"/>
    <cellStyle name="Output 4 2 2 4 4 4" xfId="32289"/>
    <cellStyle name="Output 4 2 2 4 4 4 2" xfId="32290"/>
    <cellStyle name="Output 4 2 2 4 4 4 2 2" xfId="32291"/>
    <cellStyle name="Output 4 2 2 4 4 4 3" xfId="54442"/>
    <cellStyle name="Output 4 2 2 4 4 5" xfId="32292"/>
    <cellStyle name="Output 4 2 2 4 4 5 2" xfId="32293"/>
    <cellStyle name="Output 4 2 2 4 4 6" xfId="54443"/>
    <cellStyle name="Output 4 2 2 4 5" xfId="32294"/>
    <cellStyle name="Output 4 2 2 4 5 2" xfId="32295"/>
    <cellStyle name="Output 4 2 2 4 5 2 2" xfId="32296"/>
    <cellStyle name="Output 4 2 2 4 5 2 2 2" xfId="32297"/>
    <cellStyle name="Output 4 2 2 4 5 2 3" xfId="54444"/>
    <cellStyle name="Output 4 2 2 4 5 3" xfId="32298"/>
    <cellStyle name="Output 4 2 2 4 5 3 2" xfId="32299"/>
    <cellStyle name="Output 4 2 2 4 5 3 2 2" xfId="32300"/>
    <cellStyle name="Output 4 2 2 4 5 3 3" xfId="54445"/>
    <cellStyle name="Output 4 2 2 4 5 4" xfId="32301"/>
    <cellStyle name="Output 4 2 2 4 5 4 2" xfId="32302"/>
    <cellStyle name="Output 4 2 2 4 5 5" xfId="54446"/>
    <cellStyle name="Output 4 2 2 4 6" xfId="32303"/>
    <cellStyle name="Output 4 2 2 4 6 2" xfId="32304"/>
    <cellStyle name="Output 4 2 2 4 6 2 2" xfId="32305"/>
    <cellStyle name="Output 4 2 2 4 6 2 2 2" xfId="32306"/>
    <cellStyle name="Output 4 2 2 4 6 2 3" xfId="54447"/>
    <cellStyle name="Output 4 2 2 4 6 3" xfId="32307"/>
    <cellStyle name="Output 4 2 2 4 6 3 2" xfId="32308"/>
    <cellStyle name="Output 4 2 2 4 6 3 2 2" xfId="32309"/>
    <cellStyle name="Output 4 2 2 4 6 3 3" xfId="54448"/>
    <cellStyle name="Output 4 2 2 4 6 4" xfId="32310"/>
    <cellStyle name="Output 4 2 2 4 6 4 2" xfId="32311"/>
    <cellStyle name="Output 4 2 2 4 6 5" xfId="54449"/>
    <cellStyle name="Output 4 2 2 4 7" xfId="32312"/>
    <cellStyle name="Output 4 2 2 4 7 2" xfId="32313"/>
    <cellStyle name="Output 4 2 2 4 7 2 2" xfId="32314"/>
    <cellStyle name="Output 4 2 2 4 7 3" xfId="54450"/>
    <cellStyle name="Output 4 2 2 4 8" xfId="32315"/>
    <cellStyle name="Output 4 2 2 4 8 2" xfId="32316"/>
    <cellStyle name="Output 4 2 2 4 9" xfId="54451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2 3" xfId="54452"/>
    <cellStyle name="Output 4 2 2 5 2 3" xfId="32322"/>
    <cellStyle name="Output 4 2 2 5 2 3 2" xfId="32323"/>
    <cellStyle name="Output 4 2 2 5 2 3 2 2" xfId="32324"/>
    <cellStyle name="Output 4 2 2 5 2 3 3" xfId="54453"/>
    <cellStyle name="Output 4 2 2 5 2 4" xfId="32325"/>
    <cellStyle name="Output 4 2 2 5 2 4 2" xfId="32326"/>
    <cellStyle name="Output 4 2 2 5 2 4 2 2" xfId="32327"/>
    <cellStyle name="Output 4 2 2 5 2 4 3" xfId="54454"/>
    <cellStyle name="Output 4 2 2 5 2 5" xfId="32328"/>
    <cellStyle name="Output 4 2 2 5 2 5 2" xfId="32329"/>
    <cellStyle name="Output 4 2 2 5 2 6" xfId="54455"/>
    <cellStyle name="Output 4 2 2 5 3" xfId="32330"/>
    <cellStyle name="Output 4 2 2 5 3 2" xfId="32331"/>
    <cellStyle name="Output 4 2 2 5 3 2 2" xfId="32332"/>
    <cellStyle name="Output 4 2 2 5 3 2 2 2" xfId="32333"/>
    <cellStyle name="Output 4 2 2 5 3 2 3" xfId="54456"/>
    <cellStyle name="Output 4 2 2 5 3 3" xfId="32334"/>
    <cellStyle name="Output 4 2 2 5 3 3 2" xfId="32335"/>
    <cellStyle name="Output 4 2 2 5 3 3 2 2" xfId="32336"/>
    <cellStyle name="Output 4 2 2 5 3 3 3" xfId="54457"/>
    <cellStyle name="Output 4 2 2 5 3 4" xfId="32337"/>
    <cellStyle name="Output 4 2 2 5 3 4 2" xfId="32338"/>
    <cellStyle name="Output 4 2 2 5 3 4 2 2" xfId="32339"/>
    <cellStyle name="Output 4 2 2 5 3 4 3" xfId="54458"/>
    <cellStyle name="Output 4 2 2 5 3 5" xfId="32340"/>
    <cellStyle name="Output 4 2 2 5 3 5 2" xfId="32341"/>
    <cellStyle name="Output 4 2 2 5 3 6" xfId="54459"/>
    <cellStyle name="Output 4 2 2 5 4" xfId="32342"/>
    <cellStyle name="Output 4 2 2 5 4 2" xfId="32343"/>
    <cellStyle name="Output 4 2 2 5 4 2 2" xfId="32344"/>
    <cellStyle name="Output 4 2 2 5 4 2 2 2" xfId="32345"/>
    <cellStyle name="Output 4 2 2 5 4 2 3" xfId="54460"/>
    <cellStyle name="Output 4 2 2 5 4 3" xfId="32346"/>
    <cellStyle name="Output 4 2 2 5 4 3 2" xfId="32347"/>
    <cellStyle name="Output 4 2 2 5 4 3 2 2" xfId="32348"/>
    <cellStyle name="Output 4 2 2 5 4 3 3" xfId="54461"/>
    <cellStyle name="Output 4 2 2 5 4 4" xfId="32349"/>
    <cellStyle name="Output 4 2 2 5 4 4 2" xfId="32350"/>
    <cellStyle name="Output 4 2 2 5 4 4 2 2" xfId="32351"/>
    <cellStyle name="Output 4 2 2 5 4 4 3" xfId="54462"/>
    <cellStyle name="Output 4 2 2 5 4 5" xfId="32352"/>
    <cellStyle name="Output 4 2 2 5 4 5 2" xfId="32353"/>
    <cellStyle name="Output 4 2 2 5 4 6" xfId="54463"/>
    <cellStyle name="Output 4 2 2 5 5" xfId="32354"/>
    <cellStyle name="Output 4 2 2 5 5 2" xfId="32355"/>
    <cellStyle name="Output 4 2 2 5 5 2 2" xfId="32356"/>
    <cellStyle name="Output 4 2 2 5 5 2 2 2" xfId="32357"/>
    <cellStyle name="Output 4 2 2 5 5 2 3" xfId="54464"/>
    <cellStyle name="Output 4 2 2 5 5 3" xfId="32358"/>
    <cellStyle name="Output 4 2 2 5 5 3 2" xfId="32359"/>
    <cellStyle name="Output 4 2 2 5 5 3 2 2" xfId="32360"/>
    <cellStyle name="Output 4 2 2 5 5 3 3" xfId="54465"/>
    <cellStyle name="Output 4 2 2 5 5 4" xfId="32361"/>
    <cellStyle name="Output 4 2 2 5 5 4 2" xfId="32362"/>
    <cellStyle name="Output 4 2 2 5 5 5" xfId="54466"/>
    <cellStyle name="Output 4 2 2 5 6" xfId="32363"/>
    <cellStyle name="Output 4 2 2 5 6 2" xfId="32364"/>
    <cellStyle name="Output 4 2 2 5 6 2 2" xfId="32365"/>
    <cellStyle name="Output 4 2 2 5 6 2 2 2" xfId="32366"/>
    <cellStyle name="Output 4 2 2 5 6 2 3" xfId="54467"/>
    <cellStyle name="Output 4 2 2 5 6 3" xfId="32367"/>
    <cellStyle name="Output 4 2 2 5 6 3 2" xfId="32368"/>
    <cellStyle name="Output 4 2 2 5 6 3 2 2" xfId="32369"/>
    <cellStyle name="Output 4 2 2 5 6 3 3" xfId="54468"/>
    <cellStyle name="Output 4 2 2 5 6 4" xfId="32370"/>
    <cellStyle name="Output 4 2 2 5 6 4 2" xfId="32371"/>
    <cellStyle name="Output 4 2 2 5 6 5" xfId="54469"/>
    <cellStyle name="Output 4 2 2 5 7" xfId="32372"/>
    <cellStyle name="Output 4 2 2 5 7 2" xfId="32373"/>
    <cellStyle name="Output 4 2 2 5 7 2 2" xfId="32374"/>
    <cellStyle name="Output 4 2 2 5 7 3" xfId="54470"/>
    <cellStyle name="Output 4 2 2 5 8" xfId="32375"/>
    <cellStyle name="Output 4 2 2 5 8 2" xfId="32376"/>
    <cellStyle name="Output 4 2 2 5 9" xfId="54471"/>
    <cellStyle name="Output 4 2 2 6" xfId="32377"/>
    <cellStyle name="Output 4 2 2 6 2" xfId="32378"/>
    <cellStyle name="Output 4 2 2 6 2 2" xfId="32379"/>
    <cellStyle name="Output 4 2 2 6 2 2 2" xfId="32380"/>
    <cellStyle name="Output 4 2 2 6 2 3" xfId="54472"/>
    <cellStyle name="Output 4 2 2 6 3" xfId="32381"/>
    <cellStyle name="Output 4 2 2 6 3 2" xfId="32382"/>
    <cellStyle name="Output 4 2 2 6 3 2 2" xfId="32383"/>
    <cellStyle name="Output 4 2 2 6 3 3" xfId="54473"/>
    <cellStyle name="Output 4 2 2 6 4" xfId="32384"/>
    <cellStyle name="Output 4 2 2 6 4 2" xfId="32385"/>
    <cellStyle name="Output 4 2 2 6 4 2 2" xfId="32386"/>
    <cellStyle name="Output 4 2 2 6 4 3" xfId="54474"/>
    <cellStyle name="Output 4 2 2 6 5" xfId="32387"/>
    <cellStyle name="Output 4 2 2 6 5 2" xfId="32388"/>
    <cellStyle name="Output 4 2 2 6 6" xfId="54475"/>
    <cellStyle name="Output 4 2 2 7" xfId="32389"/>
    <cellStyle name="Output 4 2 2 7 2" xfId="32390"/>
    <cellStyle name="Output 4 2 2 7 2 2" xfId="32391"/>
    <cellStyle name="Output 4 2 2 7 2 2 2" xfId="32392"/>
    <cellStyle name="Output 4 2 2 7 2 3" xfId="54476"/>
    <cellStyle name="Output 4 2 2 7 3" xfId="32393"/>
    <cellStyle name="Output 4 2 2 7 3 2" xfId="32394"/>
    <cellStyle name="Output 4 2 2 7 3 2 2" xfId="32395"/>
    <cellStyle name="Output 4 2 2 7 3 3" xfId="54477"/>
    <cellStyle name="Output 4 2 2 7 4" xfId="32396"/>
    <cellStyle name="Output 4 2 2 7 4 2" xfId="32397"/>
    <cellStyle name="Output 4 2 2 7 4 2 2" xfId="32398"/>
    <cellStyle name="Output 4 2 2 7 4 3" xfId="54478"/>
    <cellStyle name="Output 4 2 2 7 5" xfId="32399"/>
    <cellStyle name="Output 4 2 2 7 5 2" xfId="32400"/>
    <cellStyle name="Output 4 2 2 7 6" xfId="54479"/>
    <cellStyle name="Output 4 2 2 8" xfId="32401"/>
    <cellStyle name="Output 4 2 2 8 2" xfId="32402"/>
    <cellStyle name="Output 4 2 2 8 2 2" xfId="32403"/>
    <cellStyle name="Output 4 2 2 8 2 2 2" xfId="32404"/>
    <cellStyle name="Output 4 2 2 8 2 3" xfId="54480"/>
    <cellStyle name="Output 4 2 2 8 3" xfId="32405"/>
    <cellStyle name="Output 4 2 2 8 3 2" xfId="32406"/>
    <cellStyle name="Output 4 2 2 8 3 2 2" xfId="32407"/>
    <cellStyle name="Output 4 2 2 8 3 3" xfId="54481"/>
    <cellStyle name="Output 4 2 2 8 4" xfId="32408"/>
    <cellStyle name="Output 4 2 2 8 4 2" xfId="32409"/>
    <cellStyle name="Output 4 2 2 8 5" xfId="54482"/>
    <cellStyle name="Output 4 2 2 9" xfId="32410"/>
    <cellStyle name="Output 4 2 2 9 2" xfId="32411"/>
    <cellStyle name="Output 4 2 2 9 2 2" xfId="32412"/>
    <cellStyle name="Output 4 2 2 9 2 2 2" xfId="32413"/>
    <cellStyle name="Output 4 2 2 9 2 3" xfId="54483"/>
    <cellStyle name="Output 4 2 2 9 3" xfId="32414"/>
    <cellStyle name="Output 4 2 2 9 3 2" xfId="32415"/>
    <cellStyle name="Output 4 2 2 9 3 2 2" xfId="32416"/>
    <cellStyle name="Output 4 2 2 9 3 3" xfId="54484"/>
    <cellStyle name="Output 4 2 2 9 4" xfId="32417"/>
    <cellStyle name="Output 4 2 2 9 4 2" xfId="32418"/>
    <cellStyle name="Output 4 2 2 9 5" xfId="54485"/>
    <cellStyle name="Output 4 2 3" xfId="32419"/>
    <cellStyle name="Output 4 2 3 10" xfId="32420"/>
    <cellStyle name="Output 4 2 3 10 2" xfId="32421"/>
    <cellStyle name="Output 4 2 3 11" xfId="54486"/>
    <cellStyle name="Output 4 2 3 2" xfId="32422"/>
    <cellStyle name="Output 4 2 3 2 10" xfId="54487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2 3" xfId="54488"/>
    <cellStyle name="Output 4 2 3 2 2 2 3" xfId="32428"/>
    <cellStyle name="Output 4 2 3 2 2 2 3 2" xfId="32429"/>
    <cellStyle name="Output 4 2 3 2 2 2 3 2 2" xfId="32430"/>
    <cellStyle name="Output 4 2 3 2 2 2 3 3" xfId="54489"/>
    <cellStyle name="Output 4 2 3 2 2 2 4" xfId="32431"/>
    <cellStyle name="Output 4 2 3 2 2 2 4 2" xfId="32432"/>
    <cellStyle name="Output 4 2 3 2 2 2 4 2 2" xfId="32433"/>
    <cellStyle name="Output 4 2 3 2 2 2 4 3" xfId="54490"/>
    <cellStyle name="Output 4 2 3 2 2 2 5" xfId="32434"/>
    <cellStyle name="Output 4 2 3 2 2 2 5 2" xfId="32435"/>
    <cellStyle name="Output 4 2 3 2 2 2 6" xfId="54491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2 3" xfId="54492"/>
    <cellStyle name="Output 4 2 3 2 2 3 3" xfId="32440"/>
    <cellStyle name="Output 4 2 3 2 2 3 3 2" xfId="32441"/>
    <cellStyle name="Output 4 2 3 2 2 3 3 2 2" xfId="32442"/>
    <cellStyle name="Output 4 2 3 2 2 3 3 3" xfId="54493"/>
    <cellStyle name="Output 4 2 3 2 2 3 4" xfId="32443"/>
    <cellStyle name="Output 4 2 3 2 2 3 4 2" xfId="32444"/>
    <cellStyle name="Output 4 2 3 2 2 3 4 2 2" xfId="32445"/>
    <cellStyle name="Output 4 2 3 2 2 3 4 3" xfId="54494"/>
    <cellStyle name="Output 4 2 3 2 2 3 5" xfId="32446"/>
    <cellStyle name="Output 4 2 3 2 2 3 5 2" xfId="32447"/>
    <cellStyle name="Output 4 2 3 2 2 3 6" xfId="54495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2 3" xfId="54496"/>
    <cellStyle name="Output 4 2 3 2 2 4 3" xfId="32452"/>
    <cellStyle name="Output 4 2 3 2 2 4 3 2" xfId="32453"/>
    <cellStyle name="Output 4 2 3 2 2 4 3 2 2" xfId="32454"/>
    <cellStyle name="Output 4 2 3 2 2 4 3 3" xfId="54497"/>
    <cellStyle name="Output 4 2 3 2 2 4 4" xfId="32455"/>
    <cellStyle name="Output 4 2 3 2 2 4 4 2" xfId="32456"/>
    <cellStyle name="Output 4 2 3 2 2 4 4 2 2" xfId="32457"/>
    <cellStyle name="Output 4 2 3 2 2 4 4 3" xfId="54498"/>
    <cellStyle name="Output 4 2 3 2 2 4 5" xfId="32458"/>
    <cellStyle name="Output 4 2 3 2 2 4 5 2" xfId="32459"/>
    <cellStyle name="Output 4 2 3 2 2 4 6" xfId="5449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2 3" xfId="54500"/>
    <cellStyle name="Output 4 2 3 2 2 5 3" xfId="32464"/>
    <cellStyle name="Output 4 2 3 2 2 5 3 2" xfId="32465"/>
    <cellStyle name="Output 4 2 3 2 2 5 3 2 2" xfId="32466"/>
    <cellStyle name="Output 4 2 3 2 2 5 3 3" xfId="54501"/>
    <cellStyle name="Output 4 2 3 2 2 5 4" xfId="32467"/>
    <cellStyle name="Output 4 2 3 2 2 5 4 2" xfId="32468"/>
    <cellStyle name="Output 4 2 3 2 2 5 5" xfId="54502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2 3" xfId="54503"/>
    <cellStyle name="Output 4 2 3 2 2 6 3" xfId="32473"/>
    <cellStyle name="Output 4 2 3 2 2 6 3 2" xfId="32474"/>
    <cellStyle name="Output 4 2 3 2 2 6 3 2 2" xfId="32475"/>
    <cellStyle name="Output 4 2 3 2 2 6 3 3" xfId="54504"/>
    <cellStyle name="Output 4 2 3 2 2 6 4" xfId="32476"/>
    <cellStyle name="Output 4 2 3 2 2 6 4 2" xfId="32477"/>
    <cellStyle name="Output 4 2 3 2 2 6 5" xfId="54505"/>
    <cellStyle name="Output 4 2 3 2 2 7" xfId="32478"/>
    <cellStyle name="Output 4 2 3 2 2 7 2" xfId="32479"/>
    <cellStyle name="Output 4 2 3 2 2 7 2 2" xfId="32480"/>
    <cellStyle name="Output 4 2 3 2 2 7 3" xfId="54506"/>
    <cellStyle name="Output 4 2 3 2 2 8" xfId="32481"/>
    <cellStyle name="Output 4 2 3 2 2 8 2" xfId="32482"/>
    <cellStyle name="Output 4 2 3 2 2 9" xfId="54507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2 3" xfId="54508"/>
    <cellStyle name="Output 4 2 3 2 3 2 3" xfId="32488"/>
    <cellStyle name="Output 4 2 3 2 3 2 3 2" xfId="32489"/>
    <cellStyle name="Output 4 2 3 2 3 2 3 2 2" xfId="32490"/>
    <cellStyle name="Output 4 2 3 2 3 2 3 3" xfId="54509"/>
    <cellStyle name="Output 4 2 3 2 3 2 4" xfId="32491"/>
    <cellStyle name="Output 4 2 3 2 3 2 4 2" xfId="32492"/>
    <cellStyle name="Output 4 2 3 2 3 2 4 2 2" xfId="32493"/>
    <cellStyle name="Output 4 2 3 2 3 2 4 3" xfId="54510"/>
    <cellStyle name="Output 4 2 3 2 3 2 5" xfId="32494"/>
    <cellStyle name="Output 4 2 3 2 3 2 5 2" xfId="32495"/>
    <cellStyle name="Output 4 2 3 2 3 2 6" xfId="54511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2 3" xfId="54512"/>
    <cellStyle name="Output 4 2 3 2 3 3 3" xfId="32500"/>
    <cellStyle name="Output 4 2 3 2 3 3 3 2" xfId="32501"/>
    <cellStyle name="Output 4 2 3 2 3 3 3 2 2" xfId="32502"/>
    <cellStyle name="Output 4 2 3 2 3 3 3 3" xfId="54513"/>
    <cellStyle name="Output 4 2 3 2 3 3 4" xfId="32503"/>
    <cellStyle name="Output 4 2 3 2 3 3 4 2" xfId="32504"/>
    <cellStyle name="Output 4 2 3 2 3 3 4 2 2" xfId="32505"/>
    <cellStyle name="Output 4 2 3 2 3 3 4 3" xfId="54514"/>
    <cellStyle name="Output 4 2 3 2 3 3 5" xfId="32506"/>
    <cellStyle name="Output 4 2 3 2 3 3 5 2" xfId="32507"/>
    <cellStyle name="Output 4 2 3 2 3 3 6" xfId="54515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2 3" xfId="54516"/>
    <cellStyle name="Output 4 2 3 2 3 4 3" xfId="32512"/>
    <cellStyle name="Output 4 2 3 2 3 4 3 2" xfId="32513"/>
    <cellStyle name="Output 4 2 3 2 3 4 3 2 2" xfId="32514"/>
    <cellStyle name="Output 4 2 3 2 3 4 3 3" xfId="54517"/>
    <cellStyle name="Output 4 2 3 2 3 4 4" xfId="32515"/>
    <cellStyle name="Output 4 2 3 2 3 4 4 2" xfId="32516"/>
    <cellStyle name="Output 4 2 3 2 3 4 4 2 2" xfId="32517"/>
    <cellStyle name="Output 4 2 3 2 3 4 4 3" xfId="54518"/>
    <cellStyle name="Output 4 2 3 2 3 4 5" xfId="32518"/>
    <cellStyle name="Output 4 2 3 2 3 4 5 2" xfId="32519"/>
    <cellStyle name="Output 4 2 3 2 3 4 6" xfId="54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2 3" xfId="54520"/>
    <cellStyle name="Output 4 2 3 2 3 5 3" xfId="32524"/>
    <cellStyle name="Output 4 2 3 2 3 5 3 2" xfId="32525"/>
    <cellStyle name="Output 4 2 3 2 3 5 3 2 2" xfId="32526"/>
    <cellStyle name="Output 4 2 3 2 3 5 3 3" xfId="54521"/>
    <cellStyle name="Output 4 2 3 2 3 5 4" xfId="32527"/>
    <cellStyle name="Output 4 2 3 2 3 5 4 2" xfId="32528"/>
    <cellStyle name="Output 4 2 3 2 3 5 5" xfId="54522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2 3" xfId="54523"/>
    <cellStyle name="Output 4 2 3 2 3 6 3" xfId="32533"/>
    <cellStyle name="Output 4 2 3 2 3 6 3 2" xfId="32534"/>
    <cellStyle name="Output 4 2 3 2 3 6 3 2 2" xfId="32535"/>
    <cellStyle name="Output 4 2 3 2 3 6 3 3" xfId="54524"/>
    <cellStyle name="Output 4 2 3 2 3 6 4" xfId="32536"/>
    <cellStyle name="Output 4 2 3 2 3 6 4 2" xfId="32537"/>
    <cellStyle name="Output 4 2 3 2 3 6 5" xfId="54525"/>
    <cellStyle name="Output 4 2 3 2 3 7" xfId="32538"/>
    <cellStyle name="Output 4 2 3 2 3 7 2" xfId="32539"/>
    <cellStyle name="Output 4 2 3 2 3 7 2 2" xfId="32540"/>
    <cellStyle name="Output 4 2 3 2 3 7 3" xfId="54526"/>
    <cellStyle name="Output 4 2 3 2 3 8" xfId="32541"/>
    <cellStyle name="Output 4 2 3 2 3 8 2" xfId="32542"/>
    <cellStyle name="Output 4 2 3 2 3 9" xfId="54527"/>
    <cellStyle name="Output 4 2 3 2 4" xfId="32543"/>
    <cellStyle name="Output 4 2 3 2 4 2" xfId="32544"/>
    <cellStyle name="Output 4 2 3 2 4 2 2" xfId="32545"/>
    <cellStyle name="Output 4 2 3 2 4 2 2 2" xfId="32546"/>
    <cellStyle name="Output 4 2 3 2 4 2 3" xfId="54528"/>
    <cellStyle name="Output 4 2 3 2 4 3" xfId="32547"/>
    <cellStyle name="Output 4 2 3 2 4 3 2" xfId="32548"/>
    <cellStyle name="Output 4 2 3 2 4 3 2 2" xfId="32549"/>
    <cellStyle name="Output 4 2 3 2 4 3 3" xfId="54529"/>
    <cellStyle name="Output 4 2 3 2 4 4" xfId="32550"/>
    <cellStyle name="Output 4 2 3 2 4 4 2" xfId="32551"/>
    <cellStyle name="Output 4 2 3 2 4 4 2 2" xfId="32552"/>
    <cellStyle name="Output 4 2 3 2 4 4 3" xfId="54530"/>
    <cellStyle name="Output 4 2 3 2 4 5" xfId="32553"/>
    <cellStyle name="Output 4 2 3 2 4 5 2" xfId="32554"/>
    <cellStyle name="Output 4 2 3 2 4 6" xfId="54531"/>
    <cellStyle name="Output 4 2 3 2 5" xfId="32555"/>
    <cellStyle name="Output 4 2 3 2 5 2" xfId="32556"/>
    <cellStyle name="Output 4 2 3 2 5 2 2" xfId="32557"/>
    <cellStyle name="Output 4 2 3 2 5 2 2 2" xfId="32558"/>
    <cellStyle name="Output 4 2 3 2 5 2 3" xfId="54532"/>
    <cellStyle name="Output 4 2 3 2 5 3" xfId="32559"/>
    <cellStyle name="Output 4 2 3 2 5 3 2" xfId="32560"/>
    <cellStyle name="Output 4 2 3 2 5 3 2 2" xfId="32561"/>
    <cellStyle name="Output 4 2 3 2 5 3 3" xfId="54533"/>
    <cellStyle name="Output 4 2 3 2 5 4" xfId="32562"/>
    <cellStyle name="Output 4 2 3 2 5 4 2" xfId="32563"/>
    <cellStyle name="Output 4 2 3 2 5 4 2 2" xfId="32564"/>
    <cellStyle name="Output 4 2 3 2 5 4 3" xfId="54534"/>
    <cellStyle name="Output 4 2 3 2 5 5" xfId="32565"/>
    <cellStyle name="Output 4 2 3 2 5 5 2" xfId="32566"/>
    <cellStyle name="Output 4 2 3 2 5 6" xfId="54535"/>
    <cellStyle name="Output 4 2 3 2 6" xfId="32567"/>
    <cellStyle name="Output 4 2 3 2 6 2" xfId="32568"/>
    <cellStyle name="Output 4 2 3 2 6 2 2" xfId="32569"/>
    <cellStyle name="Output 4 2 3 2 6 2 2 2" xfId="32570"/>
    <cellStyle name="Output 4 2 3 2 6 2 3" xfId="54536"/>
    <cellStyle name="Output 4 2 3 2 6 3" xfId="32571"/>
    <cellStyle name="Output 4 2 3 2 6 3 2" xfId="32572"/>
    <cellStyle name="Output 4 2 3 2 6 3 2 2" xfId="32573"/>
    <cellStyle name="Output 4 2 3 2 6 3 3" xfId="54537"/>
    <cellStyle name="Output 4 2 3 2 6 4" xfId="32574"/>
    <cellStyle name="Output 4 2 3 2 6 4 2" xfId="32575"/>
    <cellStyle name="Output 4 2 3 2 6 5" xfId="54538"/>
    <cellStyle name="Output 4 2 3 2 7" xfId="32576"/>
    <cellStyle name="Output 4 2 3 2 7 2" xfId="32577"/>
    <cellStyle name="Output 4 2 3 2 7 2 2" xfId="32578"/>
    <cellStyle name="Output 4 2 3 2 7 2 2 2" xfId="32579"/>
    <cellStyle name="Output 4 2 3 2 7 2 3" xfId="54539"/>
    <cellStyle name="Output 4 2 3 2 7 3" xfId="32580"/>
    <cellStyle name="Output 4 2 3 2 7 3 2" xfId="32581"/>
    <cellStyle name="Output 4 2 3 2 7 3 2 2" xfId="32582"/>
    <cellStyle name="Output 4 2 3 2 7 3 3" xfId="54540"/>
    <cellStyle name="Output 4 2 3 2 7 4" xfId="32583"/>
    <cellStyle name="Output 4 2 3 2 7 4 2" xfId="32584"/>
    <cellStyle name="Output 4 2 3 2 7 5" xfId="54541"/>
    <cellStyle name="Output 4 2 3 2 8" xfId="32585"/>
    <cellStyle name="Output 4 2 3 2 8 2" xfId="32586"/>
    <cellStyle name="Output 4 2 3 2 8 2 2" xfId="32587"/>
    <cellStyle name="Output 4 2 3 2 8 3" xfId="54542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2 3" xfId="54543"/>
    <cellStyle name="Output 4 2 3 3 2 3" xfId="32595"/>
    <cellStyle name="Output 4 2 3 3 2 3 2" xfId="32596"/>
    <cellStyle name="Output 4 2 3 3 2 3 2 2" xfId="32597"/>
    <cellStyle name="Output 4 2 3 3 2 3 3" xfId="54544"/>
    <cellStyle name="Output 4 2 3 3 2 4" xfId="32598"/>
    <cellStyle name="Output 4 2 3 3 2 4 2" xfId="32599"/>
    <cellStyle name="Output 4 2 3 3 2 4 2 2" xfId="32600"/>
    <cellStyle name="Output 4 2 3 3 2 4 3" xfId="54545"/>
    <cellStyle name="Output 4 2 3 3 2 5" xfId="32601"/>
    <cellStyle name="Output 4 2 3 3 2 5 2" xfId="32602"/>
    <cellStyle name="Output 4 2 3 3 2 6" xfId="54546"/>
    <cellStyle name="Output 4 2 3 3 3" xfId="32603"/>
    <cellStyle name="Output 4 2 3 3 3 2" xfId="32604"/>
    <cellStyle name="Output 4 2 3 3 3 2 2" xfId="32605"/>
    <cellStyle name="Output 4 2 3 3 3 2 2 2" xfId="32606"/>
    <cellStyle name="Output 4 2 3 3 3 2 3" xfId="54547"/>
    <cellStyle name="Output 4 2 3 3 3 3" xfId="32607"/>
    <cellStyle name="Output 4 2 3 3 3 3 2" xfId="32608"/>
    <cellStyle name="Output 4 2 3 3 3 3 2 2" xfId="32609"/>
    <cellStyle name="Output 4 2 3 3 3 3 3" xfId="54548"/>
    <cellStyle name="Output 4 2 3 3 3 4" xfId="32610"/>
    <cellStyle name="Output 4 2 3 3 3 4 2" xfId="32611"/>
    <cellStyle name="Output 4 2 3 3 3 4 2 2" xfId="32612"/>
    <cellStyle name="Output 4 2 3 3 3 4 3" xfId="54549"/>
    <cellStyle name="Output 4 2 3 3 3 5" xfId="32613"/>
    <cellStyle name="Output 4 2 3 3 3 5 2" xfId="32614"/>
    <cellStyle name="Output 4 2 3 3 3 6" xfId="54550"/>
    <cellStyle name="Output 4 2 3 3 4" xfId="32615"/>
    <cellStyle name="Output 4 2 3 3 4 2" xfId="32616"/>
    <cellStyle name="Output 4 2 3 3 4 2 2" xfId="32617"/>
    <cellStyle name="Output 4 2 3 3 4 2 2 2" xfId="32618"/>
    <cellStyle name="Output 4 2 3 3 4 2 3" xfId="54551"/>
    <cellStyle name="Output 4 2 3 3 4 3" xfId="32619"/>
    <cellStyle name="Output 4 2 3 3 4 3 2" xfId="32620"/>
    <cellStyle name="Output 4 2 3 3 4 3 2 2" xfId="32621"/>
    <cellStyle name="Output 4 2 3 3 4 3 3" xfId="54552"/>
    <cellStyle name="Output 4 2 3 3 4 4" xfId="32622"/>
    <cellStyle name="Output 4 2 3 3 4 4 2" xfId="32623"/>
    <cellStyle name="Output 4 2 3 3 4 4 2 2" xfId="32624"/>
    <cellStyle name="Output 4 2 3 3 4 4 3" xfId="54553"/>
    <cellStyle name="Output 4 2 3 3 4 5" xfId="32625"/>
    <cellStyle name="Output 4 2 3 3 4 5 2" xfId="32626"/>
    <cellStyle name="Output 4 2 3 3 4 6" xfId="54554"/>
    <cellStyle name="Output 4 2 3 3 5" xfId="32627"/>
    <cellStyle name="Output 4 2 3 3 5 2" xfId="32628"/>
    <cellStyle name="Output 4 2 3 3 5 2 2" xfId="32629"/>
    <cellStyle name="Output 4 2 3 3 5 2 2 2" xfId="32630"/>
    <cellStyle name="Output 4 2 3 3 5 2 3" xfId="54555"/>
    <cellStyle name="Output 4 2 3 3 5 3" xfId="32631"/>
    <cellStyle name="Output 4 2 3 3 5 3 2" xfId="32632"/>
    <cellStyle name="Output 4 2 3 3 5 3 2 2" xfId="32633"/>
    <cellStyle name="Output 4 2 3 3 5 3 3" xfId="54556"/>
    <cellStyle name="Output 4 2 3 3 5 4" xfId="32634"/>
    <cellStyle name="Output 4 2 3 3 5 4 2" xfId="32635"/>
    <cellStyle name="Output 4 2 3 3 5 5" xfId="54557"/>
    <cellStyle name="Output 4 2 3 3 6" xfId="32636"/>
    <cellStyle name="Output 4 2 3 3 6 2" xfId="32637"/>
    <cellStyle name="Output 4 2 3 3 6 2 2" xfId="32638"/>
    <cellStyle name="Output 4 2 3 3 6 2 2 2" xfId="32639"/>
    <cellStyle name="Output 4 2 3 3 6 2 3" xfId="54558"/>
    <cellStyle name="Output 4 2 3 3 6 3" xfId="32640"/>
    <cellStyle name="Output 4 2 3 3 6 3 2" xfId="32641"/>
    <cellStyle name="Output 4 2 3 3 6 3 2 2" xfId="32642"/>
    <cellStyle name="Output 4 2 3 3 6 3 3" xfId="54559"/>
    <cellStyle name="Output 4 2 3 3 6 4" xfId="32643"/>
    <cellStyle name="Output 4 2 3 3 6 4 2" xfId="32644"/>
    <cellStyle name="Output 4 2 3 3 6 5" xfId="54560"/>
    <cellStyle name="Output 4 2 3 3 7" xfId="32645"/>
    <cellStyle name="Output 4 2 3 3 7 2" xfId="32646"/>
    <cellStyle name="Output 4 2 3 3 7 2 2" xfId="32647"/>
    <cellStyle name="Output 4 2 3 3 7 3" xfId="54561"/>
    <cellStyle name="Output 4 2 3 3 8" xfId="32648"/>
    <cellStyle name="Output 4 2 3 3 8 2" xfId="32649"/>
    <cellStyle name="Output 4 2 3 3 9" xfId="54562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2 3" xfId="54563"/>
    <cellStyle name="Output 4 2 3 4 2 3" xfId="32655"/>
    <cellStyle name="Output 4 2 3 4 2 3 2" xfId="32656"/>
    <cellStyle name="Output 4 2 3 4 2 3 2 2" xfId="32657"/>
    <cellStyle name="Output 4 2 3 4 2 3 3" xfId="54564"/>
    <cellStyle name="Output 4 2 3 4 2 4" xfId="32658"/>
    <cellStyle name="Output 4 2 3 4 2 4 2" xfId="32659"/>
    <cellStyle name="Output 4 2 3 4 2 4 2 2" xfId="32660"/>
    <cellStyle name="Output 4 2 3 4 2 4 3" xfId="54565"/>
    <cellStyle name="Output 4 2 3 4 2 5" xfId="32661"/>
    <cellStyle name="Output 4 2 3 4 2 5 2" xfId="32662"/>
    <cellStyle name="Output 4 2 3 4 2 6" xfId="54566"/>
    <cellStyle name="Output 4 2 3 4 3" xfId="32663"/>
    <cellStyle name="Output 4 2 3 4 3 2" xfId="32664"/>
    <cellStyle name="Output 4 2 3 4 3 2 2" xfId="32665"/>
    <cellStyle name="Output 4 2 3 4 3 2 2 2" xfId="32666"/>
    <cellStyle name="Output 4 2 3 4 3 2 3" xfId="54567"/>
    <cellStyle name="Output 4 2 3 4 3 3" xfId="32667"/>
    <cellStyle name="Output 4 2 3 4 3 3 2" xfId="32668"/>
    <cellStyle name="Output 4 2 3 4 3 3 2 2" xfId="32669"/>
    <cellStyle name="Output 4 2 3 4 3 3 3" xfId="54568"/>
    <cellStyle name="Output 4 2 3 4 3 4" xfId="32670"/>
    <cellStyle name="Output 4 2 3 4 3 4 2" xfId="32671"/>
    <cellStyle name="Output 4 2 3 4 3 4 2 2" xfId="32672"/>
    <cellStyle name="Output 4 2 3 4 3 4 3" xfId="54569"/>
    <cellStyle name="Output 4 2 3 4 3 5" xfId="32673"/>
    <cellStyle name="Output 4 2 3 4 3 5 2" xfId="32674"/>
    <cellStyle name="Output 4 2 3 4 3 6" xfId="54570"/>
    <cellStyle name="Output 4 2 3 4 4" xfId="32675"/>
    <cellStyle name="Output 4 2 3 4 4 2" xfId="32676"/>
    <cellStyle name="Output 4 2 3 4 4 2 2" xfId="32677"/>
    <cellStyle name="Output 4 2 3 4 4 2 2 2" xfId="32678"/>
    <cellStyle name="Output 4 2 3 4 4 2 3" xfId="54571"/>
    <cellStyle name="Output 4 2 3 4 4 3" xfId="32679"/>
    <cellStyle name="Output 4 2 3 4 4 3 2" xfId="32680"/>
    <cellStyle name="Output 4 2 3 4 4 3 2 2" xfId="32681"/>
    <cellStyle name="Output 4 2 3 4 4 3 3" xfId="54572"/>
    <cellStyle name="Output 4 2 3 4 4 4" xfId="32682"/>
    <cellStyle name="Output 4 2 3 4 4 4 2" xfId="32683"/>
    <cellStyle name="Output 4 2 3 4 4 4 2 2" xfId="32684"/>
    <cellStyle name="Output 4 2 3 4 4 4 3" xfId="54573"/>
    <cellStyle name="Output 4 2 3 4 4 5" xfId="32685"/>
    <cellStyle name="Output 4 2 3 4 4 5 2" xfId="32686"/>
    <cellStyle name="Output 4 2 3 4 4 6" xfId="54574"/>
    <cellStyle name="Output 4 2 3 4 5" xfId="32687"/>
    <cellStyle name="Output 4 2 3 4 5 2" xfId="32688"/>
    <cellStyle name="Output 4 2 3 4 5 2 2" xfId="32689"/>
    <cellStyle name="Output 4 2 3 4 5 2 2 2" xfId="32690"/>
    <cellStyle name="Output 4 2 3 4 5 2 3" xfId="54575"/>
    <cellStyle name="Output 4 2 3 4 5 3" xfId="32691"/>
    <cellStyle name="Output 4 2 3 4 5 3 2" xfId="32692"/>
    <cellStyle name="Output 4 2 3 4 5 3 2 2" xfId="32693"/>
    <cellStyle name="Output 4 2 3 4 5 3 3" xfId="54576"/>
    <cellStyle name="Output 4 2 3 4 5 4" xfId="32694"/>
    <cellStyle name="Output 4 2 3 4 5 4 2" xfId="32695"/>
    <cellStyle name="Output 4 2 3 4 5 5" xfId="54577"/>
    <cellStyle name="Output 4 2 3 4 6" xfId="32696"/>
    <cellStyle name="Output 4 2 3 4 6 2" xfId="32697"/>
    <cellStyle name="Output 4 2 3 4 6 2 2" xfId="32698"/>
    <cellStyle name="Output 4 2 3 4 6 2 2 2" xfId="32699"/>
    <cellStyle name="Output 4 2 3 4 6 2 3" xfId="54578"/>
    <cellStyle name="Output 4 2 3 4 6 3" xfId="32700"/>
    <cellStyle name="Output 4 2 3 4 6 3 2" xfId="32701"/>
    <cellStyle name="Output 4 2 3 4 6 3 2 2" xfId="32702"/>
    <cellStyle name="Output 4 2 3 4 6 3 3" xfId="54579"/>
    <cellStyle name="Output 4 2 3 4 6 4" xfId="32703"/>
    <cellStyle name="Output 4 2 3 4 6 4 2" xfId="32704"/>
    <cellStyle name="Output 4 2 3 4 6 5" xfId="54580"/>
    <cellStyle name="Output 4 2 3 4 7" xfId="32705"/>
    <cellStyle name="Output 4 2 3 4 7 2" xfId="32706"/>
    <cellStyle name="Output 4 2 3 4 7 2 2" xfId="32707"/>
    <cellStyle name="Output 4 2 3 4 7 3" xfId="54581"/>
    <cellStyle name="Output 4 2 3 4 8" xfId="32708"/>
    <cellStyle name="Output 4 2 3 4 8 2" xfId="32709"/>
    <cellStyle name="Output 4 2 3 4 9" xfId="54582"/>
    <cellStyle name="Output 4 2 3 5" xfId="32710"/>
    <cellStyle name="Output 4 2 3 5 2" xfId="32711"/>
    <cellStyle name="Output 4 2 3 5 2 2" xfId="32712"/>
    <cellStyle name="Output 4 2 3 5 2 2 2" xfId="32713"/>
    <cellStyle name="Output 4 2 3 5 2 3" xfId="54583"/>
    <cellStyle name="Output 4 2 3 5 3" xfId="32714"/>
    <cellStyle name="Output 4 2 3 5 3 2" xfId="32715"/>
    <cellStyle name="Output 4 2 3 5 3 2 2" xfId="32716"/>
    <cellStyle name="Output 4 2 3 5 3 3" xfId="54584"/>
    <cellStyle name="Output 4 2 3 5 4" xfId="32717"/>
    <cellStyle name="Output 4 2 3 5 4 2" xfId="32718"/>
    <cellStyle name="Output 4 2 3 5 4 2 2" xfId="32719"/>
    <cellStyle name="Output 4 2 3 5 4 3" xfId="54585"/>
    <cellStyle name="Output 4 2 3 5 5" xfId="32720"/>
    <cellStyle name="Output 4 2 3 5 5 2" xfId="32721"/>
    <cellStyle name="Output 4 2 3 5 6" xfId="54586"/>
    <cellStyle name="Output 4 2 3 6" xfId="32722"/>
    <cellStyle name="Output 4 2 3 6 2" xfId="32723"/>
    <cellStyle name="Output 4 2 3 6 2 2" xfId="32724"/>
    <cellStyle name="Output 4 2 3 6 2 2 2" xfId="32725"/>
    <cellStyle name="Output 4 2 3 6 2 3" xfId="54587"/>
    <cellStyle name="Output 4 2 3 6 3" xfId="32726"/>
    <cellStyle name="Output 4 2 3 6 3 2" xfId="32727"/>
    <cellStyle name="Output 4 2 3 6 3 2 2" xfId="32728"/>
    <cellStyle name="Output 4 2 3 6 3 3" xfId="54588"/>
    <cellStyle name="Output 4 2 3 6 4" xfId="32729"/>
    <cellStyle name="Output 4 2 3 6 4 2" xfId="32730"/>
    <cellStyle name="Output 4 2 3 6 4 2 2" xfId="32731"/>
    <cellStyle name="Output 4 2 3 6 4 3" xfId="54589"/>
    <cellStyle name="Output 4 2 3 6 5" xfId="32732"/>
    <cellStyle name="Output 4 2 3 6 5 2" xfId="32733"/>
    <cellStyle name="Output 4 2 3 6 6" xfId="54590"/>
    <cellStyle name="Output 4 2 3 7" xfId="32734"/>
    <cellStyle name="Output 4 2 3 7 2" xfId="32735"/>
    <cellStyle name="Output 4 2 3 7 2 2" xfId="32736"/>
    <cellStyle name="Output 4 2 3 7 2 2 2" xfId="32737"/>
    <cellStyle name="Output 4 2 3 7 2 3" xfId="54591"/>
    <cellStyle name="Output 4 2 3 7 3" xfId="32738"/>
    <cellStyle name="Output 4 2 3 7 3 2" xfId="32739"/>
    <cellStyle name="Output 4 2 3 7 3 2 2" xfId="32740"/>
    <cellStyle name="Output 4 2 3 7 3 3" xfId="54592"/>
    <cellStyle name="Output 4 2 3 7 4" xfId="32741"/>
    <cellStyle name="Output 4 2 3 7 4 2" xfId="32742"/>
    <cellStyle name="Output 4 2 3 7 5" xfId="54593"/>
    <cellStyle name="Output 4 2 3 8" xfId="32743"/>
    <cellStyle name="Output 4 2 3 8 2" xfId="32744"/>
    <cellStyle name="Output 4 2 3 8 2 2" xfId="32745"/>
    <cellStyle name="Output 4 2 3 8 2 2 2" xfId="32746"/>
    <cellStyle name="Output 4 2 3 8 2 3" xfId="54594"/>
    <cellStyle name="Output 4 2 3 8 3" xfId="32747"/>
    <cellStyle name="Output 4 2 3 8 3 2" xfId="32748"/>
    <cellStyle name="Output 4 2 3 8 3 2 2" xfId="32749"/>
    <cellStyle name="Output 4 2 3 8 3 3" xfId="54595"/>
    <cellStyle name="Output 4 2 3 8 4" xfId="32750"/>
    <cellStyle name="Output 4 2 3 8 4 2" xfId="32751"/>
    <cellStyle name="Output 4 2 3 8 5" xfId="54596"/>
    <cellStyle name="Output 4 2 3 9" xfId="32752"/>
    <cellStyle name="Output 4 2 3 9 2" xfId="32753"/>
    <cellStyle name="Output 4 2 3 9 2 2" xfId="32754"/>
    <cellStyle name="Output 4 2 3 9 3" xfId="54597"/>
    <cellStyle name="Output 4 2 4" xfId="32755"/>
    <cellStyle name="Output 4 2 4 10" xfId="54598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2 3" xfId="54599"/>
    <cellStyle name="Output 4 2 4 2 2 3" xfId="32761"/>
    <cellStyle name="Output 4 2 4 2 2 3 2" xfId="32762"/>
    <cellStyle name="Output 4 2 4 2 2 3 2 2" xfId="32763"/>
    <cellStyle name="Output 4 2 4 2 2 3 3" xfId="54600"/>
    <cellStyle name="Output 4 2 4 2 2 4" xfId="32764"/>
    <cellStyle name="Output 4 2 4 2 2 4 2" xfId="32765"/>
    <cellStyle name="Output 4 2 4 2 2 4 2 2" xfId="32766"/>
    <cellStyle name="Output 4 2 4 2 2 4 3" xfId="54601"/>
    <cellStyle name="Output 4 2 4 2 2 5" xfId="32767"/>
    <cellStyle name="Output 4 2 4 2 2 5 2" xfId="32768"/>
    <cellStyle name="Output 4 2 4 2 2 6" xfId="54602"/>
    <cellStyle name="Output 4 2 4 2 3" xfId="32769"/>
    <cellStyle name="Output 4 2 4 2 3 2" xfId="32770"/>
    <cellStyle name="Output 4 2 4 2 3 2 2" xfId="32771"/>
    <cellStyle name="Output 4 2 4 2 3 2 2 2" xfId="32772"/>
    <cellStyle name="Output 4 2 4 2 3 2 3" xfId="54603"/>
    <cellStyle name="Output 4 2 4 2 3 3" xfId="32773"/>
    <cellStyle name="Output 4 2 4 2 3 3 2" xfId="32774"/>
    <cellStyle name="Output 4 2 4 2 3 3 2 2" xfId="32775"/>
    <cellStyle name="Output 4 2 4 2 3 3 3" xfId="54604"/>
    <cellStyle name="Output 4 2 4 2 3 4" xfId="32776"/>
    <cellStyle name="Output 4 2 4 2 3 4 2" xfId="32777"/>
    <cellStyle name="Output 4 2 4 2 3 4 2 2" xfId="32778"/>
    <cellStyle name="Output 4 2 4 2 3 4 3" xfId="54605"/>
    <cellStyle name="Output 4 2 4 2 3 5" xfId="32779"/>
    <cellStyle name="Output 4 2 4 2 3 5 2" xfId="32780"/>
    <cellStyle name="Output 4 2 4 2 3 6" xfId="54606"/>
    <cellStyle name="Output 4 2 4 2 4" xfId="32781"/>
    <cellStyle name="Output 4 2 4 2 4 2" xfId="32782"/>
    <cellStyle name="Output 4 2 4 2 4 2 2" xfId="32783"/>
    <cellStyle name="Output 4 2 4 2 4 2 2 2" xfId="32784"/>
    <cellStyle name="Output 4 2 4 2 4 2 3" xfId="54607"/>
    <cellStyle name="Output 4 2 4 2 4 3" xfId="32785"/>
    <cellStyle name="Output 4 2 4 2 4 3 2" xfId="32786"/>
    <cellStyle name="Output 4 2 4 2 4 3 2 2" xfId="32787"/>
    <cellStyle name="Output 4 2 4 2 4 3 3" xfId="54608"/>
    <cellStyle name="Output 4 2 4 2 4 4" xfId="32788"/>
    <cellStyle name="Output 4 2 4 2 4 4 2" xfId="32789"/>
    <cellStyle name="Output 4 2 4 2 4 4 2 2" xfId="32790"/>
    <cellStyle name="Output 4 2 4 2 4 4 3" xfId="54609"/>
    <cellStyle name="Output 4 2 4 2 4 5" xfId="32791"/>
    <cellStyle name="Output 4 2 4 2 4 5 2" xfId="32792"/>
    <cellStyle name="Output 4 2 4 2 4 6" xfId="54610"/>
    <cellStyle name="Output 4 2 4 2 5" xfId="32793"/>
    <cellStyle name="Output 4 2 4 2 5 2" xfId="32794"/>
    <cellStyle name="Output 4 2 4 2 5 2 2" xfId="32795"/>
    <cellStyle name="Output 4 2 4 2 5 2 2 2" xfId="32796"/>
    <cellStyle name="Output 4 2 4 2 5 2 3" xfId="54611"/>
    <cellStyle name="Output 4 2 4 2 5 3" xfId="32797"/>
    <cellStyle name="Output 4 2 4 2 5 3 2" xfId="32798"/>
    <cellStyle name="Output 4 2 4 2 5 3 2 2" xfId="32799"/>
    <cellStyle name="Output 4 2 4 2 5 3 3" xfId="54612"/>
    <cellStyle name="Output 4 2 4 2 5 4" xfId="32800"/>
    <cellStyle name="Output 4 2 4 2 5 4 2" xfId="32801"/>
    <cellStyle name="Output 4 2 4 2 5 5" xfId="54613"/>
    <cellStyle name="Output 4 2 4 2 6" xfId="32802"/>
    <cellStyle name="Output 4 2 4 2 6 2" xfId="32803"/>
    <cellStyle name="Output 4 2 4 2 6 2 2" xfId="32804"/>
    <cellStyle name="Output 4 2 4 2 6 2 2 2" xfId="32805"/>
    <cellStyle name="Output 4 2 4 2 6 2 3" xfId="54614"/>
    <cellStyle name="Output 4 2 4 2 6 3" xfId="32806"/>
    <cellStyle name="Output 4 2 4 2 6 3 2" xfId="32807"/>
    <cellStyle name="Output 4 2 4 2 6 3 2 2" xfId="32808"/>
    <cellStyle name="Output 4 2 4 2 6 3 3" xfId="54615"/>
    <cellStyle name="Output 4 2 4 2 6 4" xfId="32809"/>
    <cellStyle name="Output 4 2 4 2 6 4 2" xfId="32810"/>
    <cellStyle name="Output 4 2 4 2 6 5" xfId="54616"/>
    <cellStyle name="Output 4 2 4 2 7" xfId="32811"/>
    <cellStyle name="Output 4 2 4 2 7 2" xfId="32812"/>
    <cellStyle name="Output 4 2 4 2 7 2 2" xfId="32813"/>
    <cellStyle name="Output 4 2 4 2 7 3" xfId="54617"/>
    <cellStyle name="Output 4 2 4 2 8" xfId="32814"/>
    <cellStyle name="Output 4 2 4 2 8 2" xfId="32815"/>
    <cellStyle name="Output 4 2 4 2 9" xfId="54618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2 3" xfId="54619"/>
    <cellStyle name="Output 4 2 4 3 2 3" xfId="32821"/>
    <cellStyle name="Output 4 2 4 3 2 3 2" xfId="32822"/>
    <cellStyle name="Output 4 2 4 3 2 3 2 2" xfId="32823"/>
    <cellStyle name="Output 4 2 4 3 2 3 3" xfId="54620"/>
    <cellStyle name="Output 4 2 4 3 2 4" xfId="32824"/>
    <cellStyle name="Output 4 2 4 3 2 4 2" xfId="32825"/>
    <cellStyle name="Output 4 2 4 3 2 4 2 2" xfId="32826"/>
    <cellStyle name="Output 4 2 4 3 2 4 3" xfId="54621"/>
    <cellStyle name="Output 4 2 4 3 2 5" xfId="32827"/>
    <cellStyle name="Output 4 2 4 3 2 5 2" xfId="32828"/>
    <cellStyle name="Output 4 2 4 3 2 6" xfId="54622"/>
    <cellStyle name="Output 4 2 4 3 3" xfId="32829"/>
    <cellStyle name="Output 4 2 4 3 3 2" xfId="32830"/>
    <cellStyle name="Output 4 2 4 3 3 2 2" xfId="32831"/>
    <cellStyle name="Output 4 2 4 3 3 2 2 2" xfId="32832"/>
    <cellStyle name="Output 4 2 4 3 3 2 3" xfId="54623"/>
    <cellStyle name="Output 4 2 4 3 3 3" xfId="32833"/>
    <cellStyle name="Output 4 2 4 3 3 3 2" xfId="32834"/>
    <cellStyle name="Output 4 2 4 3 3 3 2 2" xfId="32835"/>
    <cellStyle name="Output 4 2 4 3 3 3 3" xfId="54624"/>
    <cellStyle name="Output 4 2 4 3 3 4" xfId="32836"/>
    <cellStyle name="Output 4 2 4 3 3 4 2" xfId="32837"/>
    <cellStyle name="Output 4 2 4 3 3 4 2 2" xfId="32838"/>
    <cellStyle name="Output 4 2 4 3 3 4 3" xfId="54625"/>
    <cellStyle name="Output 4 2 4 3 3 5" xfId="32839"/>
    <cellStyle name="Output 4 2 4 3 3 5 2" xfId="32840"/>
    <cellStyle name="Output 4 2 4 3 3 6" xfId="54626"/>
    <cellStyle name="Output 4 2 4 3 4" xfId="32841"/>
    <cellStyle name="Output 4 2 4 3 4 2" xfId="32842"/>
    <cellStyle name="Output 4 2 4 3 4 2 2" xfId="32843"/>
    <cellStyle name="Output 4 2 4 3 4 2 2 2" xfId="32844"/>
    <cellStyle name="Output 4 2 4 3 4 2 3" xfId="54627"/>
    <cellStyle name="Output 4 2 4 3 4 3" xfId="32845"/>
    <cellStyle name="Output 4 2 4 3 4 3 2" xfId="32846"/>
    <cellStyle name="Output 4 2 4 3 4 3 2 2" xfId="32847"/>
    <cellStyle name="Output 4 2 4 3 4 3 3" xfId="54628"/>
    <cellStyle name="Output 4 2 4 3 4 4" xfId="32848"/>
    <cellStyle name="Output 4 2 4 3 4 4 2" xfId="32849"/>
    <cellStyle name="Output 4 2 4 3 4 4 2 2" xfId="32850"/>
    <cellStyle name="Output 4 2 4 3 4 4 3" xfId="54629"/>
    <cellStyle name="Output 4 2 4 3 4 5" xfId="32851"/>
    <cellStyle name="Output 4 2 4 3 4 5 2" xfId="32852"/>
    <cellStyle name="Output 4 2 4 3 4 6" xfId="54630"/>
    <cellStyle name="Output 4 2 4 3 5" xfId="32853"/>
    <cellStyle name="Output 4 2 4 3 5 2" xfId="32854"/>
    <cellStyle name="Output 4 2 4 3 5 2 2" xfId="32855"/>
    <cellStyle name="Output 4 2 4 3 5 2 2 2" xfId="32856"/>
    <cellStyle name="Output 4 2 4 3 5 2 3" xfId="54631"/>
    <cellStyle name="Output 4 2 4 3 5 3" xfId="32857"/>
    <cellStyle name="Output 4 2 4 3 5 3 2" xfId="32858"/>
    <cellStyle name="Output 4 2 4 3 5 3 2 2" xfId="32859"/>
    <cellStyle name="Output 4 2 4 3 5 3 3" xfId="54632"/>
    <cellStyle name="Output 4 2 4 3 5 4" xfId="32860"/>
    <cellStyle name="Output 4 2 4 3 5 4 2" xfId="32861"/>
    <cellStyle name="Output 4 2 4 3 5 5" xfId="54633"/>
    <cellStyle name="Output 4 2 4 3 6" xfId="32862"/>
    <cellStyle name="Output 4 2 4 3 6 2" xfId="32863"/>
    <cellStyle name="Output 4 2 4 3 6 2 2" xfId="32864"/>
    <cellStyle name="Output 4 2 4 3 6 2 2 2" xfId="32865"/>
    <cellStyle name="Output 4 2 4 3 6 2 3" xfId="54634"/>
    <cellStyle name="Output 4 2 4 3 6 3" xfId="32866"/>
    <cellStyle name="Output 4 2 4 3 6 3 2" xfId="32867"/>
    <cellStyle name="Output 4 2 4 3 6 3 2 2" xfId="32868"/>
    <cellStyle name="Output 4 2 4 3 6 3 3" xfId="54635"/>
    <cellStyle name="Output 4 2 4 3 6 4" xfId="32869"/>
    <cellStyle name="Output 4 2 4 3 6 4 2" xfId="32870"/>
    <cellStyle name="Output 4 2 4 3 6 5" xfId="54636"/>
    <cellStyle name="Output 4 2 4 3 7" xfId="32871"/>
    <cellStyle name="Output 4 2 4 3 7 2" xfId="32872"/>
    <cellStyle name="Output 4 2 4 3 7 2 2" xfId="32873"/>
    <cellStyle name="Output 4 2 4 3 7 3" xfId="54637"/>
    <cellStyle name="Output 4 2 4 3 8" xfId="32874"/>
    <cellStyle name="Output 4 2 4 3 8 2" xfId="32875"/>
    <cellStyle name="Output 4 2 4 3 9" xfId="54638"/>
    <cellStyle name="Output 4 2 4 4" xfId="32876"/>
    <cellStyle name="Output 4 2 4 4 2" xfId="32877"/>
    <cellStyle name="Output 4 2 4 4 2 2" xfId="32878"/>
    <cellStyle name="Output 4 2 4 4 2 2 2" xfId="32879"/>
    <cellStyle name="Output 4 2 4 4 2 3" xfId="54639"/>
    <cellStyle name="Output 4 2 4 4 3" xfId="32880"/>
    <cellStyle name="Output 4 2 4 4 3 2" xfId="32881"/>
    <cellStyle name="Output 4 2 4 4 3 2 2" xfId="32882"/>
    <cellStyle name="Output 4 2 4 4 3 3" xfId="54640"/>
    <cellStyle name="Output 4 2 4 4 4" xfId="32883"/>
    <cellStyle name="Output 4 2 4 4 4 2" xfId="32884"/>
    <cellStyle name="Output 4 2 4 4 4 2 2" xfId="32885"/>
    <cellStyle name="Output 4 2 4 4 4 3" xfId="54641"/>
    <cellStyle name="Output 4 2 4 4 5" xfId="32886"/>
    <cellStyle name="Output 4 2 4 4 5 2" xfId="32887"/>
    <cellStyle name="Output 4 2 4 4 6" xfId="54642"/>
    <cellStyle name="Output 4 2 4 5" xfId="32888"/>
    <cellStyle name="Output 4 2 4 5 2" xfId="32889"/>
    <cellStyle name="Output 4 2 4 5 2 2" xfId="32890"/>
    <cellStyle name="Output 4 2 4 5 2 2 2" xfId="32891"/>
    <cellStyle name="Output 4 2 4 5 2 3" xfId="54643"/>
    <cellStyle name="Output 4 2 4 5 3" xfId="32892"/>
    <cellStyle name="Output 4 2 4 5 3 2" xfId="32893"/>
    <cellStyle name="Output 4 2 4 5 3 2 2" xfId="32894"/>
    <cellStyle name="Output 4 2 4 5 3 3" xfId="54644"/>
    <cellStyle name="Output 4 2 4 5 4" xfId="32895"/>
    <cellStyle name="Output 4 2 4 5 4 2" xfId="32896"/>
    <cellStyle name="Output 4 2 4 5 4 2 2" xfId="32897"/>
    <cellStyle name="Output 4 2 4 5 4 3" xfId="54645"/>
    <cellStyle name="Output 4 2 4 5 5" xfId="32898"/>
    <cellStyle name="Output 4 2 4 5 5 2" xfId="32899"/>
    <cellStyle name="Output 4 2 4 5 6" xfId="54646"/>
    <cellStyle name="Output 4 2 4 6" xfId="32900"/>
    <cellStyle name="Output 4 2 4 6 2" xfId="32901"/>
    <cellStyle name="Output 4 2 4 6 2 2" xfId="32902"/>
    <cellStyle name="Output 4 2 4 6 2 2 2" xfId="32903"/>
    <cellStyle name="Output 4 2 4 6 2 3" xfId="54647"/>
    <cellStyle name="Output 4 2 4 6 3" xfId="32904"/>
    <cellStyle name="Output 4 2 4 6 3 2" xfId="32905"/>
    <cellStyle name="Output 4 2 4 6 3 2 2" xfId="32906"/>
    <cellStyle name="Output 4 2 4 6 3 3" xfId="54648"/>
    <cellStyle name="Output 4 2 4 6 4" xfId="32907"/>
    <cellStyle name="Output 4 2 4 6 4 2" xfId="32908"/>
    <cellStyle name="Output 4 2 4 6 5" xfId="54649"/>
    <cellStyle name="Output 4 2 4 7" xfId="32909"/>
    <cellStyle name="Output 4 2 4 7 2" xfId="32910"/>
    <cellStyle name="Output 4 2 4 7 2 2" xfId="32911"/>
    <cellStyle name="Output 4 2 4 7 2 2 2" xfId="32912"/>
    <cellStyle name="Output 4 2 4 7 2 3" xfId="54650"/>
    <cellStyle name="Output 4 2 4 7 3" xfId="32913"/>
    <cellStyle name="Output 4 2 4 7 3 2" xfId="32914"/>
    <cellStyle name="Output 4 2 4 7 3 2 2" xfId="32915"/>
    <cellStyle name="Output 4 2 4 7 3 3" xfId="54651"/>
    <cellStyle name="Output 4 2 4 7 4" xfId="32916"/>
    <cellStyle name="Output 4 2 4 7 4 2" xfId="32917"/>
    <cellStyle name="Output 4 2 4 7 5" xfId="54652"/>
    <cellStyle name="Output 4 2 4 8" xfId="32918"/>
    <cellStyle name="Output 4 2 4 8 2" xfId="32919"/>
    <cellStyle name="Output 4 2 4 8 2 2" xfId="32920"/>
    <cellStyle name="Output 4 2 4 8 3" xfId="54653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2 3" xfId="54654"/>
    <cellStyle name="Output 4 2 5 2 3" xfId="32928"/>
    <cellStyle name="Output 4 2 5 2 3 2" xfId="32929"/>
    <cellStyle name="Output 4 2 5 2 3 2 2" xfId="32930"/>
    <cellStyle name="Output 4 2 5 2 3 3" xfId="54655"/>
    <cellStyle name="Output 4 2 5 2 4" xfId="32931"/>
    <cellStyle name="Output 4 2 5 2 4 2" xfId="32932"/>
    <cellStyle name="Output 4 2 5 2 4 2 2" xfId="32933"/>
    <cellStyle name="Output 4 2 5 2 4 3" xfId="54656"/>
    <cellStyle name="Output 4 2 5 2 5" xfId="32934"/>
    <cellStyle name="Output 4 2 5 2 5 2" xfId="32935"/>
    <cellStyle name="Output 4 2 5 2 6" xfId="54657"/>
    <cellStyle name="Output 4 2 5 3" xfId="32936"/>
    <cellStyle name="Output 4 2 5 3 2" xfId="32937"/>
    <cellStyle name="Output 4 2 5 3 2 2" xfId="32938"/>
    <cellStyle name="Output 4 2 5 3 2 2 2" xfId="32939"/>
    <cellStyle name="Output 4 2 5 3 2 3" xfId="54658"/>
    <cellStyle name="Output 4 2 5 3 3" xfId="32940"/>
    <cellStyle name="Output 4 2 5 3 3 2" xfId="32941"/>
    <cellStyle name="Output 4 2 5 3 3 2 2" xfId="32942"/>
    <cellStyle name="Output 4 2 5 3 3 3" xfId="54659"/>
    <cellStyle name="Output 4 2 5 3 4" xfId="32943"/>
    <cellStyle name="Output 4 2 5 3 4 2" xfId="32944"/>
    <cellStyle name="Output 4 2 5 3 4 2 2" xfId="32945"/>
    <cellStyle name="Output 4 2 5 3 4 3" xfId="54660"/>
    <cellStyle name="Output 4 2 5 3 5" xfId="32946"/>
    <cellStyle name="Output 4 2 5 3 5 2" xfId="32947"/>
    <cellStyle name="Output 4 2 5 3 6" xfId="54661"/>
    <cellStyle name="Output 4 2 5 4" xfId="32948"/>
    <cellStyle name="Output 4 2 5 4 2" xfId="32949"/>
    <cellStyle name="Output 4 2 5 4 2 2" xfId="32950"/>
    <cellStyle name="Output 4 2 5 4 2 2 2" xfId="32951"/>
    <cellStyle name="Output 4 2 5 4 2 3" xfId="54662"/>
    <cellStyle name="Output 4 2 5 4 3" xfId="32952"/>
    <cellStyle name="Output 4 2 5 4 3 2" xfId="32953"/>
    <cellStyle name="Output 4 2 5 4 3 2 2" xfId="32954"/>
    <cellStyle name="Output 4 2 5 4 3 3" xfId="54663"/>
    <cellStyle name="Output 4 2 5 4 4" xfId="32955"/>
    <cellStyle name="Output 4 2 5 4 4 2" xfId="32956"/>
    <cellStyle name="Output 4 2 5 4 4 2 2" xfId="32957"/>
    <cellStyle name="Output 4 2 5 4 4 3" xfId="54664"/>
    <cellStyle name="Output 4 2 5 4 5" xfId="32958"/>
    <cellStyle name="Output 4 2 5 4 5 2" xfId="32959"/>
    <cellStyle name="Output 4 2 5 4 6" xfId="54665"/>
    <cellStyle name="Output 4 2 5 5" xfId="32960"/>
    <cellStyle name="Output 4 2 5 5 2" xfId="32961"/>
    <cellStyle name="Output 4 2 5 5 2 2" xfId="32962"/>
    <cellStyle name="Output 4 2 5 5 2 2 2" xfId="32963"/>
    <cellStyle name="Output 4 2 5 5 2 3" xfId="54666"/>
    <cellStyle name="Output 4 2 5 5 3" xfId="32964"/>
    <cellStyle name="Output 4 2 5 5 3 2" xfId="32965"/>
    <cellStyle name="Output 4 2 5 5 3 2 2" xfId="32966"/>
    <cellStyle name="Output 4 2 5 5 3 3" xfId="54667"/>
    <cellStyle name="Output 4 2 5 5 4" xfId="32967"/>
    <cellStyle name="Output 4 2 5 5 4 2" xfId="32968"/>
    <cellStyle name="Output 4 2 5 5 5" xfId="54668"/>
    <cellStyle name="Output 4 2 5 6" xfId="32969"/>
    <cellStyle name="Output 4 2 5 6 2" xfId="32970"/>
    <cellStyle name="Output 4 2 5 6 2 2" xfId="32971"/>
    <cellStyle name="Output 4 2 5 6 2 2 2" xfId="32972"/>
    <cellStyle name="Output 4 2 5 6 2 3" xfId="54669"/>
    <cellStyle name="Output 4 2 5 6 3" xfId="32973"/>
    <cellStyle name="Output 4 2 5 6 3 2" xfId="32974"/>
    <cellStyle name="Output 4 2 5 6 3 2 2" xfId="32975"/>
    <cellStyle name="Output 4 2 5 6 3 3" xfId="54670"/>
    <cellStyle name="Output 4 2 5 6 4" xfId="32976"/>
    <cellStyle name="Output 4 2 5 6 4 2" xfId="32977"/>
    <cellStyle name="Output 4 2 5 6 5" xfId="54671"/>
    <cellStyle name="Output 4 2 5 7" xfId="32978"/>
    <cellStyle name="Output 4 2 5 7 2" xfId="32979"/>
    <cellStyle name="Output 4 2 5 7 2 2" xfId="32980"/>
    <cellStyle name="Output 4 2 5 7 3" xfId="54672"/>
    <cellStyle name="Output 4 2 5 8" xfId="32981"/>
    <cellStyle name="Output 4 2 5 8 2" xfId="32982"/>
    <cellStyle name="Output 4 2 5 9" xfId="54673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2 3" xfId="54674"/>
    <cellStyle name="Output 4 2 6 2 3" xfId="32988"/>
    <cellStyle name="Output 4 2 6 2 3 2" xfId="32989"/>
    <cellStyle name="Output 4 2 6 2 3 2 2" xfId="32990"/>
    <cellStyle name="Output 4 2 6 2 3 3" xfId="54675"/>
    <cellStyle name="Output 4 2 6 2 4" xfId="32991"/>
    <cellStyle name="Output 4 2 6 2 4 2" xfId="32992"/>
    <cellStyle name="Output 4 2 6 2 4 2 2" xfId="32993"/>
    <cellStyle name="Output 4 2 6 2 4 3" xfId="54676"/>
    <cellStyle name="Output 4 2 6 2 5" xfId="32994"/>
    <cellStyle name="Output 4 2 6 2 5 2" xfId="32995"/>
    <cellStyle name="Output 4 2 6 2 6" xfId="54677"/>
    <cellStyle name="Output 4 2 6 3" xfId="32996"/>
    <cellStyle name="Output 4 2 6 3 2" xfId="32997"/>
    <cellStyle name="Output 4 2 6 3 2 2" xfId="32998"/>
    <cellStyle name="Output 4 2 6 3 2 2 2" xfId="32999"/>
    <cellStyle name="Output 4 2 6 3 2 3" xfId="54678"/>
    <cellStyle name="Output 4 2 6 3 3" xfId="33000"/>
    <cellStyle name="Output 4 2 6 3 3 2" xfId="33001"/>
    <cellStyle name="Output 4 2 6 3 3 2 2" xfId="33002"/>
    <cellStyle name="Output 4 2 6 3 3 3" xfId="54679"/>
    <cellStyle name="Output 4 2 6 3 4" xfId="33003"/>
    <cellStyle name="Output 4 2 6 3 4 2" xfId="33004"/>
    <cellStyle name="Output 4 2 6 3 4 2 2" xfId="33005"/>
    <cellStyle name="Output 4 2 6 3 4 3" xfId="54680"/>
    <cellStyle name="Output 4 2 6 3 5" xfId="33006"/>
    <cellStyle name="Output 4 2 6 3 5 2" xfId="33007"/>
    <cellStyle name="Output 4 2 6 3 6" xfId="54681"/>
    <cellStyle name="Output 4 2 6 4" xfId="33008"/>
    <cellStyle name="Output 4 2 6 4 2" xfId="33009"/>
    <cellStyle name="Output 4 2 6 4 2 2" xfId="33010"/>
    <cellStyle name="Output 4 2 6 4 2 2 2" xfId="33011"/>
    <cellStyle name="Output 4 2 6 4 2 3" xfId="54682"/>
    <cellStyle name="Output 4 2 6 4 3" xfId="33012"/>
    <cellStyle name="Output 4 2 6 4 3 2" xfId="33013"/>
    <cellStyle name="Output 4 2 6 4 3 2 2" xfId="33014"/>
    <cellStyle name="Output 4 2 6 4 3 3" xfId="54683"/>
    <cellStyle name="Output 4 2 6 4 4" xfId="33015"/>
    <cellStyle name="Output 4 2 6 4 4 2" xfId="33016"/>
    <cellStyle name="Output 4 2 6 4 4 2 2" xfId="33017"/>
    <cellStyle name="Output 4 2 6 4 4 3" xfId="54684"/>
    <cellStyle name="Output 4 2 6 4 5" xfId="33018"/>
    <cellStyle name="Output 4 2 6 4 5 2" xfId="33019"/>
    <cellStyle name="Output 4 2 6 4 6" xfId="54685"/>
    <cellStyle name="Output 4 2 6 5" xfId="33020"/>
    <cellStyle name="Output 4 2 6 5 2" xfId="33021"/>
    <cellStyle name="Output 4 2 6 5 2 2" xfId="33022"/>
    <cellStyle name="Output 4 2 6 5 2 2 2" xfId="33023"/>
    <cellStyle name="Output 4 2 6 5 2 3" xfId="54686"/>
    <cellStyle name="Output 4 2 6 5 3" xfId="33024"/>
    <cellStyle name="Output 4 2 6 5 3 2" xfId="33025"/>
    <cellStyle name="Output 4 2 6 5 3 2 2" xfId="33026"/>
    <cellStyle name="Output 4 2 6 5 3 3" xfId="54687"/>
    <cellStyle name="Output 4 2 6 5 4" xfId="33027"/>
    <cellStyle name="Output 4 2 6 5 4 2" xfId="33028"/>
    <cellStyle name="Output 4 2 6 5 5" xfId="54688"/>
    <cellStyle name="Output 4 2 6 6" xfId="33029"/>
    <cellStyle name="Output 4 2 6 6 2" xfId="33030"/>
    <cellStyle name="Output 4 2 6 6 2 2" xfId="33031"/>
    <cellStyle name="Output 4 2 6 6 2 2 2" xfId="33032"/>
    <cellStyle name="Output 4 2 6 6 2 3" xfId="54689"/>
    <cellStyle name="Output 4 2 6 6 3" xfId="33033"/>
    <cellStyle name="Output 4 2 6 6 3 2" xfId="33034"/>
    <cellStyle name="Output 4 2 6 6 3 2 2" xfId="33035"/>
    <cellStyle name="Output 4 2 6 6 3 3" xfId="54690"/>
    <cellStyle name="Output 4 2 6 6 4" xfId="33036"/>
    <cellStyle name="Output 4 2 6 6 4 2" xfId="33037"/>
    <cellStyle name="Output 4 2 6 6 5" xfId="54691"/>
    <cellStyle name="Output 4 2 6 7" xfId="33038"/>
    <cellStyle name="Output 4 2 6 7 2" xfId="33039"/>
    <cellStyle name="Output 4 2 6 7 2 2" xfId="33040"/>
    <cellStyle name="Output 4 2 6 7 3" xfId="54692"/>
    <cellStyle name="Output 4 2 6 8" xfId="33041"/>
    <cellStyle name="Output 4 2 6 8 2" xfId="33042"/>
    <cellStyle name="Output 4 2 6 9" xfId="54693"/>
    <cellStyle name="Output 4 2 7" xfId="33043"/>
    <cellStyle name="Output 4 2 7 2" xfId="33044"/>
    <cellStyle name="Output 4 2 7 2 2" xfId="33045"/>
    <cellStyle name="Output 4 2 7 2 2 2" xfId="33046"/>
    <cellStyle name="Output 4 2 7 2 3" xfId="54694"/>
    <cellStyle name="Output 4 2 7 3" xfId="33047"/>
    <cellStyle name="Output 4 2 7 3 2" xfId="33048"/>
    <cellStyle name="Output 4 2 7 3 2 2" xfId="33049"/>
    <cellStyle name="Output 4 2 7 3 3" xfId="54695"/>
    <cellStyle name="Output 4 2 7 4" xfId="33050"/>
    <cellStyle name="Output 4 2 7 4 2" xfId="33051"/>
    <cellStyle name="Output 4 2 7 4 2 2" xfId="33052"/>
    <cellStyle name="Output 4 2 7 4 3" xfId="54696"/>
    <cellStyle name="Output 4 2 7 5" xfId="33053"/>
    <cellStyle name="Output 4 2 7 5 2" xfId="33054"/>
    <cellStyle name="Output 4 2 7 6" xfId="54697"/>
    <cellStyle name="Output 4 2 8" xfId="33055"/>
    <cellStyle name="Output 4 2 8 2" xfId="33056"/>
    <cellStyle name="Output 4 2 8 2 2" xfId="33057"/>
    <cellStyle name="Output 4 2 8 2 2 2" xfId="33058"/>
    <cellStyle name="Output 4 2 8 2 3" xfId="54698"/>
    <cellStyle name="Output 4 2 8 3" xfId="33059"/>
    <cellStyle name="Output 4 2 8 3 2" xfId="33060"/>
    <cellStyle name="Output 4 2 8 3 2 2" xfId="33061"/>
    <cellStyle name="Output 4 2 8 3 3" xfId="54699"/>
    <cellStyle name="Output 4 2 8 4" xfId="33062"/>
    <cellStyle name="Output 4 2 8 4 2" xfId="33063"/>
    <cellStyle name="Output 4 2 8 4 2 2" xfId="33064"/>
    <cellStyle name="Output 4 2 8 4 3" xfId="54700"/>
    <cellStyle name="Output 4 2 8 5" xfId="33065"/>
    <cellStyle name="Output 4 2 8 5 2" xfId="33066"/>
    <cellStyle name="Output 4 2 8 6" xfId="54701"/>
    <cellStyle name="Output 4 2 9" xfId="33067"/>
    <cellStyle name="Output 4 2 9 2" xfId="33068"/>
    <cellStyle name="Output 4 2 9 2 2" xfId="33069"/>
    <cellStyle name="Output 4 2 9 2 2 2" xfId="33070"/>
    <cellStyle name="Output 4 2 9 2 3" xfId="54702"/>
    <cellStyle name="Output 4 2 9 3" xfId="33071"/>
    <cellStyle name="Output 4 2 9 3 2" xfId="33072"/>
    <cellStyle name="Output 4 2 9 3 2 2" xfId="33073"/>
    <cellStyle name="Output 4 2 9 3 3" xfId="54703"/>
    <cellStyle name="Output 4 2 9 4" xfId="33074"/>
    <cellStyle name="Output 4 2 9 4 2" xfId="33075"/>
    <cellStyle name="Output 4 2 9 5" xfId="54704"/>
    <cellStyle name="Output 4 3" xfId="33076"/>
    <cellStyle name="Output 4 3 10" xfId="33077"/>
    <cellStyle name="Output 4 3 10 2" xfId="33078"/>
    <cellStyle name="Output 4 3 10 2 2" xfId="33079"/>
    <cellStyle name="Output 4 3 10 3" xfId="54705"/>
    <cellStyle name="Output 4 3 11" xfId="33080"/>
    <cellStyle name="Output 4 3 11 2" xfId="33081"/>
    <cellStyle name="Output 4 3 12" xfId="54706"/>
    <cellStyle name="Output 4 3 2" xfId="33082"/>
    <cellStyle name="Output 4 3 2 10" xfId="33083"/>
    <cellStyle name="Output 4 3 2 10 2" xfId="33084"/>
    <cellStyle name="Output 4 3 2 11" xfId="54707"/>
    <cellStyle name="Output 4 3 2 2" xfId="33085"/>
    <cellStyle name="Output 4 3 2 2 10" xfId="54708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2 3" xfId="54709"/>
    <cellStyle name="Output 4 3 2 2 2 2 3" xfId="33091"/>
    <cellStyle name="Output 4 3 2 2 2 2 3 2" xfId="33092"/>
    <cellStyle name="Output 4 3 2 2 2 2 3 2 2" xfId="33093"/>
    <cellStyle name="Output 4 3 2 2 2 2 3 3" xfId="54710"/>
    <cellStyle name="Output 4 3 2 2 2 2 4" xfId="33094"/>
    <cellStyle name="Output 4 3 2 2 2 2 4 2" xfId="33095"/>
    <cellStyle name="Output 4 3 2 2 2 2 4 2 2" xfId="33096"/>
    <cellStyle name="Output 4 3 2 2 2 2 4 3" xfId="54711"/>
    <cellStyle name="Output 4 3 2 2 2 2 5" xfId="33097"/>
    <cellStyle name="Output 4 3 2 2 2 2 5 2" xfId="33098"/>
    <cellStyle name="Output 4 3 2 2 2 2 6" xfId="54712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2 3" xfId="54713"/>
    <cellStyle name="Output 4 3 2 2 2 3 3" xfId="33103"/>
    <cellStyle name="Output 4 3 2 2 2 3 3 2" xfId="33104"/>
    <cellStyle name="Output 4 3 2 2 2 3 3 2 2" xfId="33105"/>
    <cellStyle name="Output 4 3 2 2 2 3 3 3" xfId="54714"/>
    <cellStyle name="Output 4 3 2 2 2 3 4" xfId="33106"/>
    <cellStyle name="Output 4 3 2 2 2 3 4 2" xfId="33107"/>
    <cellStyle name="Output 4 3 2 2 2 3 4 2 2" xfId="33108"/>
    <cellStyle name="Output 4 3 2 2 2 3 4 3" xfId="54715"/>
    <cellStyle name="Output 4 3 2 2 2 3 5" xfId="33109"/>
    <cellStyle name="Output 4 3 2 2 2 3 5 2" xfId="33110"/>
    <cellStyle name="Output 4 3 2 2 2 3 6" xfId="54716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2 3" xfId="54717"/>
    <cellStyle name="Output 4 3 2 2 2 4 3" xfId="33115"/>
    <cellStyle name="Output 4 3 2 2 2 4 3 2" xfId="33116"/>
    <cellStyle name="Output 4 3 2 2 2 4 3 2 2" xfId="33117"/>
    <cellStyle name="Output 4 3 2 2 2 4 3 3" xfId="54718"/>
    <cellStyle name="Output 4 3 2 2 2 4 4" xfId="33118"/>
    <cellStyle name="Output 4 3 2 2 2 4 4 2" xfId="33119"/>
    <cellStyle name="Output 4 3 2 2 2 4 4 2 2" xfId="33120"/>
    <cellStyle name="Output 4 3 2 2 2 4 4 3" xfId="54719"/>
    <cellStyle name="Output 4 3 2 2 2 4 5" xfId="33121"/>
    <cellStyle name="Output 4 3 2 2 2 4 5 2" xfId="33122"/>
    <cellStyle name="Output 4 3 2 2 2 4 6" xfId="54720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2 3" xfId="54721"/>
    <cellStyle name="Output 4 3 2 2 2 5 3" xfId="33127"/>
    <cellStyle name="Output 4 3 2 2 2 5 3 2" xfId="33128"/>
    <cellStyle name="Output 4 3 2 2 2 5 3 2 2" xfId="33129"/>
    <cellStyle name="Output 4 3 2 2 2 5 3 3" xfId="54722"/>
    <cellStyle name="Output 4 3 2 2 2 5 4" xfId="33130"/>
    <cellStyle name="Output 4 3 2 2 2 5 4 2" xfId="33131"/>
    <cellStyle name="Output 4 3 2 2 2 5 5" xfId="54723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2 3" xfId="54724"/>
    <cellStyle name="Output 4 3 2 2 2 6 3" xfId="33136"/>
    <cellStyle name="Output 4 3 2 2 2 6 3 2" xfId="33137"/>
    <cellStyle name="Output 4 3 2 2 2 6 3 2 2" xfId="33138"/>
    <cellStyle name="Output 4 3 2 2 2 6 3 3" xfId="54725"/>
    <cellStyle name="Output 4 3 2 2 2 6 4" xfId="33139"/>
    <cellStyle name="Output 4 3 2 2 2 6 4 2" xfId="33140"/>
    <cellStyle name="Output 4 3 2 2 2 6 5" xfId="54726"/>
    <cellStyle name="Output 4 3 2 2 2 7" xfId="33141"/>
    <cellStyle name="Output 4 3 2 2 2 7 2" xfId="33142"/>
    <cellStyle name="Output 4 3 2 2 2 7 2 2" xfId="33143"/>
    <cellStyle name="Output 4 3 2 2 2 7 3" xfId="54727"/>
    <cellStyle name="Output 4 3 2 2 2 8" xfId="33144"/>
    <cellStyle name="Output 4 3 2 2 2 8 2" xfId="33145"/>
    <cellStyle name="Output 4 3 2 2 2 9" xfId="54728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2 3" xfId="54729"/>
    <cellStyle name="Output 4 3 2 2 3 2 3" xfId="33151"/>
    <cellStyle name="Output 4 3 2 2 3 2 3 2" xfId="33152"/>
    <cellStyle name="Output 4 3 2 2 3 2 3 2 2" xfId="33153"/>
    <cellStyle name="Output 4 3 2 2 3 2 3 3" xfId="54730"/>
    <cellStyle name="Output 4 3 2 2 3 2 4" xfId="33154"/>
    <cellStyle name="Output 4 3 2 2 3 2 4 2" xfId="33155"/>
    <cellStyle name="Output 4 3 2 2 3 2 4 2 2" xfId="33156"/>
    <cellStyle name="Output 4 3 2 2 3 2 4 3" xfId="54731"/>
    <cellStyle name="Output 4 3 2 2 3 2 5" xfId="33157"/>
    <cellStyle name="Output 4 3 2 2 3 2 5 2" xfId="33158"/>
    <cellStyle name="Output 4 3 2 2 3 2 6" xfId="54732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2 3" xfId="54733"/>
    <cellStyle name="Output 4 3 2 2 3 3 3" xfId="33163"/>
    <cellStyle name="Output 4 3 2 2 3 3 3 2" xfId="33164"/>
    <cellStyle name="Output 4 3 2 2 3 3 3 2 2" xfId="33165"/>
    <cellStyle name="Output 4 3 2 2 3 3 3 3" xfId="54734"/>
    <cellStyle name="Output 4 3 2 2 3 3 4" xfId="33166"/>
    <cellStyle name="Output 4 3 2 2 3 3 4 2" xfId="33167"/>
    <cellStyle name="Output 4 3 2 2 3 3 4 2 2" xfId="33168"/>
    <cellStyle name="Output 4 3 2 2 3 3 4 3" xfId="54735"/>
    <cellStyle name="Output 4 3 2 2 3 3 5" xfId="33169"/>
    <cellStyle name="Output 4 3 2 2 3 3 5 2" xfId="33170"/>
    <cellStyle name="Output 4 3 2 2 3 3 6" xfId="54736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2 3" xfId="54737"/>
    <cellStyle name="Output 4 3 2 2 3 4 3" xfId="33175"/>
    <cellStyle name="Output 4 3 2 2 3 4 3 2" xfId="33176"/>
    <cellStyle name="Output 4 3 2 2 3 4 3 2 2" xfId="33177"/>
    <cellStyle name="Output 4 3 2 2 3 4 3 3" xfId="54738"/>
    <cellStyle name="Output 4 3 2 2 3 4 4" xfId="33178"/>
    <cellStyle name="Output 4 3 2 2 3 4 4 2" xfId="33179"/>
    <cellStyle name="Output 4 3 2 2 3 4 4 2 2" xfId="33180"/>
    <cellStyle name="Output 4 3 2 2 3 4 4 3" xfId="54739"/>
    <cellStyle name="Output 4 3 2 2 3 4 5" xfId="33181"/>
    <cellStyle name="Output 4 3 2 2 3 4 5 2" xfId="33182"/>
    <cellStyle name="Output 4 3 2 2 3 4 6" xfId="54740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2 3" xfId="54741"/>
    <cellStyle name="Output 4 3 2 2 3 5 3" xfId="33187"/>
    <cellStyle name="Output 4 3 2 2 3 5 3 2" xfId="33188"/>
    <cellStyle name="Output 4 3 2 2 3 5 3 2 2" xfId="33189"/>
    <cellStyle name="Output 4 3 2 2 3 5 3 3" xfId="54742"/>
    <cellStyle name="Output 4 3 2 2 3 5 4" xfId="33190"/>
    <cellStyle name="Output 4 3 2 2 3 5 4 2" xfId="33191"/>
    <cellStyle name="Output 4 3 2 2 3 5 5" xfId="54743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2 3" xfId="54744"/>
    <cellStyle name="Output 4 3 2 2 3 6 3" xfId="33196"/>
    <cellStyle name="Output 4 3 2 2 3 6 3 2" xfId="33197"/>
    <cellStyle name="Output 4 3 2 2 3 6 3 2 2" xfId="33198"/>
    <cellStyle name="Output 4 3 2 2 3 6 3 3" xfId="54745"/>
    <cellStyle name="Output 4 3 2 2 3 6 4" xfId="33199"/>
    <cellStyle name="Output 4 3 2 2 3 6 4 2" xfId="33200"/>
    <cellStyle name="Output 4 3 2 2 3 6 5" xfId="54746"/>
    <cellStyle name="Output 4 3 2 2 3 7" xfId="33201"/>
    <cellStyle name="Output 4 3 2 2 3 7 2" xfId="33202"/>
    <cellStyle name="Output 4 3 2 2 3 7 2 2" xfId="33203"/>
    <cellStyle name="Output 4 3 2 2 3 7 3" xfId="54747"/>
    <cellStyle name="Output 4 3 2 2 3 8" xfId="33204"/>
    <cellStyle name="Output 4 3 2 2 3 8 2" xfId="33205"/>
    <cellStyle name="Output 4 3 2 2 3 9" xfId="54748"/>
    <cellStyle name="Output 4 3 2 2 4" xfId="33206"/>
    <cellStyle name="Output 4 3 2 2 4 2" xfId="33207"/>
    <cellStyle name="Output 4 3 2 2 4 2 2" xfId="33208"/>
    <cellStyle name="Output 4 3 2 2 4 2 2 2" xfId="33209"/>
    <cellStyle name="Output 4 3 2 2 4 2 3" xfId="54749"/>
    <cellStyle name="Output 4 3 2 2 4 3" xfId="33210"/>
    <cellStyle name="Output 4 3 2 2 4 3 2" xfId="33211"/>
    <cellStyle name="Output 4 3 2 2 4 3 2 2" xfId="33212"/>
    <cellStyle name="Output 4 3 2 2 4 3 3" xfId="54750"/>
    <cellStyle name="Output 4 3 2 2 4 4" xfId="33213"/>
    <cellStyle name="Output 4 3 2 2 4 4 2" xfId="33214"/>
    <cellStyle name="Output 4 3 2 2 4 4 2 2" xfId="33215"/>
    <cellStyle name="Output 4 3 2 2 4 4 3" xfId="54751"/>
    <cellStyle name="Output 4 3 2 2 4 5" xfId="33216"/>
    <cellStyle name="Output 4 3 2 2 4 5 2" xfId="33217"/>
    <cellStyle name="Output 4 3 2 2 4 6" xfId="54752"/>
    <cellStyle name="Output 4 3 2 2 5" xfId="33218"/>
    <cellStyle name="Output 4 3 2 2 5 2" xfId="33219"/>
    <cellStyle name="Output 4 3 2 2 5 2 2" xfId="33220"/>
    <cellStyle name="Output 4 3 2 2 5 2 2 2" xfId="33221"/>
    <cellStyle name="Output 4 3 2 2 5 2 3" xfId="54753"/>
    <cellStyle name="Output 4 3 2 2 5 3" xfId="33222"/>
    <cellStyle name="Output 4 3 2 2 5 3 2" xfId="33223"/>
    <cellStyle name="Output 4 3 2 2 5 3 2 2" xfId="33224"/>
    <cellStyle name="Output 4 3 2 2 5 3 3" xfId="54754"/>
    <cellStyle name="Output 4 3 2 2 5 4" xfId="33225"/>
    <cellStyle name="Output 4 3 2 2 5 4 2" xfId="33226"/>
    <cellStyle name="Output 4 3 2 2 5 4 2 2" xfId="33227"/>
    <cellStyle name="Output 4 3 2 2 5 4 3" xfId="54755"/>
    <cellStyle name="Output 4 3 2 2 5 5" xfId="33228"/>
    <cellStyle name="Output 4 3 2 2 5 5 2" xfId="33229"/>
    <cellStyle name="Output 4 3 2 2 5 6" xfId="54756"/>
    <cellStyle name="Output 4 3 2 2 6" xfId="33230"/>
    <cellStyle name="Output 4 3 2 2 6 2" xfId="33231"/>
    <cellStyle name="Output 4 3 2 2 6 2 2" xfId="33232"/>
    <cellStyle name="Output 4 3 2 2 6 2 2 2" xfId="33233"/>
    <cellStyle name="Output 4 3 2 2 6 2 3" xfId="54757"/>
    <cellStyle name="Output 4 3 2 2 6 3" xfId="33234"/>
    <cellStyle name="Output 4 3 2 2 6 3 2" xfId="33235"/>
    <cellStyle name="Output 4 3 2 2 6 3 2 2" xfId="33236"/>
    <cellStyle name="Output 4 3 2 2 6 3 3" xfId="54758"/>
    <cellStyle name="Output 4 3 2 2 6 4" xfId="33237"/>
    <cellStyle name="Output 4 3 2 2 6 4 2" xfId="33238"/>
    <cellStyle name="Output 4 3 2 2 6 5" xfId="54759"/>
    <cellStyle name="Output 4 3 2 2 7" xfId="33239"/>
    <cellStyle name="Output 4 3 2 2 7 2" xfId="33240"/>
    <cellStyle name="Output 4 3 2 2 7 2 2" xfId="33241"/>
    <cellStyle name="Output 4 3 2 2 7 2 2 2" xfId="33242"/>
    <cellStyle name="Output 4 3 2 2 7 2 3" xfId="54760"/>
    <cellStyle name="Output 4 3 2 2 7 3" xfId="33243"/>
    <cellStyle name="Output 4 3 2 2 7 3 2" xfId="33244"/>
    <cellStyle name="Output 4 3 2 2 7 3 2 2" xfId="33245"/>
    <cellStyle name="Output 4 3 2 2 7 3 3" xfId="54761"/>
    <cellStyle name="Output 4 3 2 2 7 4" xfId="33246"/>
    <cellStyle name="Output 4 3 2 2 7 4 2" xfId="33247"/>
    <cellStyle name="Output 4 3 2 2 7 5" xfId="54762"/>
    <cellStyle name="Output 4 3 2 2 8" xfId="33248"/>
    <cellStyle name="Output 4 3 2 2 8 2" xfId="33249"/>
    <cellStyle name="Output 4 3 2 2 8 2 2" xfId="33250"/>
    <cellStyle name="Output 4 3 2 2 8 3" xfId="54763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2 3" xfId="54764"/>
    <cellStyle name="Output 4 3 2 3 2 3" xfId="33258"/>
    <cellStyle name="Output 4 3 2 3 2 3 2" xfId="33259"/>
    <cellStyle name="Output 4 3 2 3 2 3 2 2" xfId="33260"/>
    <cellStyle name="Output 4 3 2 3 2 3 3" xfId="54765"/>
    <cellStyle name="Output 4 3 2 3 2 4" xfId="33261"/>
    <cellStyle name="Output 4 3 2 3 2 4 2" xfId="33262"/>
    <cellStyle name="Output 4 3 2 3 2 4 2 2" xfId="33263"/>
    <cellStyle name="Output 4 3 2 3 2 4 3" xfId="54766"/>
    <cellStyle name="Output 4 3 2 3 2 5" xfId="33264"/>
    <cellStyle name="Output 4 3 2 3 2 5 2" xfId="33265"/>
    <cellStyle name="Output 4 3 2 3 2 6" xfId="54767"/>
    <cellStyle name="Output 4 3 2 3 3" xfId="33266"/>
    <cellStyle name="Output 4 3 2 3 3 2" xfId="33267"/>
    <cellStyle name="Output 4 3 2 3 3 2 2" xfId="33268"/>
    <cellStyle name="Output 4 3 2 3 3 2 2 2" xfId="33269"/>
    <cellStyle name="Output 4 3 2 3 3 2 3" xfId="54768"/>
    <cellStyle name="Output 4 3 2 3 3 3" xfId="33270"/>
    <cellStyle name="Output 4 3 2 3 3 3 2" xfId="33271"/>
    <cellStyle name="Output 4 3 2 3 3 3 2 2" xfId="33272"/>
    <cellStyle name="Output 4 3 2 3 3 3 3" xfId="54769"/>
    <cellStyle name="Output 4 3 2 3 3 4" xfId="33273"/>
    <cellStyle name="Output 4 3 2 3 3 4 2" xfId="33274"/>
    <cellStyle name="Output 4 3 2 3 3 4 2 2" xfId="33275"/>
    <cellStyle name="Output 4 3 2 3 3 4 3" xfId="54770"/>
    <cellStyle name="Output 4 3 2 3 3 5" xfId="33276"/>
    <cellStyle name="Output 4 3 2 3 3 5 2" xfId="33277"/>
    <cellStyle name="Output 4 3 2 3 3 6" xfId="54771"/>
    <cellStyle name="Output 4 3 2 3 4" xfId="33278"/>
    <cellStyle name="Output 4 3 2 3 4 2" xfId="33279"/>
    <cellStyle name="Output 4 3 2 3 4 2 2" xfId="33280"/>
    <cellStyle name="Output 4 3 2 3 4 2 2 2" xfId="33281"/>
    <cellStyle name="Output 4 3 2 3 4 2 3" xfId="54772"/>
    <cellStyle name="Output 4 3 2 3 4 3" xfId="33282"/>
    <cellStyle name="Output 4 3 2 3 4 3 2" xfId="33283"/>
    <cellStyle name="Output 4 3 2 3 4 3 2 2" xfId="33284"/>
    <cellStyle name="Output 4 3 2 3 4 3 3" xfId="54773"/>
    <cellStyle name="Output 4 3 2 3 4 4" xfId="33285"/>
    <cellStyle name="Output 4 3 2 3 4 4 2" xfId="33286"/>
    <cellStyle name="Output 4 3 2 3 4 4 2 2" xfId="33287"/>
    <cellStyle name="Output 4 3 2 3 4 4 3" xfId="54774"/>
    <cellStyle name="Output 4 3 2 3 4 5" xfId="33288"/>
    <cellStyle name="Output 4 3 2 3 4 5 2" xfId="33289"/>
    <cellStyle name="Output 4 3 2 3 4 6" xfId="54775"/>
    <cellStyle name="Output 4 3 2 3 5" xfId="33290"/>
    <cellStyle name="Output 4 3 2 3 5 2" xfId="33291"/>
    <cellStyle name="Output 4 3 2 3 5 2 2" xfId="33292"/>
    <cellStyle name="Output 4 3 2 3 5 2 2 2" xfId="33293"/>
    <cellStyle name="Output 4 3 2 3 5 2 3" xfId="54776"/>
    <cellStyle name="Output 4 3 2 3 5 3" xfId="33294"/>
    <cellStyle name="Output 4 3 2 3 5 3 2" xfId="33295"/>
    <cellStyle name="Output 4 3 2 3 5 3 2 2" xfId="33296"/>
    <cellStyle name="Output 4 3 2 3 5 3 3" xfId="54777"/>
    <cellStyle name="Output 4 3 2 3 5 4" xfId="33297"/>
    <cellStyle name="Output 4 3 2 3 5 4 2" xfId="33298"/>
    <cellStyle name="Output 4 3 2 3 5 5" xfId="54778"/>
    <cellStyle name="Output 4 3 2 3 6" xfId="33299"/>
    <cellStyle name="Output 4 3 2 3 6 2" xfId="33300"/>
    <cellStyle name="Output 4 3 2 3 6 2 2" xfId="33301"/>
    <cellStyle name="Output 4 3 2 3 6 2 2 2" xfId="33302"/>
    <cellStyle name="Output 4 3 2 3 6 2 3" xfId="54779"/>
    <cellStyle name="Output 4 3 2 3 6 3" xfId="33303"/>
    <cellStyle name="Output 4 3 2 3 6 3 2" xfId="33304"/>
    <cellStyle name="Output 4 3 2 3 6 3 2 2" xfId="33305"/>
    <cellStyle name="Output 4 3 2 3 6 3 3" xfId="54780"/>
    <cellStyle name="Output 4 3 2 3 6 4" xfId="33306"/>
    <cellStyle name="Output 4 3 2 3 6 4 2" xfId="33307"/>
    <cellStyle name="Output 4 3 2 3 6 5" xfId="54781"/>
    <cellStyle name="Output 4 3 2 3 7" xfId="33308"/>
    <cellStyle name="Output 4 3 2 3 7 2" xfId="33309"/>
    <cellStyle name="Output 4 3 2 3 7 2 2" xfId="33310"/>
    <cellStyle name="Output 4 3 2 3 7 3" xfId="54782"/>
    <cellStyle name="Output 4 3 2 3 8" xfId="33311"/>
    <cellStyle name="Output 4 3 2 3 8 2" xfId="33312"/>
    <cellStyle name="Output 4 3 2 3 9" xfId="54783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2 3" xfId="54784"/>
    <cellStyle name="Output 4 3 2 4 2 3" xfId="33318"/>
    <cellStyle name="Output 4 3 2 4 2 3 2" xfId="33319"/>
    <cellStyle name="Output 4 3 2 4 2 3 2 2" xfId="33320"/>
    <cellStyle name="Output 4 3 2 4 2 3 3" xfId="54785"/>
    <cellStyle name="Output 4 3 2 4 2 4" xfId="33321"/>
    <cellStyle name="Output 4 3 2 4 2 4 2" xfId="33322"/>
    <cellStyle name="Output 4 3 2 4 2 4 2 2" xfId="33323"/>
    <cellStyle name="Output 4 3 2 4 2 4 3" xfId="54786"/>
    <cellStyle name="Output 4 3 2 4 2 5" xfId="33324"/>
    <cellStyle name="Output 4 3 2 4 2 5 2" xfId="33325"/>
    <cellStyle name="Output 4 3 2 4 2 6" xfId="54787"/>
    <cellStyle name="Output 4 3 2 4 3" xfId="33326"/>
    <cellStyle name="Output 4 3 2 4 3 2" xfId="33327"/>
    <cellStyle name="Output 4 3 2 4 3 2 2" xfId="33328"/>
    <cellStyle name="Output 4 3 2 4 3 2 2 2" xfId="33329"/>
    <cellStyle name="Output 4 3 2 4 3 2 3" xfId="54788"/>
    <cellStyle name="Output 4 3 2 4 3 3" xfId="33330"/>
    <cellStyle name="Output 4 3 2 4 3 3 2" xfId="33331"/>
    <cellStyle name="Output 4 3 2 4 3 3 2 2" xfId="33332"/>
    <cellStyle name="Output 4 3 2 4 3 3 3" xfId="54789"/>
    <cellStyle name="Output 4 3 2 4 3 4" xfId="33333"/>
    <cellStyle name="Output 4 3 2 4 3 4 2" xfId="33334"/>
    <cellStyle name="Output 4 3 2 4 3 4 2 2" xfId="33335"/>
    <cellStyle name="Output 4 3 2 4 3 4 3" xfId="54790"/>
    <cellStyle name="Output 4 3 2 4 3 5" xfId="33336"/>
    <cellStyle name="Output 4 3 2 4 3 5 2" xfId="33337"/>
    <cellStyle name="Output 4 3 2 4 3 6" xfId="54791"/>
    <cellStyle name="Output 4 3 2 4 4" xfId="33338"/>
    <cellStyle name="Output 4 3 2 4 4 2" xfId="33339"/>
    <cellStyle name="Output 4 3 2 4 4 2 2" xfId="33340"/>
    <cellStyle name="Output 4 3 2 4 4 2 2 2" xfId="33341"/>
    <cellStyle name="Output 4 3 2 4 4 2 3" xfId="54792"/>
    <cellStyle name="Output 4 3 2 4 4 3" xfId="33342"/>
    <cellStyle name="Output 4 3 2 4 4 3 2" xfId="33343"/>
    <cellStyle name="Output 4 3 2 4 4 3 2 2" xfId="33344"/>
    <cellStyle name="Output 4 3 2 4 4 3 3" xfId="54793"/>
    <cellStyle name="Output 4 3 2 4 4 4" xfId="33345"/>
    <cellStyle name="Output 4 3 2 4 4 4 2" xfId="33346"/>
    <cellStyle name="Output 4 3 2 4 4 4 2 2" xfId="33347"/>
    <cellStyle name="Output 4 3 2 4 4 4 3" xfId="54794"/>
    <cellStyle name="Output 4 3 2 4 4 5" xfId="33348"/>
    <cellStyle name="Output 4 3 2 4 4 5 2" xfId="33349"/>
    <cellStyle name="Output 4 3 2 4 4 6" xfId="54795"/>
    <cellStyle name="Output 4 3 2 4 5" xfId="33350"/>
    <cellStyle name="Output 4 3 2 4 5 2" xfId="33351"/>
    <cellStyle name="Output 4 3 2 4 5 2 2" xfId="33352"/>
    <cellStyle name="Output 4 3 2 4 5 2 2 2" xfId="33353"/>
    <cellStyle name="Output 4 3 2 4 5 2 3" xfId="54796"/>
    <cellStyle name="Output 4 3 2 4 5 3" xfId="33354"/>
    <cellStyle name="Output 4 3 2 4 5 3 2" xfId="33355"/>
    <cellStyle name="Output 4 3 2 4 5 3 2 2" xfId="33356"/>
    <cellStyle name="Output 4 3 2 4 5 3 3" xfId="54797"/>
    <cellStyle name="Output 4 3 2 4 5 4" xfId="33357"/>
    <cellStyle name="Output 4 3 2 4 5 4 2" xfId="33358"/>
    <cellStyle name="Output 4 3 2 4 5 5" xfId="54798"/>
    <cellStyle name="Output 4 3 2 4 6" xfId="33359"/>
    <cellStyle name="Output 4 3 2 4 6 2" xfId="33360"/>
    <cellStyle name="Output 4 3 2 4 6 2 2" xfId="33361"/>
    <cellStyle name="Output 4 3 2 4 6 2 2 2" xfId="33362"/>
    <cellStyle name="Output 4 3 2 4 6 2 3" xfId="54799"/>
    <cellStyle name="Output 4 3 2 4 6 3" xfId="33363"/>
    <cellStyle name="Output 4 3 2 4 6 3 2" xfId="33364"/>
    <cellStyle name="Output 4 3 2 4 6 3 2 2" xfId="33365"/>
    <cellStyle name="Output 4 3 2 4 6 3 3" xfId="54800"/>
    <cellStyle name="Output 4 3 2 4 6 4" xfId="33366"/>
    <cellStyle name="Output 4 3 2 4 6 4 2" xfId="33367"/>
    <cellStyle name="Output 4 3 2 4 6 5" xfId="54801"/>
    <cellStyle name="Output 4 3 2 4 7" xfId="33368"/>
    <cellStyle name="Output 4 3 2 4 7 2" xfId="33369"/>
    <cellStyle name="Output 4 3 2 4 7 2 2" xfId="33370"/>
    <cellStyle name="Output 4 3 2 4 7 3" xfId="54802"/>
    <cellStyle name="Output 4 3 2 4 8" xfId="33371"/>
    <cellStyle name="Output 4 3 2 4 8 2" xfId="33372"/>
    <cellStyle name="Output 4 3 2 4 9" xfId="54803"/>
    <cellStyle name="Output 4 3 2 5" xfId="33373"/>
    <cellStyle name="Output 4 3 2 5 2" xfId="33374"/>
    <cellStyle name="Output 4 3 2 5 2 2" xfId="33375"/>
    <cellStyle name="Output 4 3 2 5 2 2 2" xfId="33376"/>
    <cellStyle name="Output 4 3 2 5 2 3" xfId="54804"/>
    <cellStyle name="Output 4 3 2 5 3" xfId="33377"/>
    <cellStyle name="Output 4 3 2 5 3 2" xfId="33378"/>
    <cellStyle name="Output 4 3 2 5 3 2 2" xfId="33379"/>
    <cellStyle name="Output 4 3 2 5 3 3" xfId="54805"/>
    <cellStyle name="Output 4 3 2 5 4" xfId="33380"/>
    <cellStyle name="Output 4 3 2 5 4 2" xfId="33381"/>
    <cellStyle name="Output 4 3 2 5 4 2 2" xfId="33382"/>
    <cellStyle name="Output 4 3 2 5 4 3" xfId="54806"/>
    <cellStyle name="Output 4 3 2 5 5" xfId="33383"/>
    <cellStyle name="Output 4 3 2 5 5 2" xfId="33384"/>
    <cellStyle name="Output 4 3 2 5 6" xfId="54807"/>
    <cellStyle name="Output 4 3 2 6" xfId="33385"/>
    <cellStyle name="Output 4 3 2 6 2" xfId="33386"/>
    <cellStyle name="Output 4 3 2 6 2 2" xfId="33387"/>
    <cellStyle name="Output 4 3 2 6 2 2 2" xfId="33388"/>
    <cellStyle name="Output 4 3 2 6 2 3" xfId="54808"/>
    <cellStyle name="Output 4 3 2 6 3" xfId="33389"/>
    <cellStyle name="Output 4 3 2 6 3 2" xfId="33390"/>
    <cellStyle name="Output 4 3 2 6 3 2 2" xfId="33391"/>
    <cellStyle name="Output 4 3 2 6 3 3" xfId="54809"/>
    <cellStyle name="Output 4 3 2 6 4" xfId="33392"/>
    <cellStyle name="Output 4 3 2 6 4 2" xfId="33393"/>
    <cellStyle name="Output 4 3 2 6 4 2 2" xfId="33394"/>
    <cellStyle name="Output 4 3 2 6 4 3" xfId="54810"/>
    <cellStyle name="Output 4 3 2 6 5" xfId="33395"/>
    <cellStyle name="Output 4 3 2 6 5 2" xfId="33396"/>
    <cellStyle name="Output 4 3 2 6 6" xfId="54811"/>
    <cellStyle name="Output 4 3 2 7" xfId="33397"/>
    <cellStyle name="Output 4 3 2 7 2" xfId="33398"/>
    <cellStyle name="Output 4 3 2 7 2 2" xfId="33399"/>
    <cellStyle name="Output 4 3 2 7 2 2 2" xfId="33400"/>
    <cellStyle name="Output 4 3 2 7 2 3" xfId="54812"/>
    <cellStyle name="Output 4 3 2 7 3" xfId="33401"/>
    <cellStyle name="Output 4 3 2 7 3 2" xfId="33402"/>
    <cellStyle name="Output 4 3 2 7 3 2 2" xfId="33403"/>
    <cellStyle name="Output 4 3 2 7 3 3" xfId="54813"/>
    <cellStyle name="Output 4 3 2 7 4" xfId="33404"/>
    <cellStyle name="Output 4 3 2 7 4 2" xfId="33405"/>
    <cellStyle name="Output 4 3 2 7 5" xfId="54814"/>
    <cellStyle name="Output 4 3 2 8" xfId="33406"/>
    <cellStyle name="Output 4 3 2 8 2" xfId="33407"/>
    <cellStyle name="Output 4 3 2 8 2 2" xfId="33408"/>
    <cellStyle name="Output 4 3 2 8 2 2 2" xfId="33409"/>
    <cellStyle name="Output 4 3 2 8 2 3" xfId="54815"/>
    <cellStyle name="Output 4 3 2 8 3" xfId="33410"/>
    <cellStyle name="Output 4 3 2 8 3 2" xfId="33411"/>
    <cellStyle name="Output 4 3 2 8 3 2 2" xfId="33412"/>
    <cellStyle name="Output 4 3 2 8 3 3" xfId="54816"/>
    <cellStyle name="Output 4 3 2 8 4" xfId="33413"/>
    <cellStyle name="Output 4 3 2 8 4 2" xfId="33414"/>
    <cellStyle name="Output 4 3 2 8 5" xfId="54817"/>
    <cellStyle name="Output 4 3 2 9" xfId="33415"/>
    <cellStyle name="Output 4 3 2 9 2" xfId="33416"/>
    <cellStyle name="Output 4 3 2 9 2 2" xfId="33417"/>
    <cellStyle name="Output 4 3 2 9 3" xfId="54818"/>
    <cellStyle name="Output 4 3 3" xfId="33418"/>
    <cellStyle name="Output 4 3 3 10" xfId="54819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2 3" xfId="54820"/>
    <cellStyle name="Output 4 3 3 2 2 3" xfId="33424"/>
    <cellStyle name="Output 4 3 3 2 2 3 2" xfId="33425"/>
    <cellStyle name="Output 4 3 3 2 2 3 2 2" xfId="33426"/>
    <cellStyle name="Output 4 3 3 2 2 3 3" xfId="54821"/>
    <cellStyle name="Output 4 3 3 2 2 4" xfId="33427"/>
    <cellStyle name="Output 4 3 3 2 2 4 2" xfId="33428"/>
    <cellStyle name="Output 4 3 3 2 2 4 2 2" xfId="33429"/>
    <cellStyle name="Output 4 3 3 2 2 4 3" xfId="54822"/>
    <cellStyle name="Output 4 3 3 2 2 5" xfId="33430"/>
    <cellStyle name="Output 4 3 3 2 2 5 2" xfId="33431"/>
    <cellStyle name="Output 4 3 3 2 2 6" xfId="54823"/>
    <cellStyle name="Output 4 3 3 2 3" xfId="33432"/>
    <cellStyle name="Output 4 3 3 2 3 2" xfId="33433"/>
    <cellStyle name="Output 4 3 3 2 3 2 2" xfId="33434"/>
    <cellStyle name="Output 4 3 3 2 3 2 2 2" xfId="33435"/>
    <cellStyle name="Output 4 3 3 2 3 2 3" xfId="54824"/>
    <cellStyle name="Output 4 3 3 2 3 3" xfId="33436"/>
    <cellStyle name="Output 4 3 3 2 3 3 2" xfId="33437"/>
    <cellStyle name="Output 4 3 3 2 3 3 2 2" xfId="33438"/>
    <cellStyle name="Output 4 3 3 2 3 3 3" xfId="54825"/>
    <cellStyle name="Output 4 3 3 2 3 4" xfId="33439"/>
    <cellStyle name="Output 4 3 3 2 3 4 2" xfId="33440"/>
    <cellStyle name="Output 4 3 3 2 3 4 2 2" xfId="33441"/>
    <cellStyle name="Output 4 3 3 2 3 4 3" xfId="54826"/>
    <cellStyle name="Output 4 3 3 2 3 5" xfId="33442"/>
    <cellStyle name="Output 4 3 3 2 3 5 2" xfId="33443"/>
    <cellStyle name="Output 4 3 3 2 3 6" xfId="54827"/>
    <cellStyle name="Output 4 3 3 2 4" xfId="33444"/>
    <cellStyle name="Output 4 3 3 2 4 2" xfId="33445"/>
    <cellStyle name="Output 4 3 3 2 4 2 2" xfId="33446"/>
    <cellStyle name="Output 4 3 3 2 4 2 2 2" xfId="33447"/>
    <cellStyle name="Output 4 3 3 2 4 2 3" xfId="54828"/>
    <cellStyle name="Output 4 3 3 2 4 3" xfId="33448"/>
    <cellStyle name="Output 4 3 3 2 4 3 2" xfId="33449"/>
    <cellStyle name="Output 4 3 3 2 4 3 2 2" xfId="33450"/>
    <cellStyle name="Output 4 3 3 2 4 3 3" xfId="54829"/>
    <cellStyle name="Output 4 3 3 2 4 4" xfId="33451"/>
    <cellStyle name="Output 4 3 3 2 4 4 2" xfId="33452"/>
    <cellStyle name="Output 4 3 3 2 4 4 2 2" xfId="33453"/>
    <cellStyle name="Output 4 3 3 2 4 4 3" xfId="54830"/>
    <cellStyle name="Output 4 3 3 2 4 5" xfId="33454"/>
    <cellStyle name="Output 4 3 3 2 4 5 2" xfId="33455"/>
    <cellStyle name="Output 4 3 3 2 4 6" xfId="54831"/>
    <cellStyle name="Output 4 3 3 2 5" xfId="33456"/>
    <cellStyle name="Output 4 3 3 2 5 2" xfId="33457"/>
    <cellStyle name="Output 4 3 3 2 5 2 2" xfId="33458"/>
    <cellStyle name="Output 4 3 3 2 5 2 2 2" xfId="33459"/>
    <cellStyle name="Output 4 3 3 2 5 2 3" xfId="54832"/>
    <cellStyle name="Output 4 3 3 2 5 3" xfId="33460"/>
    <cellStyle name="Output 4 3 3 2 5 3 2" xfId="33461"/>
    <cellStyle name="Output 4 3 3 2 5 3 2 2" xfId="33462"/>
    <cellStyle name="Output 4 3 3 2 5 3 3" xfId="54833"/>
    <cellStyle name="Output 4 3 3 2 5 4" xfId="33463"/>
    <cellStyle name="Output 4 3 3 2 5 4 2" xfId="33464"/>
    <cellStyle name="Output 4 3 3 2 5 5" xfId="54834"/>
    <cellStyle name="Output 4 3 3 2 6" xfId="33465"/>
    <cellStyle name="Output 4 3 3 2 6 2" xfId="33466"/>
    <cellStyle name="Output 4 3 3 2 6 2 2" xfId="33467"/>
    <cellStyle name="Output 4 3 3 2 6 2 2 2" xfId="33468"/>
    <cellStyle name="Output 4 3 3 2 6 2 3" xfId="54835"/>
    <cellStyle name="Output 4 3 3 2 6 3" xfId="33469"/>
    <cellStyle name="Output 4 3 3 2 6 3 2" xfId="33470"/>
    <cellStyle name="Output 4 3 3 2 6 3 2 2" xfId="33471"/>
    <cellStyle name="Output 4 3 3 2 6 3 3" xfId="54836"/>
    <cellStyle name="Output 4 3 3 2 6 4" xfId="33472"/>
    <cellStyle name="Output 4 3 3 2 6 4 2" xfId="33473"/>
    <cellStyle name="Output 4 3 3 2 6 5" xfId="54837"/>
    <cellStyle name="Output 4 3 3 2 7" xfId="33474"/>
    <cellStyle name="Output 4 3 3 2 7 2" xfId="33475"/>
    <cellStyle name="Output 4 3 3 2 7 2 2" xfId="33476"/>
    <cellStyle name="Output 4 3 3 2 7 3" xfId="54838"/>
    <cellStyle name="Output 4 3 3 2 8" xfId="33477"/>
    <cellStyle name="Output 4 3 3 2 8 2" xfId="33478"/>
    <cellStyle name="Output 4 3 3 2 9" xfId="54839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2 3" xfId="54840"/>
    <cellStyle name="Output 4 3 3 3 2 3" xfId="33484"/>
    <cellStyle name="Output 4 3 3 3 2 3 2" xfId="33485"/>
    <cellStyle name="Output 4 3 3 3 2 3 2 2" xfId="33486"/>
    <cellStyle name="Output 4 3 3 3 2 3 3" xfId="54841"/>
    <cellStyle name="Output 4 3 3 3 2 4" xfId="33487"/>
    <cellStyle name="Output 4 3 3 3 2 4 2" xfId="33488"/>
    <cellStyle name="Output 4 3 3 3 2 4 2 2" xfId="33489"/>
    <cellStyle name="Output 4 3 3 3 2 4 3" xfId="54842"/>
    <cellStyle name="Output 4 3 3 3 2 5" xfId="33490"/>
    <cellStyle name="Output 4 3 3 3 2 5 2" xfId="33491"/>
    <cellStyle name="Output 4 3 3 3 2 6" xfId="54843"/>
    <cellStyle name="Output 4 3 3 3 3" xfId="33492"/>
    <cellStyle name="Output 4 3 3 3 3 2" xfId="33493"/>
    <cellStyle name="Output 4 3 3 3 3 2 2" xfId="33494"/>
    <cellStyle name="Output 4 3 3 3 3 2 2 2" xfId="33495"/>
    <cellStyle name="Output 4 3 3 3 3 2 3" xfId="54844"/>
    <cellStyle name="Output 4 3 3 3 3 3" xfId="33496"/>
    <cellStyle name="Output 4 3 3 3 3 3 2" xfId="33497"/>
    <cellStyle name="Output 4 3 3 3 3 3 2 2" xfId="33498"/>
    <cellStyle name="Output 4 3 3 3 3 3 3" xfId="54845"/>
    <cellStyle name="Output 4 3 3 3 3 4" xfId="33499"/>
    <cellStyle name="Output 4 3 3 3 3 4 2" xfId="33500"/>
    <cellStyle name="Output 4 3 3 3 3 4 2 2" xfId="33501"/>
    <cellStyle name="Output 4 3 3 3 3 4 3" xfId="54846"/>
    <cellStyle name="Output 4 3 3 3 3 5" xfId="33502"/>
    <cellStyle name="Output 4 3 3 3 3 5 2" xfId="33503"/>
    <cellStyle name="Output 4 3 3 3 3 6" xfId="54847"/>
    <cellStyle name="Output 4 3 3 3 4" xfId="33504"/>
    <cellStyle name="Output 4 3 3 3 4 2" xfId="33505"/>
    <cellStyle name="Output 4 3 3 3 4 2 2" xfId="33506"/>
    <cellStyle name="Output 4 3 3 3 4 2 2 2" xfId="33507"/>
    <cellStyle name="Output 4 3 3 3 4 2 3" xfId="54848"/>
    <cellStyle name="Output 4 3 3 3 4 3" xfId="33508"/>
    <cellStyle name="Output 4 3 3 3 4 3 2" xfId="33509"/>
    <cellStyle name="Output 4 3 3 3 4 3 2 2" xfId="33510"/>
    <cellStyle name="Output 4 3 3 3 4 3 3" xfId="54849"/>
    <cellStyle name="Output 4 3 3 3 4 4" xfId="33511"/>
    <cellStyle name="Output 4 3 3 3 4 4 2" xfId="33512"/>
    <cellStyle name="Output 4 3 3 3 4 4 2 2" xfId="33513"/>
    <cellStyle name="Output 4 3 3 3 4 4 3" xfId="54850"/>
    <cellStyle name="Output 4 3 3 3 4 5" xfId="33514"/>
    <cellStyle name="Output 4 3 3 3 4 5 2" xfId="33515"/>
    <cellStyle name="Output 4 3 3 3 4 6" xfId="54851"/>
    <cellStyle name="Output 4 3 3 3 5" xfId="33516"/>
    <cellStyle name="Output 4 3 3 3 5 2" xfId="33517"/>
    <cellStyle name="Output 4 3 3 3 5 2 2" xfId="33518"/>
    <cellStyle name="Output 4 3 3 3 5 2 2 2" xfId="33519"/>
    <cellStyle name="Output 4 3 3 3 5 2 3" xfId="54852"/>
    <cellStyle name="Output 4 3 3 3 5 3" xfId="33520"/>
    <cellStyle name="Output 4 3 3 3 5 3 2" xfId="33521"/>
    <cellStyle name="Output 4 3 3 3 5 3 2 2" xfId="33522"/>
    <cellStyle name="Output 4 3 3 3 5 3 3" xfId="54853"/>
    <cellStyle name="Output 4 3 3 3 5 4" xfId="33523"/>
    <cellStyle name="Output 4 3 3 3 5 4 2" xfId="33524"/>
    <cellStyle name="Output 4 3 3 3 5 5" xfId="54854"/>
    <cellStyle name="Output 4 3 3 3 6" xfId="33525"/>
    <cellStyle name="Output 4 3 3 3 6 2" xfId="33526"/>
    <cellStyle name="Output 4 3 3 3 6 2 2" xfId="33527"/>
    <cellStyle name="Output 4 3 3 3 6 2 2 2" xfId="33528"/>
    <cellStyle name="Output 4 3 3 3 6 2 3" xfId="54855"/>
    <cellStyle name="Output 4 3 3 3 6 3" xfId="33529"/>
    <cellStyle name="Output 4 3 3 3 6 3 2" xfId="33530"/>
    <cellStyle name="Output 4 3 3 3 6 3 2 2" xfId="33531"/>
    <cellStyle name="Output 4 3 3 3 6 3 3" xfId="54856"/>
    <cellStyle name="Output 4 3 3 3 6 4" xfId="33532"/>
    <cellStyle name="Output 4 3 3 3 6 4 2" xfId="33533"/>
    <cellStyle name="Output 4 3 3 3 6 5" xfId="54857"/>
    <cellStyle name="Output 4 3 3 3 7" xfId="33534"/>
    <cellStyle name="Output 4 3 3 3 7 2" xfId="33535"/>
    <cellStyle name="Output 4 3 3 3 7 2 2" xfId="33536"/>
    <cellStyle name="Output 4 3 3 3 7 3" xfId="54858"/>
    <cellStyle name="Output 4 3 3 3 8" xfId="33537"/>
    <cellStyle name="Output 4 3 3 3 8 2" xfId="33538"/>
    <cellStyle name="Output 4 3 3 3 9" xfId="54859"/>
    <cellStyle name="Output 4 3 3 4" xfId="33539"/>
    <cellStyle name="Output 4 3 3 4 2" xfId="33540"/>
    <cellStyle name="Output 4 3 3 4 2 2" xfId="33541"/>
    <cellStyle name="Output 4 3 3 4 2 2 2" xfId="33542"/>
    <cellStyle name="Output 4 3 3 4 2 3" xfId="54860"/>
    <cellStyle name="Output 4 3 3 4 3" xfId="33543"/>
    <cellStyle name="Output 4 3 3 4 3 2" xfId="33544"/>
    <cellStyle name="Output 4 3 3 4 3 2 2" xfId="33545"/>
    <cellStyle name="Output 4 3 3 4 3 3" xfId="54861"/>
    <cellStyle name="Output 4 3 3 4 4" xfId="33546"/>
    <cellStyle name="Output 4 3 3 4 4 2" xfId="33547"/>
    <cellStyle name="Output 4 3 3 4 4 2 2" xfId="33548"/>
    <cellStyle name="Output 4 3 3 4 4 3" xfId="54862"/>
    <cellStyle name="Output 4 3 3 4 5" xfId="33549"/>
    <cellStyle name="Output 4 3 3 4 5 2" xfId="33550"/>
    <cellStyle name="Output 4 3 3 4 6" xfId="54863"/>
    <cellStyle name="Output 4 3 3 5" xfId="33551"/>
    <cellStyle name="Output 4 3 3 5 2" xfId="33552"/>
    <cellStyle name="Output 4 3 3 5 2 2" xfId="33553"/>
    <cellStyle name="Output 4 3 3 5 2 2 2" xfId="33554"/>
    <cellStyle name="Output 4 3 3 5 2 3" xfId="54864"/>
    <cellStyle name="Output 4 3 3 5 3" xfId="33555"/>
    <cellStyle name="Output 4 3 3 5 3 2" xfId="33556"/>
    <cellStyle name="Output 4 3 3 5 3 2 2" xfId="33557"/>
    <cellStyle name="Output 4 3 3 5 3 3" xfId="54865"/>
    <cellStyle name="Output 4 3 3 5 4" xfId="33558"/>
    <cellStyle name="Output 4 3 3 5 4 2" xfId="33559"/>
    <cellStyle name="Output 4 3 3 5 4 2 2" xfId="33560"/>
    <cellStyle name="Output 4 3 3 5 4 3" xfId="54866"/>
    <cellStyle name="Output 4 3 3 5 5" xfId="33561"/>
    <cellStyle name="Output 4 3 3 5 5 2" xfId="33562"/>
    <cellStyle name="Output 4 3 3 5 6" xfId="54867"/>
    <cellStyle name="Output 4 3 3 6" xfId="33563"/>
    <cellStyle name="Output 4 3 3 6 2" xfId="33564"/>
    <cellStyle name="Output 4 3 3 6 2 2" xfId="33565"/>
    <cellStyle name="Output 4 3 3 6 2 2 2" xfId="33566"/>
    <cellStyle name="Output 4 3 3 6 2 3" xfId="54868"/>
    <cellStyle name="Output 4 3 3 6 3" xfId="33567"/>
    <cellStyle name="Output 4 3 3 6 3 2" xfId="33568"/>
    <cellStyle name="Output 4 3 3 6 3 2 2" xfId="33569"/>
    <cellStyle name="Output 4 3 3 6 3 3" xfId="54869"/>
    <cellStyle name="Output 4 3 3 6 4" xfId="33570"/>
    <cellStyle name="Output 4 3 3 6 4 2" xfId="33571"/>
    <cellStyle name="Output 4 3 3 6 5" xfId="54870"/>
    <cellStyle name="Output 4 3 3 7" xfId="33572"/>
    <cellStyle name="Output 4 3 3 7 2" xfId="33573"/>
    <cellStyle name="Output 4 3 3 7 2 2" xfId="33574"/>
    <cellStyle name="Output 4 3 3 7 2 2 2" xfId="33575"/>
    <cellStyle name="Output 4 3 3 7 2 3" xfId="54871"/>
    <cellStyle name="Output 4 3 3 7 3" xfId="33576"/>
    <cellStyle name="Output 4 3 3 7 3 2" xfId="33577"/>
    <cellStyle name="Output 4 3 3 7 3 2 2" xfId="33578"/>
    <cellStyle name="Output 4 3 3 7 3 3" xfId="54872"/>
    <cellStyle name="Output 4 3 3 7 4" xfId="33579"/>
    <cellStyle name="Output 4 3 3 7 4 2" xfId="33580"/>
    <cellStyle name="Output 4 3 3 7 5" xfId="54873"/>
    <cellStyle name="Output 4 3 3 8" xfId="33581"/>
    <cellStyle name="Output 4 3 3 8 2" xfId="33582"/>
    <cellStyle name="Output 4 3 3 8 2 2" xfId="33583"/>
    <cellStyle name="Output 4 3 3 8 3" xfId="54874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2 3" xfId="54875"/>
    <cellStyle name="Output 4 3 4 2 3" xfId="33591"/>
    <cellStyle name="Output 4 3 4 2 3 2" xfId="33592"/>
    <cellStyle name="Output 4 3 4 2 3 2 2" xfId="33593"/>
    <cellStyle name="Output 4 3 4 2 3 3" xfId="54876"/>
    <cellStyle name="Output 4 3 4 2 4" xfId="33594"/>
    <cellStyle name="Output 4 3 4 2 4 2" xfId="33595"/>
    <cellStyle name="Output 4 3 4 2 4 2 2" xfId="33596"/>
    <cellStyle name="Output 4 3 4 2 4 3" xfId="54877"/>
    <cellStyle name="Output 4 3 4 2 5" xfId="33597"/>
    <cellStyle name="Output 4 3 4 2 5 2" xfId="33598"/>
    <cellStyle name="Output 4 3 4 2 6" xfId="54878"/>
    <cellStyle name="Output 4 3 4 3" xfId="33599"/>
    <cellStyle name="Output 4 3 4 3 2" xfId="33600"/>
    <cellStyle name="Output 4 3 4 3 2 2" xfId="33601"/>
    <cellStyle name="Output 4 3 4 3 2 2 2" xfId="33602"/>
    <cellStyle name="Output 4 3 4 3 2 3" xfId="54879"/>
    <cellStyle name="Output 4 3 4 3 3" xfId="33603"/>
    <cellStyle name="Output 4 3 4 3 3 2" xfId="33604"/>
    <cellStyle name="Output 4 3 4 3 3 2 2" xfId="33605"/>
    <cellStyle name="Output 4 3 4 3 3 3" xfId="54880"/>
    <cellStyle name="Output 4 3 4 3 4" xfId="33606"/>
    <cellStyle name="Output 4 3 4 3 4 2" xfId="33607"/>
    <cellStyle name="Output 4 3 4 3 4 2 2" xfId="33608"/>
    <cellStyle name="Output 4 3 4 3 4 3" xfId="54881"/>
    <cellStyle name="Output 4 3 4 3 5" xfId="33609"/>
    <cellStyle name="Output 4 3 4 3 5 2" xfId="33610"/>
    <cellStyle name="Output 4 3 4 3 6" xfId="54882"/>
    <cellStyle name="Output 4 3 4 4" xfId="33611"/>
    <cellStyle name="Output 4 3 4 4 2" xfId="33612"/>
    <cellStyle name="Output 4 3 4 4 2 2" xfId="33613"/>
    <cellStyle name="Output 4 3 4 4 2 2 2" xfId="33614"/>
    <cellStyle name="Output 4 3 4 4 2 3" xfId="54883"/>
    <cellStyle name="Output 4 3 4 4 3" xfId="33615"/>
    <cellStyle name="Output 4 3 4 4 3 2" xfId="33616"/>
    <cellStyle name="Output 4 3 4 4 3 2 2" xfId="33617"/>
    <cellStyle name="Output 4 3 4 4 3 3" xfId="54884"/>
    <cellStyle name="Output 4 3 4 4 4" xfId="33618"/>
    <cellStyle name="Output 4 3 4 4 4 2" xfId="33619"/>
    <cellStyle name="Output 4 3 4 4 4 2 2" xfId="33620"/>
    <cellStyle name="Output 4 3 4 4 4 3" xfId="54885"/>
    <cellStyle name="Output 4 3 4 4 5" xfId="33621"/>
    <cellStyle name="Output 4 3 4 4 5 2" xfId="33622"/>
    <cellStyle name="Output 4 3 4 4 6" xfId="54886"/>
    <cellStyle name="Output 4 3 4 5" xfId="33623"/>
    <cellStyle name="Output 4 3 4 5 2" xfId="33624"/>
    <cellStyle name="Output 4 3 4 5 2 2" xfId="33625"/>
    <cellStyle name="Output 4 3 4 5 2 2 2" xfId="33626"/>
    <cellStyle name="Output 4 3 4 5 2 3" xfId="54887"/>
    <cellStyle name="Output 4 3 4 5 3" xfId="33627"/>
    <cellStyle name="Output 4 3 4 5 3 2" xfId="33628"/>
    <cellStyle name="Output 4 3 4 5 3 2 2" xfId="33629"/>
    <cellStyle name="Output 4 3 4 5 3 3" xfId="54888"/>
    <cellStyle name="Output 4 3 4 5 4" xfId="33630"/>
    <cellStyle name="Output 4 3 4 5 4 2" xfId="33631"/>
    <cellStyle name="Output 4 3 4 5 5" xfId="54889"/>
    <cellStyle name="Output 4 3 4 6" xfId="33632"/>
    <cellStyle name="Output 4 3 4 6 2" xfId="33633"/>
    <cellStyle name="Output 4 3 4 6 2 2" xfId="33634"/>
    <cellStyle name="Output 4 3 4 6 2 2 2" xfId="33635"/>
    <cellStyle name="Output 4 3 4 6 2 3" xfId="54890"/>
    <cellStyle name="Output 4 3 4 6 3" xfId="33636"/>
    <cellStyle name="Output 4 3 4 6 3 2" xfId="33637"/>
    <cellStyle name="Output 4 3 4 6 3 2 2" xfId="33638"/>
    <cellStyle name="Output 4 3 4 6 3 3" xfId="54891"/>
    <cellStyle name="Output 4 3 4 6 4" xfId="33639"/>
    <cellStyle name="Output 4 3 4 6 4 2" xfId="33640"/>
    <cellStyle name="Output 4 3 4 6 5" xfId="54892"/>
    <cellStyle name="Output 4 3 4 7" xfId="33641"/>
    <cellStyle name="Output 4 3 4 7 2" xfId="33642"/>
    <cellStyle name="Output 4 3 4 7 2 2" xfId="33643"/>
    <cellStyle name="Output 4 3 4 7 3" xfId="54893"/>
    <cellStyle name="Output 4 3 4 8" xfId="33644"/>
    <cellStyle name="Output 4 3 4 8 2" xfId="33645"/>
    <cellStyle name="Output 4 3 4 9" xfId="54894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2 3" xfId="54895"/>
    <cellStyle name="Output 4 3 5 2 3" xfId="33651"/>
    <cellStyle name="Output 4 3 5 2 3 2" xfId="33652"/>
    <cellStyle name="Output 4 3 5 2 3 2 2" xfId="33653"/>
    <cellStyle name="Output 4 3 5 2 3 3" xfId="54896"/>
    <cellStyle name="Output 4 3 5 2 4" xfId="33654"/>
    <cellStyle name="Output 4 3 5 2 4 2" xfId="33655"/>
    <cellStyle name="Output 4 3 5 2 4 2 2" xfId="33656"/>
    <cellStyle name="Output 4 3 5 2 4 3" xfId="54897"/>
    <cellStyle name="Output 4 3 5 2 5" xfId="33657"/>
    <cellStyle name="Output 4 3 5 2 5 2" xfId="33658"/>
    <cellStyle name="Output 4 3 5 2 6" xfId="54898"/>
    <cellStyle name="Output 4 3 5 3" xfId="33659"/>
    <cellStyle name="Output 4 3 5 3 2" xfId="33660"/>
    <cellStyle name="Output 4 3 5 3 2 2" xfId="33661"/>
    <cellStyle name="Output 4 3 5 3 2 2 2" xfId="33662"/>
    <cellStyle name="Output 4 3 5 3 2 3" xfId="54899"/>
    <cellStyle name="Output 4 3 5 3 3" xfId="33663"/>
    <cellStyle name="Output 4 3 5 3 3 2" xfId="33664"/>
    <cellStyle name="Output 4 3 5 3 3 2 2" xfId="33665"/>
    <cellStyle name="Output 4 3 5 3 3 3" xfId="54900"/>
    <cellStyle name="Output 4 3 5 3 4" xfId="33666"/>
    <cellStyle name="Output 4 3 5 3 4 2" xfId="33667"/>
    <cellStyle name="Output 4 3 5 3 4 2 2" xfId="33668"/>
    <cellStyle name="Output 4 3 5 3 4 3" xfId="54901"/>
    <cellStyle name="Output 4 3 5 3 5" xfId="33669"/>
    <cellStyle name="Output 4 3 5 3 5 2" xfId="33670"/>
    <cellStyle name="Output 4 3 5 3 6" xfId="54902"/>
    <cellStyle name="Output 4 3 5 4" xfId="33671"/>
    <cellStyle name="Output 4 3 5 4 2" xfId="33672"/>
    <cellStyle name="Output 4 3 5 4 2 2" xfId="33673"/>
    <cellStyle name="Output 4 3 5 4 2 2 2" xfId="33674"/>
    <cellStyle name="Output 4 3 5 4 2 3" xfId="54903"/>
    <cellStyle name="Output 4 3 5 4 3" xfId="33675"/>
    <cellStyle name="Output 4 3 5 4 3 2" xfId="33676"/>
    <cellStyle name="Output 4 3 5 4 3 2 2" xfId="33677"/>
    <cellStyle name="Output 4 3 5 4 3 3" xfId="54904"/>
    <cellStyle name="Output 4 3 5 4 4" xfId="33678"/>
    <cellStyle name="Output 4 3 5 4 4 2" xfId="33679"/>
    <cellStyle name="Output 4 3 5 4 4 2 2" xfId="33680"/>
    <cellStyle name="Output 4 3 5 4 4 3" xfId="54905"/>
    <cellStyle name="Output 4 3 5 4 5" xfId="33681"/>
    <cellStyle name="Output 4 3 5 4 5 2" xfId="33682"/>
    <cellStyle name="Output 4 3 5 4 6" xfId="54906"/>
    <cellStyle name="Output 4 3 5 5" xfId="33683"/>
    <cellStyle name="Output 4 3 5 5 2" xfId="33684"/>
    <cellStyle name="Output 4 3 5 5 2 2" xfId="33685"/>
    <cellStyle name="Output 4 3 5 5 2 2 2" xfId="33686"/>
    <cellStyle name="Output 4 3 5 5 2 3" xfId="54907"/>
    <cellStyle name="Output 4 3 5 5 3" xfId="33687"/>
    <cellStyle name="Output 4 3 5 5 3 2" xfId="33688"/>
    <cellStyle name="Output 4 3 5 5 3 2 2" xfId="33689"/>
    <cellStyle name="Output 4 3 5 5 3 3" xfId="54908"/>
    <cellStyle name="Output 4 3 5 5 4" xfId="33690"/>
    <cellStyle name="Output 4 3 5 5 4 2" xfId="33691"/>
    <cellStyle name="Output 4 3 5 5 5" xfId="54909"/>
    <cellStyle name="Output 4 3 5 6" xfId="33692"/>
    <cellStyle name="Output 4 3 5 6 2" xfId="33693"/>
    <cellStyle name="Output 4 3 5 6 2 2" xfId="33694"/>
    <cellStyle name="Output 4 3 5 6 2 2 2" xfId="33695"/>
    <cellStyle name="Output 4 3 5 6 2 3" xfId="54910"/>
    <cellStyle name="Output 4 3 5 6 3" xfId="33696"/>
    <cellStyle name="Output 4 3 5 6 3 2" xfId="33697"/>
    <cellStyle name="Output 4 3 5 6 3 2 2" xfId="33698"/>
    <cellStyle name="Output 4 3 5 6 3 3" xfId="54911"/>
    <cellStyle name="Output 4 3 5 6 4" xfId="33699"/>
    <cellStyle name="Output 4 3 5 6 4 2" xfId="33700"/>
    <cellStyle name="Output 4 3 5 6 5" xfId="54912"/>
    <cellStyle name="Output 4 3 5 7" xfId="33701"/>
    <cellStyle name="Output 4 3 5 7 2" xfId="33702"/>
    <cellStyle name="Output 4 3 5 7 2 2" xfId="33703"/>
    <cellStyle name="Output 4 3 5 7 3" xfId="54913"/>
    <cellStyle name="Output 4 3 5 8" xfId="33704"/>
    <cellStyle name="Output 4 3 5 8 2" xfId="33705"/>
    <cellStyle name="Output 4 3 5 9" xfId="54914"/>
    <cellStyle name="Output 4 3 6" xfId="33706"/>
    <cellStyle name="Output 4 3 6 2" xfId="33707"/>
    <cellStyle name="Output 4 3 6 2 2" xfId="33708"/>
    <cellStyle name="Output 4 3 6 2 2 2" xfId="33709"/>
    <cellStyle name="Output 4 3 6 2 3" xfId="54915"/>
    <cellStyle name="Output 4 3 6 3" xfId="33710"/>
    <cellStyle name="Output 4 3 6 3 2" xfId="33711"/>
    <cellStyle name="Output 4 3 6 3 2 2" xfId="33712"/>
    <cellStyle name="Output 4 3 6 3 3" xfId="54916"/>
    <cellStyle name="Output 4 3 6 4" xfId="33713"/>
    <cellStyle name="Output 4 3 6 4 2" xfId="33714"/>
    <cellStyle name="Output 4 3 6 4 2 2" xfId="33715"/>
    <cellStyle name="Output 4 3 6 4 3" xfId="54917"/>
    <cellStyle name="Output 4 3 6 5" xfId="33716"/>
    <cellStyle name="Output 4 3 6 5 2" xfId="33717"/>
    <cellStyle name="Output 4 3 6 6" xfId="54918"/>
    <cellStyle name="Output 4 3 7" xfId="33718"/>
    <cellStyle name="Output 4 3 7 2" xfId="33719"/>
    <cellStyle name="Output 4 3 7 2 2" xfId="33720"/>
    <cellStyle name="Output 4 3 7 2 2 2" xfId="33721"/>
    <cellStyle name="Output 4 3 7 2 3" xfId="54919"/>
    <cellStyle name="Output 4 3 7 3" xfId="33722"/>
    <cellStyle name="Output 4 3 7 3 2" xfId="33723"/>
    <cellStyle name="Output 4 3 7 3 2 2" xfId="33724"/>
    <cellStyle name="Output 4 3 7 3 3" xfId="54920"/>
    <cellStyle name="Output 4 3 7 4" xfId="33725"/>
    <cellStyle name="Output 4 3 7 4 2" xfId="33726"/>
    <cellStyle name="Output 4 3 7 4 2 2" xfId="33727"/>
    <cellStyle name="Output 4 3 7 4 3" xfId="54921"/>
    <cellStyle name="Output 4 3 7 5" xfId="33728"/>
    <cellStyle name="Output 4 3 7 5 2" xfId="33729"/>
    <cellStyle name="Output 4 3 7 6" xfId="54922"/>
    <cellStyle name="Output 4 3 8" xfId="33730"/>
    <cellStyle name="Output 4 3 8 2" xfId="33731"/>
    <cellStyle name="Output 4 3 8 2 2" xfId="33732"/>
    <cellStyle name="Output 4 3 8 2 2 2" xfId="33733"/>
    <cellStyle name="Output 4 3 8 2 3" xfId="54923"/>
    <cellStyle name="Output 4 3 8 3" xfId="33734"/>
    <cellStyle name="Output 4 3 8 3 2" xfId="33735"/>
    <cellStyle name="Output 4 3 8 3 2 2" xfId="33736"/>
    <cellStyle name="Output 4 3 8 3 3" xfId="54924"/>
    <cellStyle name="Output 4 3 8 4" xfId="33737"/>
    <cellStyle name="Output 4 3 8 4 2" xfId="33738"/>
    <cellStyle name="Output 4 3 8 5" xfId="54925"/>
    <cellStyle name="Output 4 3 9" xfId="33739"/>
    <cellStyle name="Output 4 3 9 2" xfId="33740"/>
    <cellStyle name="Output 4 3 9 2 2" xfId="33741"/>
    <cellStyle name="Output 4 3 9 2 2 2" xfId="33742"/>
    <cellStyle name="Output 4 3 9 2 3" xfId="54926"/>
    <cellStyle name="Output 4 3 9 3" xfId="33743"/>
    <cellStyle name="Output 4 3 9 3 2" xfId="33744"/>
    <cellStyle name="Output 4 3 9 3 2 2" xfId="33745"/>
    <cellStyle name="Output 4 3 9 3 3" xfId="54927"/>
    <cellStyle name="Output 4 3 9 4" xfId="33746"/>
    <cellStyle name="Output 4 3 9 4 2" xfId="33747"/>
    <cellStyle name="Output 4 3 9 5" xfId="54928"/>
    <cellStyle name="Output 4 4" xfId="33748"/>
    <cellStyle name="Output 4 4 10" xfId="33749"/>
    <cellStyle name="Output 4 4 10 2" xfId="33750"/>
    <cellStyle name="Output 4 4 11" xfId="54929"/>
    <cellStyle name="Output 4 4 2" xfId="33751"/>
    <cellStyle name="Output 4 4 2 10" xfId="54930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2 3" xfId="54931"/>
    <cellStyle name="Output 4 4 2 2 2 3" xfId="33757"/>
    <cellStyle name="Output 4 4 2 2 2 3 2" xfId="33758"/>
    <cellStyle name="Output 4 4 2 2 2 3 2 2" xfId="33759"/>
    <cellStyle name="Output 4 4 2 2 2 3 3" xfId="54932"/>
    <cellStyle name="Output 4 4 2 2 2 4" xfId="33760"/>
    <cellStyle name="Output 4 4 2 2 2 4 2" xfId="33761"/>
    <cellStyle name="Output 4 4 2 2 2 4 2 2" xfId="33762"/>
    <cellStyle name="Output 4 4 2 2 2 4 3" xfId="54933"/>
    <cellStyle name="Output 4 4 2 2 2 5" xfId="33763"/>
    <cellStyle name="Output 4 4 2 2 2 5 2" xfId="33764"/>
    <cellStyle name="Output 4 4 2 2 2 6" xfId="54934"/>
    <cellStyle name="Output 4 4 2 2 3" xfId="33765"/>
    <cellStyle name="Output 4 4 2 2 3 2" xfId="33766"/>
    <cellStyle name="Output 4 4 2 2 3 2 2" xfId="33767"/>
    <cellStyle name="Output 4 4 2 2 3 2 2 2" xfId="33768"/>
    <cellStyle name="Output 4 4 2 2 3 2 3" xfId="54935"/>
    <cellStyle name="Output 4 4 2 2 3 3" xfId="33769"/>
    <cellStyle name="Output 4 4 2 2 3 3 2" xfId="33770"/>
    <cellStyle name="Output 4 4 2 2 3 3 2 2" xfId="33771"/>
    <cellStyle name="Output 4 4 2 2 3 3 3" xfId="54936"/>
    <cellStyle name="Output 4 4 2 2 3 4" xfId="33772"/>
    <cellStyle name="Output 4 4 2 2 3 4 2" xfId="33773"/>
    <cellStyle name="Output 4 4 2 2 3 4 2 2" xfId="33774"/>
    <cellStyle name="Output 4 4 2 2 3 4 3" xfId="54937"/>
    <cellStyle name="Output 4 4 2 2 3 5" xfId="33775"/>
    <cellStyle name="Output 4 4 2 2 3 5 2" xfId="33776"/>
    <cellStyle name="Output 4 4 2 2 3 6" xfId="54938"/>
    <cellStyle name="Output 4 4 2 2 4" xfId="33777"/>
    <cellStyle name="Output 4 4 2 2 4 2" xfId="33778"/>
    <cellStyle name="Output 4 4 2 2 4 2 2" xfId="33779"/>
    <cellStyle name="Output 4 4 2 2 4 2 2 2" xfId="33780"/>
    <cellStyle name="Output 4 4 2 2 4 2 3" xfId="54939"/>
    <cellStyle name="Output 4 4 2 2 4 3" xfId="33781"/>
    <cellStyle name="Output 4 4 2 2 4 3 2" xfId="33782"/>
    <cellStyle name="Output 4 4 2 2 4 3 2 2" xfId="33783"/>
    <cellStyle name="Output 4 4 2 2 4 3 3" xfId="54940"/>
    <cellStyle name="Output 4 4 2 2 4 4" xfId="33784"/>
    <cellStyle name="Output 4 4 2 2 4 4 2" xfId="33785"/>
    <cellStyle name="Output 4 4 2 2 4 4 2 2" xfId="33786"/>
    <cellStyle name="Output 4 4 2 2 4 4 3" xfId="54941"/>
    <cellStyle name="Output 4 4 2 2 4 5" xfId="33787"/>
    <cellStyle name="Output 4 4 2 2 4 5 2" xfId="33788"/>
    <cellStyle name="Output 4 4 2 2 4 6" xfId="54942"/>
    <cellStyle name="Output 4 4 2 2 5" xfId="33789"/>
    <cellStyle name="Output 4 4 2 2 5 2" xfId="33790"/>
    <cellStyle name="Output 4 4 2 2 5 2 2" xfId="33791"/>
    <cellStyle name="Output 4 4 2 2 5 2 2 2" xfId="33792"/>
    <cellStyle name="Output 4 4 2 2 5 2 3" xfId="54943"/>
    <cellStyle name="Output 4 4 2 2 5 3" xfId="33793"/>
    <cellStyle name="Output 4 4 2 2 5 3 2" xfId="33794"/>
    <cellStyle name="Output 4 4 2 2 5 3 2 2" xfId="33795"/>
    <cellStyle name="Output 4 4 2 2 5 3 3" xfId="54944"/>
    <cellStyle name="Output 4 4 2 2 5 4" xfId="33796"/>
    <cellStyle name="Output 4 4 2 2 5 4 2" xfId="33797"/>
    <cellStyle name="Output 4 4 2 2 5 5" xfId="54945"/>
    <cellStyle name="Output 4 4 2 2 6" xfId="33798"/>
    <cellStyle name="Output 4 4 2 2 6 2" xfId="33799"/>
    <cellStyle name="Output 4 4 2 2 6 2 2" xfId="33800"/>
    <cellStyle name="Output 4 4 2 2 6 2 2 2" xfId="33801"/>
    <cellStyle name="Output 4 4 2 2 6 2 3" xfId="54946"/>
    <cellStyle name="Output 4 4 2 2 6 3" xfId="33802"/>
    <cellStyle name="Output 4 4 2 2 6 3 2" xfId="33803"/>
    <cellStyle name="Output 4 4 2 2 6 3 2 2" xfId="33804"/>
    <cellStyle name="Output 4 4 2 2 6 3 3" xfId="54947"/>
    <cellStyle name="Output 4 4 2 2 6 4" xfId="33805"/>
    <cellStyle name="Output 4 4 2 2 6 4 2" xfId="33806"/>
    <cellStyle name="Output 4 4 2 2 6 5" xfId="54948"/>
    <cellStyle name="Output 4 4 2 2 7" xfId="33807"/>
    <cellStyle name="Output 4 4 2 2 7 2" xfId="33808"/>
    <cellStyle name="Output 4 4 2 2 7 2 2" xfId="33809"/>
    <cellStyle name="Output 4 4 2 2 7 3" xfId="54949"/>
    <cellStyle name="Output 4 4 2 2 8" xfId="33810"/>
    <cellStyle name="Output 4 4 2 2 8 2" xfId="33811"/>
    <cellStyle name="Output 4 4 2 2 9" xfId="54950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2 3" xfId="54951"/>
    <cellStyle name="Output 4 4 2 3 2 3" xfId="33817"/>
    <cellStyle name="Output 4 4 2 3 2 3 2" xfId="33818"/>
    <cellStyle name="Output 4 4 2 3 2 3 2 2" xfId="33819"/>
    <cellStyle name="Output 4 4 2 3 2 3 3" xfId="54952"/>
    <cellStyle name="Output 4 4 2 3 2 4" xfId="33820"/>
    <cellStyle name="Output 4 4 2 3 2 4 2" xfId="33821"/>
    <cellStyle name="Output 4 4 2 3 2 4 2 2" xfId="33822"/>
    <cellStyle name="Output 4 4 2 3 2 4 3" xfId="54953"/>
    <cellStyle name="Output 4 4 2 3 2 5" xfId="33823"/>
    <cellStyle name="Output 4 4 2 3 2 5 2" xfId="33824"/>
    <cellStyle name="Output 4 4 2 3 2 6" xfId="54954"/>
    <cellStyle name="Output 4 4 2 3 3" xfId="33825"/>
    <cellStyle name="Output 4 4 2 3 3 2" xfId="33826"/>
    <cellStyle name="Output 4 4 2 3 3 2 2" xfId="33827"/>
    <cellStyle name="Output 4 4 2 3 3 2 2 2" xfId="33828"/>
    <cellStyle name="Output 4 4 2 3 3 2 3" xfId="54955"/>
    <cellStyle name="Output 4 4 2 3 3 3" xfId="33829"/>
    <cellStyle name="Output 4 4 2 3 3 3 2" xfId="33830"/>
    <cellStyle name="Output 4 4 2 3 3 3 2 2" xfId="33831"/>
    <cellStyle name="Output 4 4 2 3 3 3 3" xfId="54956"/>
    <cellStyle name="Output 4 4 2 3 3 4" xfId="33832"/>
    <cellStyle name="Output 4 4 2 3 3 4 2" xfId="33833"/>
    <cellStyle name="Output 4 4 2 3 3 4 2 2" xfId="33834"/>
    <cellStyle name="Output 4 4 2 3 3 4 3" xfId="54957"/>
    <cellStyle name="Output 4 4 2 3 3 5" xfId="33835"/>
    <cellStyle name="Output 4 4 2 3 3 5 2" xfId="33836"/>
    <cellStyle name="Output 4 4 2 3 3 6" xfId="54958"/>
    <cellStyle name="Output 4 4 2 3 4" xfId="33837"/>
    <cellStyle name="Output 4 4 2 3 4 2" xfId="33838"/>
    <cellStyle name="Output 4 4 2 3 4 2 2" xfId="33839"/>
    <cellStyle name="Output 4 4 2 3 4 2 2 2" xfId="33840"/>
    <cellStyle name="Output 4 4 2 3 4 2 3" xfId="54959"/>
    <cellStyle name="Output 4 4 2 3 4 3" xfId="33841"/>
    <cellStyle name="Output 4 4 2 3 4 3 2" xfId="33842"/>
    <cellStyle name="Output 4 4 2 3 4 3 2 2" xfId="33843"/>
    <cellStyle name="Output 4 4 2 3 4 3 3" xfId="54960"/>
    <cellStyle name="Output 4 4 2 3 4 4" xfId="33844"/>
    <cellStyle name="Output 4 4 2 3 4 4 2" xfId="33845"/>
    <cellStyle name="Output 4 4 2 3 4 4 2 2" xfId="33846"/>
    <cellStyle name="Output 4 4 2 3 4 4 3" xfId="54961"/>
    <cellStyle name="Output 4 4 2 3 4 5" xfId="33847"/>
    <cellStyle name="Output 4 4 2 3 4 5 2" xfId="33848"/>
    <cellStyle name="Output 4 4 2 3 4 6" xfId="54962"/>
    <cellStyle name="Output 4 4 2 3 5" xfId="33849"/>
    <cellStyle name="Output 4 4 2 3 5 2" xfId="33850"/>
    <cellStyle name="Output 4 4 2 3 5 2 2" xfId="33851"/>
    <cellStyle name="Output 4 4 2 3 5 2 2 2" xfId="33852"/>
    <cellStyle name="Output 4 4 2 3 5 2 3" xfId="54963"/>
    <cellStyle name="Output 4 4 2 3 5 3" xfId="33853"/>
    <cellStyle name="Output 4 4 2 3 5 3 2" xfId="33854"/>
    <cellStyle name="Output 4 4 2 3 5 3 2 2" xfId="33855"/>
    <cellStyle name="Output 4 4 2 3 5 3 3" xfId="54964"/>
    <cellStyle name="Output 4 4 2 3 5 4" xfId="33856"/>
    <cellStyle name="Output 4 4 2 3 5 4 2" xfId="33857"/>
    <cellStyle name="Output 4 4 2 3 5 5" xfId="54965"/>
    <cellStyle name="Output 4 4 2 3 6" xfId="33858"/>
    <cellStyle name="Output 4 4 2 3 6 2" xfId="33859"/>
    <cellStyle name="Output 4 4 2 3 6 2 2" xfId="33860"/>
    <cellStyle name="Output 4 4 2 3 6 2 2 2" xfId="33861"/>
    <cellStyle name="Output 4 4 2 3 6 2 3" xfId="54966"/>
    <cellStyle name="Output 4 4 2 3 6 3" xfId="33862"/>
    <cellStyle name="Output 4 4 2 3 6 3 2" xfId="33863"/>
    <cellStyle name="Output 4 4 2 3 6 3 2 2" xfId="33864"/>
    <cellStyle name="Output 4 4 2 3 6 3 3" xfId="54967"/>
    <cellStyle name="Output 4 4 2 3 6 4" xfId="33865"/>
    <cellStyle name="Output 4 4 2 3 6 4 2" xfId="33866"/>
    <cellStyle name="Output 4 4 2 3 6 5" xfId="54968"/>
    <cellStyle name="Output 4 4 2 3 7" xfId="33867"/>
    <cellStyle name="Output 4 4 2 3 7 2" xfId="33868"/>
    <cellStyle name="Output 4 4 2 3 7 2 2" xfId="33869"/>
    <cellStyle name="Output 4 4 2 3 7 3" xfId="54969"/>
    <cellStyle name="Output 4 4 2 3 8" xfId="33870"/>
    <cellStyle name="Output 4 4 2 3 8 2" xfId="33871"/>
    <cellStyle name="Output 4 4 2 3 9" xfId="54970"/>
    <cellStyle name="Output 4 4 2 4" xfId="33872"/>
    <cellStyle name="Output 4 4 2 4 2" xfId="33873"/>
    <cellStyle name="Output 4 4 2 4 2 2" xfId="33874"/>
    <cellStyle name="Output 4 4 2 4 2 2 2" xfId="33875"/>
    <cellStyle name="Output 4 4 2 4 2 3" xfId="54971"/>
    <cellStyle name="Output 4 4 2 4 3" xfId="33876"/>
    <cellStyle name="Output 4 4 2 4 3 2" xfId="33877"/>
    <cellStyle name="Output 4 4 2 4 3 2 2" xfId="33878"/>
    <cellStyle name="Output 4 4 2 4 3 3" xfId="54972"/>
    <cellStyle name="Output 4 4 2 4 4" xfId="33879"/>
    <cellStyle name="Output 4 4 2 4 4 2" xfId="33880"/>
    <cellStyle name="Output 4 4 2 4 4 2 2" xfId="33881"/>
    <cellStyle name="Output 4 4 2 4 4 3" xfId="54973"/>
    <cellStyle name="Output 4 4 2 4 5" xfId="33882"/>
    <cellStyle name="Output 4 4 2 4 5 2" xfId="33883"/>
    <cellStyle name="Output 4 4 2 4 6" xfId="54974"/>
    <cellStyle name="Output 4 4 2 5" xfId="33884"/>
    <cellStyle name="Output 4 4 2 5 2" xfId="33885"/>
    <cellStyle name="Output 4 4 2 5 2 2" xfId="33886"/>
    <cellStyle name="Output 4 4 2 5 2 2 2" xfId="33887"/>
    <cellStyle name="Output 4 4 2 5 2 3" xfId="54975"/>
    <cellStyle name="Output 4 4 2 5 3" xfId="33888"/>
    <cellStyle name="Output 4 4 2 5 3 2" xfId="33889"/>
    <cellStyle name="Output 4 4 2 5 3 2 2" xfId="33890"/>
    <cellStyle name="Output 4 4 2 5 3 3" xfId="54976"/>
    <cellStyle name="Output 4 4 2 5 4" xfId="33891"/>
    <cellStyle name="Output 4 4 2 5 4 2" xfId="33892"/>
    <cellStyle name="Output 4 4 2 5 4 2 2" xfId="33893"/>
    <cellStyle name="Output 4 4 2 5 4 3" xfId="54977"/>
    <cellStyle name="Output 4 4 2 5 5" xfId="33894"/>
    <cellStyle name="Output 4 4 2 5 5 2" xfId="33895"/>
    <cellStyle name="Output 4 4 2 5 6" xfId="54978"/>
    <cellStyle name="Output 4 4 2 6" xfId="33896"/>
    <cellStyle name="Output 4 4 2 6 2" xfId="33897"/>
    <cellStyle name="Output 4 4 2 6 2 2" xfId="33898"/>
    <cellStyle name="Output 4 4 2 6 2 2 2" xfId="33899"/>
    <cellStyle name="Output 4 4 2 6 2 3" xfId="54979"/>
    <cellStyle name="Output 4 4 2 6 3" xfId="33900"/>
    <cellStyle name="Output 4 4 2 6 3 2" xfId="33901"/>
    <cellStyle name="Output 4 4 2 6 3 2 2" xfId="33902"/>
    <cellStyle name="Output 4 4 2 6 3 3" xfId="54980"/>
    <cellStyle name="Output 4 4 2 6 4" xfId="33903"/>
    <cellStyle name="Output 4 4 2 6 4 2" xfId="33904"/>
    <cellStyle name="Output 4 4 2 6 5" xfId="54981"/>
    <cellStyle name="Output 4 4 2 7" xfId="33905"/>
    <cellStyle name="Output 4 4 2 7 2" xfId="33906"/>
    <cellStyle name="Output 4 4 2 7 2 2" xfId="33907"/>
    <cellStyle name="Output 4 4 2 7 2 2 2" xfId="33908"/>
    <cellStyle name="Output 4 4 2 7 2 3" xfId="54982"/>
    <cellStyle name="Output 4 4 2 7 3" xfId="33909"/>
    <cellStyle name="Output 4 4 2 7 3 2" xfId="33910"/>
    <cellStyle name="Output 4 4 2 7 3 2 2" xfId="33911"/>
    <cellStyle name="Output 4 4 2 7 3 3" xfId="54983"/>
    <cellStyle name="Output 4 4 2 7 4" xfId="33912"/>
    <cellStyle name="Output 4 4 2 7 4 2" xfId="33913"/>
    <cellStyle name="Output 4 4 2 7 5" xfId="54984"/>
    <cellStyle name="Output 4 4 2 8" xfId="33914"/>
    <cellStyle name="Output 4 4 2 8 2" xfId="33915"/>
    <cellStyle name="Output 4 4 2 8 2 2" xfId="33916"/>
    <cellStyle name="Output 4 4 2 8 3" xfId="54985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2 3" xfId="54986"/>
    <cellStyle name="Output 4 4 3 2 3" xfId="33924"/>
    <cellStyle name="Output 4 4 3 2 3 2" xfId="33925"/>
    <cellStyle name="Output 4 4 3 2 3 2 2" xfId="33926"/>
    <cellStyle name="Output 4 4 3 2 3 3" xfId="54987"/>
    <cellStyle name="Output 4 4 3 2 4" xfId="33927"/>
    <cellStyle name="Output 4 4 3 2 4 2" xfId="33928"/>
    <cellStyle name="Output 4 4 3 2 4 2 2" xfId="33929"/>
    <cellStyle name="Output 4 4 3 2 4 3" xfId="54988"/>
    <cellStyle name="Output 4 4 3 2 5" xfId="33930"/>
    <cellStyle name="Output 4 4 3 2 5 2" xfId="33931"/>
    <cellStyle name="Output 4 4 3 2 6" xfId="54989"/>
    <cellStyle name="Output 4 4 3 3" xfId="33932"/>
    <cellStyle name="Output 4 4 3 3 2" xfId="33933"/>
    <cellStyle name="Output 4 4 3 3 2 2" xfId="33934"/>
    <cellStyle name="Output 4 4 3 3 2 2 2" xfId="33935"/>
    <cellStyle name="Output 4 4 3 3 2 3" xfId="54990"/>
    <cellStyle name="Output 4 4 3 3 3" xfId="33936"/>
    <cellStyle name="Output 4 4 3 3 3 2" xfId="33937"/>
    <cellStyle name="Output 4 4 3 3 3 2 2" xfId="33938"/>
    <cellStyle name="Output 4 4 3 3 3 3" xfId="54991"/>
    <cellStyle name="Output 4 4 3 3 4" xfId="33939"/>
    <cellStyle name="Output 4 4 3 3 4 2" xfId="33940"/>
    <cellStyle name="Output 4 4 3 3 4 2 2" xfId="33941"/>
    <cellStyle name="Output 4 4 3 3 4 3" xfId="54992"/>
    <cellStyle name="Output 4 4 3 3 5" xfId="33942"/>
    <cellStyle name="Output 4 4 3 3 5 2" xfId="33943"/>
    <cellStyle name="Output 4 4 3 3 6" xfId="54993"/>
    <cellStyle name="Output 4 4 3 4" xfId="33944"/>
    <cellStyle name="Output 4 4 3 4 2" xfId="33945"/>
    <cellStyle name="Output 4 4 3 4 2 2" xfId="33946"/>
    <cellStyle name="Output 4 4 3 4 2 2 2" xfId="33947"/>
    <cellStyle name="Output 4 4 3 4 2 3" xfId="54994"/>
    <cellStyle name="Output 4 4 3 4 3" xfId="33948"/>
    <cellStyle name="Output 4 4 3 4 3 2" xfId="33949"/>
    <cellStyle name="Output 4 4 3 4 3 2 2" xfId="33950"/>
    <cellStyle name="Output 4 4 3 4 3 3" xfId="54995"/>
    <cellStyle name="Output 4 4 3 4 4" xfId="33951"/>
    <cellStyle name="Output 4 4 3 4 4 2" xfId="33952"/>
    <cellStyle name="Output 4 4 3 4 4 2 2" xfId="33953"/>
    <cellStyle name="Output 4 4 3 4 4 3" xfId="54996"/>
    <cellStyle name="Output 4 4 3 4 5" xfId="33954"/>
    <cellStyle name="Output 4 4 3 4 5 2" xfId="33955"/>
    <cellStyle name="Output 4 4 3 4 6" xfId="54997"/>
    <cellStyle name="Output 4 4 3 5" xfId="33956"/>
    <cellStyle name="Output 4 4 3 5 2" xfId="33957"/>
    <cellStyle name="Output 4 4 3 5 2 2" xfId="33958"/>
    <cellStyle name="Output 4 4 3 5 2 2 2" xfId="33959"/>
    <cellStyle name="Output 4 4 3 5 2 3" xfId="54998"/>
    <cellStyle name="Output 4 4 3 5 3" xfId="33960"/>
    <cellStyle name="Output 4 4 3 5 3 2" xfId="33961"/>
    <cellStyle name="Output 4 4 3 5 3 2 2" xfId="33962"/>
    <cellStyle name="Output 4 4 3 5 3 3" xfId="54999"/>
    <cellStyle name="Output 4 4 3 5 4" xfId="33963"/>
    <cellStyle name="Output 4 4 3 5 4 2" xfId="33964"/>
    <cellStyle name="Output 4 4 3 5 5" xfId="55000"/>
    <cellStyle name="Output 4 4 3 6" xfId="33965"/>
    <cellStyle name="Output 4 4 3 6 2" xfId="33966"/>
    <cellStyle name="Output 4 4 3 6 2 2" xfId="33967"/>
    <cellStyle name="Output 4 4 3 6 2 2 2" xfId="33968"/>
    <cellStyle name="Output 4 4 3 6 2 3" xfId="55001"/>
    <cellStyle name="Output 4 4 3 6 3" xfId="33969"/>
    <cellStyle name="Output 4 4 3 6 3 2" xfId="33970"/>
    <cellStyle name="Output 4 4 3 6 3 2 2" xfId="33971"/>
    <cellStyle name="Output 4 4 3 6 3 3" xfId="55002"/>
    <cellStyle name="Output 4 4 3 6 4" xfId="33972"/>
    <cellStyle name="Output 4 4 3 6 4 2" xfId="33973"/>
    <cellStyle name="Output 4 4 3 6 5" xfId="55003"/>
    <cellStyle name="Output 4 4 3 7" xfId="33974"/>
    <cellStyle name="Output 4 4 3 7 2" xfId="33975"/>
    <cellStyle name="Output 4 4 3 7 2 2" xfId="33976"/>
    <cellStyle name="Output 4 4 3 7 3" xfId="55004"/>
    <cellStyle name="Output 4 4 3 8" xfId="33977"/>
    <cellStyle name="Output 4 4 3 8 2" xfId="33978"/>
    <cellStyle name="Output 4 4 3 9" xfId="55005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2 3" xfId="55006"/>
    <cellStyle name="Output 4 4 4 2 3" xfId="33984"/>
    <cellStyle name="Output 4 4 4 2 3 2" xfId="33985"/>
    <cellStyle name="Output 4 4 4 2 3 2 2" xfId="33986"/>
    <cellStyle name="Output 4 4 4 2 3 3" xfId="55007"/>
    <cellStyle name="Output 4 4 4 2 4" xfId="33987"/>
    <cellStyle name="Output 4 4 4 2 4 2" xfId="33988"/>
    <cellStyle name="Output 4 4 4 2 4 2 2" xfId="33989"/>
    <cellStyle name="Output 4 4 4 2 4 3" xfId="55008"/>
    <cellStyle name="Output 4 4 4 2 5" xfId="33990"/>
    <cellStyle name="Output 4 4 4 2 5 2" xfId="33991"/>
    <cellStyle name="Output 4 4 4 2 6" xfId="55009"/>
    <cellStyle name="Output 4 4 4 3" xfId="33992"/>
    <cellStyle name="Output 4 4 4 3 2" xfId="33993"/>
    <cellStyle name="Output 4 4 4 3 2 2" xfId="33994"/>
    <cellStyle name="Output 4 4 4 3 2 2 2" xfId="33995"/>
    <cellStyle name="Output 4 4 4 3 2 3" xfId="55010"/>
    <cellStyle name="Output 4 4 4 3 3" xfId="33996"/>
    <cellStyle name="Output 4 4 4 3 3 2" xfId="33997"/>
    <cellStyle name="Output 4 4 4 3 3 2 2" xfId="33998"/>
    <cellStyle name="Output 4 4 4 3 3 3" xfId="55011"/>
    <cellStyle name="Output 4 4 4 3 4" xfId="33999"/>
    <cellStyle name="Output 4 4 4 3 4 2" xfId="34000"/>
    <cellStyle name="Output 4 4 4 3 4 2 2" xfId="34001"/>
    <cellStyle name="Output 4 4 4 3 4 3" xfId="55012"/>
    <cellStyle name="Output 4 4 4 3 5" xfId="34002"/>
    <cellStyle name="Output 4 4 4 3 5 2" xfId="34003"/>
    <cellStyle name="Output 4 4 4 3 6" xfId="55013"/>
    <cellStyle name="Output 4 4 4 4" xfId="34004"/>
    <cellStyle name="Output 4 4 4 4 2" xfId="34005"/>
    <cellStyle name="Output 4 4 4 4 2 2" xfId="34006"/>
    <cellStyle name="Output 4 4 4 4 2 2 2" xfId="34007"/>
    <cellStyle name="Output 4 4 4 4 2 3" xfId="55014"/>
    <cellStyle name="Output 4 4 4 4 3" xfId="34008"/>
    <cellStyle name="Output 4 4 4 4 3 2" xfId="34009"/>
    <cellStyle name="Output 4 4 4 4 3 2 2" xfId="34010"/>
    <cellStyle name="Output 4 4 4 4 3 3" xfId="55015"/>
    <cellStyle name="Output 4 4 4 4 4" xfId="34011"/>
    <cellStyle name="Output 4 4 4 4 4 2" xfId="34012"/>
    <cellStyle name="Output 4 4 4 4 4 2 2" xfId="34013"/>
    <cellStyle name="Output 4 4 4 4 4 3" xfId="55016"/>
    <cellStyle name="Output 4 4 4 4 5" xfId="34014"/>
    <cellStyle name="Output 4 4 4 4 5 2" xfId="34015"/>
    <cellStyle name="Output 4 4 4 4 6" xfId="55017"/>
    <cellStyle name="Output 4 4 4 5" xfId="34016"/>
    <cellStyle name="Output 4 4 4 5 2" xfId="34017"/>
    <cellStyle name="Output 4 4 4 5 2 2" xfId="34018"/>
    <cellStyle name="Output 4 4 4 5 2 2 2" xfId="34019"/>
    <cellStyle name="Output 4 4 4 5 2 3" xfId="55018"/>
    <cellStyle name="Output 4 4 4 5 3" xfId="34020"/>
    <cellStyle name="Output 4 4 4 5 3 2" xfId="34021"/>
    <cellStyle name="Output 4 4 4 5 3 2 2" xfId="34022"/>
    <cellStyle name="Output 4 4 4 5 3 3" xfId="55019"/>
    <cellStyle name="Output 4 4 4 5 4" xfId="34023"/>
    <cellStyle name="Output 4 4 4 5 4 2" xfId="34024"/>
    <cellStyle name="Output 4 4 4 5 5" xfId="55020"/>
    <cellStyle name="Output 4 4 4 6" xfId="34025"/>
    <cellStyle name="Output 4 4 4 6 2" xfId="34026"/>
    <cellStyle name="Output 4 4 4 6 2 2" xfId="34027"/>
    <cellStyle name="Output 4 4 4 6 2 2 2" xfId="34028"/>
    <cellStyle name="Output 4 4 4 6 2 3" xfId="55021"/>
    <cellStyle name="Output 4 4 4 6 3" xfId="34029"/>
    <cellStyle name="Output 4 4 4 6 3 2" xfId="34030"/>
    <cellStyle name="Output 4 4 4 6 3 2 2" xfId="34031"/>
    <cellStyle name="Output 4 4 4 6 3 3" xfId="55022"/>
    <cellStyle name="Output 4 4 4 6 4" xfId="34032"/>
    <cellStyle name="Output 4 4 4 6 4 2" xfId="34033"/>
    <cellStyle name="Output 4 4 4 6 5" xfId="55023"/>
    <cellStyle name="Output 4 4 4 7" xfId="34034"/>
    <cellStyle name="Output 4 4 4 7 2" xfId="34035"/>
    <cellStyle name="Output 4 4 4 7 2 2" xfId="34036"/>
    <cellStyle name="Output 4 4 4 7 3" xfId="55024"/>
    <cellStyle name="Output 4 4 4 8" xfId="34037"/>
    <cellStyle name="Output 4 4 4 8 2" xfId="34038"/>
    <cellStyle name="Output 4 4 4 9" xfId="55025"/>
    <cellStyle name="Output 4 4 5" xfId="34039"/>
    <cellStyle name="Output 4 4 5 2" xfId="34040"/>
    <cellStyle name="Output 4 4 5 2 2" xfId="34041"/>
    <cellStyle name="Output 4 4 5 2 2 2" xfId="34042"/>
    <cellStyle name="Output 4 4 5 2 3" xfId="55026"/>
    <cellStyle name="Output 4 4 5 3" xfId="34043"/>
    <cellStyle name="Output 4 4 5 3 2" xfId="34044"/>
    <cellStyle name="Output 4 4 5 3 2 2" xfId="34045"/>
    <cellStyle name="Output 4 4 5 3 3" xfId="55027"/>
    <cellStyle name="Output 4 4 5 4" xfId="34046"/>
    <cellStyle name="Output 4 4 5 4 2" xfId="34047"/>
    <cellStyle name="Output 4 4 5 4 2 2" xfId="34048"/>
    <cellStyle name="Output 4 4 5 4 3" xfId="55028"/>
    <cellStyle name="Output 4 4 5 5" xfId="34049"/>
    <cellStyle name="Output 4 4 5 5 2" xfId="34050"/>
    <cellStyle name="Output 4 4 5 6" xfId="55029"/>
    <cellStyle name="Output 4 4 6" xfId="34051"/>
    <cellStyle name="Output 4 4 6 2" xfId="34052"/>
    <cellStyle name="Output 4 4 6 2 2" xfId="34053"/>
    <cellStyle name="Output 4 4 6 2 2 2" xfId="34054"/>
    <cellStyle name="Output 4 4 6 2 3" xfId="55030"/>
    <cellStyle name="Output 4 4 6 3" xfId="34055"/>
    <cellStyle name="Output 4 4 6 3 2" xfId="34056"/>
    <cellStyle name="Output 4 4 6 3 2 2" xfId="34057"/>
    <cellStyle name="Output 4 4 6 3 3" xfId="55031"/>
    <cellStyle name="Output 4 4 6 4" xfId="34058"/>
    <cellStyle name="Output 4 4 6 4 2" xfId="34059"/>
    <cellStyle name="Output 4 4 6 4 2 2" xfId="34060"/>
    <cellStyle name="Output 4 4 6 4 3" xfId="55032"/>
    <cellStyle name="Output 4 4 6 5" xfId="34061"/>
    <cellStyle name="Output 4 4 6 5 2" xfId="34062"/>
    <cellStyle name="Output 4 4 6 6" xfId="55033"/>
    <cellStyle name="Output 4 4 7" xfId="34063"/>
    <cellStyle name="Output 4 4 7 2" xfId="34064"/>
    <cellStyle name="Output 4 4 7 2 2" xfId="34065"/>
    <cellStyle name="Output 4 4 7 2 2 2" xfId="34066"/>
    <cellStyle name="Output 4 4 7 2 3" xfId="55034"/>
    <cellStyle name="Output 4 4 7 3" xfId="34067"/>
    <cellStyle name="Output 4 4 7 3 2" xfId="34068"/>
    <cellStyle name="Output 4 4 7 3 2 2" xfId="34069"/>
    <cellStyle name="Output 4 4 7 3 3" xfId="55035"/>
    <cellStyle name="Output 4 4 7 4" xfId="34070"/>
    <cellStyle name="Output 4 4 7 4 2" xfId="34071"/>
    <cellStyle name="Output 4 4 7 5" xfId="55036"/>
    <cellStyle name="Output 4 4 8" xfId="34072"/>
    <cellStyle name="Output 4 4 8 2" xfId="34073"/>
    <cellStyle name="Output 4 4 8 2 2" xfId="34074"/>
    <cellStyle name="Output 4 4 8 2 2 2" xfId="34075"/>
    <cellStyle name="Output 4 4 8 2 3" xfId="55037"/>
    <cellStyle name="Output 4 4 8 3" xfId="34076"/>
    <cellStyle name="Output 4 4 8 3 2" xfId="34077"/>
    <cellStyle name="Output 4 4 8 3 2 2" xfId="34078"/>
    <cellStyle name="Output 4 4 8 3 3" xfId="55038"/>
    <cellStyle name="Output 4 4 8 4" xfId="34079"/>
    <cellStyle name="Output 4 4 8 4 2" xfId="34080"/>
    <cellStyle name="Output 4 4 8 5" xfId="55039"/>
    <cellStyle name="Output 4 4 9" xfId="34081"/>
    <cellStyle name="Output 4 4 9 2" xfId="34082"/>
    <cellStyle name="Output 4 4 9 2 2" xfId="34083"/>
    <cellStyle name="Output 4 4 9 3" xfId="55040"/>
    <cellStyle name="Output 4 5" xfId="34084"/>
    <cellStyle name="Output 4 5 10" xfId="55041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2 3" xfId="55042"/>
    <cellStyle name="Output 4 5 2 2 3" xfId="34090"/>
    <cellStyle name="Output 4 5 2 2 3 2" xfId="34091"/>
    <cellStyle name="Output 4 5 2 2 3 2 2" xfId="34092"/>
    <cellStyle name="Output 4 5 2 2 3 3" xfId="55043"/>
    <cellStyle name="Output 4 5 2 2 4" xfId="34093"/>
    <cellStyle name="Output 4 5 2 2 4 2" xfId="34094"/>
    <cellStyle name="Output 4 5 2 2 4 2 2" xfId="34095"/>
    <cellStyle name="Output 4 5 2 2 4 3" xfId="55044"/>
    <cellStyle name="Output 4 5 2 2 5" xfId="34096"/>
    <cellStyle name="Output 4 5 2 2 5 2" xfId="34097"/>
    <cellStyle name="Output 4 5 2 2 6" xfId="55045"/>
    <cellStyle name="Output 4 5 2 3" xfId="34098"/>
    <cellStyle name="Output 4 5 2 3 2" xfId="34099"/>
    <cellStyle name="Output 4 5 2 3 2 2" xfId="34100"/>
    <cellStyle name="Output 4 5 2 3 2 2 2" xfId="34101"/>
    <cellStyle name="Output 4 5 2 3 2 3" xfId="55046"/>
    <cellStyle name="Output 4 5 2 3 3" xfId="34102"/>
    <cellStyle name="Output 4 5 2 3 3 2" xfId="34103"/>
    <cellStyle name="Output 4 5 2 3 3 2 2" xfId="34104"/>
    <cellStyle name="Output 4 5 2 3 3 3" xfId="55047"/>
    <cellStyle name="Output 4 5 2 3 4" xfId="34105"/>
    <cellStyle name="Output 4 5 2 3 4 2" xfId="34106"/>
    <cellStyle name="Output 4 5 2 3 4 2 2" xfId="34107"/>
    <cellStyle name="Output 4 5 2 3 4 3" xfId="55048"/>
    <cellStyle name="Output 4 5 2 3 5" xfId="34108"/>
    <cellStyle name="Output 4 5 2 3 5 2" xfId="34109"/>
    <cellStyle name="Output 4 5 2 3 6" xfId="55049"/>
    <cellStyle name="Output 4 5 2 4" xfId="34110"/>
    <cellStyle name="Output 4 5 2 4 2" xfId="34111"/>
    <cellStyle name="Output 4 5 2 4 2 2" xfId="34112"/>
    <cellStyle name="Output 4 5 2 4 2 2 2" xfId="34113"/>
    <cellStyle name="Output 4 5 2 4 2 3" xfId="55050"/>
    <cellStyle name="Output 4 5 2 4 3" xfId="34114"/>
    <cellStyle name="Output 4 5 2 4 3 2" xfId="34115"/>
    <cellStyle name="Output 4 5 2 4 3 2 2" xfId="34116"/>
    <cellStyle name="Output 4 5 2 4 3 3" xfId="55051"/>
    <cellStyle name="Output 4 5 2 4 4" xfId="34117"/>
    <cellStyle name="Output 4 5 2 4 4 2" xfId="34118"/>
    <cellStyle name="Output 4 5 2 4 4 2 2" xfId="34119"/>
    <cellStyle name="Output 4 5 2 4 4 3" xfId="55052"/>
    <cellStyle name="Output 4 5 2 4 5" xfId="34120"/>
    <cellStyle name="Output 4 5 2 4 5 2" xfId="34121"/>
    <cellStyle name="Output 4 5 2 4 6" xfId="55053"/>
    <cellStyle name="Output 4 5 2 5" xfId="34122"/>
    <cellStyle name="Output 4 5 2 5 2" xfId="34123"/>
    <cellStyle name="Output 4 5 2 5 2 2" xfId="34124"/>
    <cellStyle name="Output 4 5 2 5 2 2 2" xfId="34125"/>
    <cellStyle name="Output 4 5 2 5 2 3" xfId="55054"/>
    <cellStyle name="Output 4 5 2 5 3" xfId="34126"/>
    <cellStyle name="Output 4 5 2 5 3 2" xfId="34127"/>
    <cellStyle name="Output 4 5 2 5 3 2 2" xfId="34128"/>
    <cellStyle name="Output 4 5 2 5 3 3" xfId="55055"/>
    <cellStyle name="Output 4 5 2 5 4" xfId="34129"/>
    <cellStyle name="Output 4 5 2 5 4 2" xfId="34130"/>
    <cellStyle name="Output 4 5 2 5 5" xfId="55056"/>
    <cellStyle name="Output 4 5 2 6" xfId="34131"/>
    <cellStyle name="Output 4 5 2 6 2" xfId="34132"/>
    <cellStyle name="Output 4 5 2 6 2 2" xfId="34133"/>
    <cellStyle name="Output 4 5 2 6 2 2 2" xfId="34134"/>
    <cellStyle name="Output 4 5 2 6 2 3" xfId="55057"/>
    <cellStyle name="Output 4 5 2 6 3" xfId="34135"/>
    <cellStyle name="Output 4 5 2 6 3 2" xfId="34136"/>
    <cellStyle name="Output 4 5 2 6 3 2 2" xfId="34137"/>
    <cellStyle name="Output 4 5 2 6 3 3" xfId="55058"/>
    <cellStyle name="Output 4 5 2 6 4" xfId="34138"/>
    <cellStyle name="Output 4 5 2 6 4 2" xfId="34139"/>
    <cellStyle name="Output 4 5 2 6 5" xfId="55059"/>
    <cellStyle name="Output 4 5 2 7" xfId="34140"/>
    <cellStyle name="Output 4 5 2 7 2" xfId="34141"/>
    <cellStyle name="Output 4 5 2 7 2 2" xfId="34142"/>
    <cellStyle name="Output 4 5 2 7 3" xfId="55060"/>
    <cellStyle name="Output 4 5 2 8" xfId="34143"/>
    <cellStyle name="Output 4 5 2 8 2" xfId="34144"/>
    <cellStyle name="Output 4 5 2 9" xfId="55061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2 3" xfId="55062"/>
    <cellStyle name="Output 4 5 3 2 3" xfId="34150"/>
    <cellStyle name="Output 4 5 3 2 3 2" xfId="34151"/>
    <cellStyle name="Output 4 5 3 2 3 2 2" xfId="34152"/>
    <cellStyle name="Output 4 5 3 2 3 3" xfId="55063"/>
    <cellStyle name="Output 4 5 3 2 4" xfId="34153"/>
    <cellStyle name="Output 4 5 3 2 4 2" xfId="34154"/>
    <cellStyle name="Output 4 5 3 2 4 2 2" xfId="34155"/>
    <cellStyle name="Output 4 5 3 2 4 3" xfId="55064"/>
    <cellStyle name="Output 4 5 3 2 5" xfId="34156"/>
    <cellStyle name="Output 4 5 3 2 5 2" xfId="34157"/>
    <cellStyle name="Output 4 5 3 2 6" xfId="55065"/>
    <cellStyle name="Output 4 5 3 3" xfId="34158"/>
    <cellStyle name="Output 4 5 3 3 2" xfId="34159"/>
    <cellStyle name="Output 4 5 3 3 2 2" xfId="34160"/>
    <cellStyle name="Output 4 5 3 3 2 2 2" xfId="34161"/>
    <cellStyle name="Output 4 5 3 3 2 3" xfId="55066"/>
    <cellStyle name="Output 4 5 3 3 3" xfId="34162"/>
    <cellStyle name="Output 4 5 3 3 3 2" xfId="34163"/>
    <cellStyle name="Output 4 5 3 3 3 2 2" xfId="34164"/>
    <cellStyle name="Output 4 5 3 3 3 3" xfId="55067"/>
    <cellStyle name="Output 4 5 3 3 4" xfId="34165"/>
    <cellStyle name="Output 4 5 3 3 4 2" xfId="34166"/>
    <cellStyle name="Output 4 5 3 3 4 2 2" xfId="34167"/>
    <cellStyle name="Output 4 5 3 3 4 3" xfId="55068"/>
    <cellStyle name="Output 4 5 3 3 5" xfId="34168"/>
    <cellStyle name="Output 4 5 3 3 5 2" xfId="34169"/>
    <cellStyle name="Output 4 5 3 3 6" xfId="55069"/>
    <cellStyle name="Output 4 5 3 4" xfId="34170"/>
    <cellStyle name="Output 4 5 3 4 2" xfId="34171"/>
    <cellStyle name="Output 4 5 3 4 2 2" xfId="34172"/>
    <cellStyle name="Output 4 5 3 4 2 2 2" xfId="34173"/>
    <cellStyle name="Output 4 5 3 4 2 3" xfId="55070"/>
    <cellStyle name="Output 4 5 3 4 3" xfId="34174"/>
    <cellStyle name="Output 4 5 3 4 3 2" xfId="34175"/>
    <cellStyle name="Output 4 5 3 4 3 2 2" xfId="34176"/>
    <cellStyle name="Output 4 5 3 4 3 3" xfId="55071"/>
    <cellStyle name="Output 4 5 3 4 4" xfId="34177"/>
    <cellStyle name="Output 4 5 3 4 4 2" xfId="34178"/>
    <cellStyle name="Output 4 5 3 4 4 2 2" xfId="34179"/>
    <cellStyle name="Output 4 5 3 4 4 3" xfId="55072"/>
    <cellStyle name="Output 4 5 3 4 5" xfId="34180"/>
    <cellStyle name="Output 4 5 3 4 5 2" xfId="34181"/>
    <cellStyle name="Output 4 5 3 4 6" xfId="55073"/>
    <cellStyle name="Output 4 5 3 5" xfId="34182"/>
    <cellStyle name="Output 4 5 3 5 2" xfId="34183"/>
    <cellStyle name="Output 4 5 3 5 2 2" xfId="34184"/>
    <cellStyle name="Output 4 5 3 5 2 2 2" xfId="34185"/>
    <cellStyle name="Output 4 5 3 5 2 3" xfId="55074"/>
    <cellStyle name="Output 4 5 3 5 3" xfId="34186"/>
    <cellStyle name="Output 4 5 3 5 3 2" xfId="34187"/>
    <cellStyle name="Output 4 5 3 5 3 2 2" xfId="34188"/>
    <cellStyle name="Output 4 5 3 5 3 3" xfId="55075"/>
    <cellStyle name="Output 4 5 3 5 4" xfId="34189"/>
    <cellStyle name="Output 4 5 3 5 4 2" xfId="34190"/>
    <cellStyle name="Output 4 5 3 5 5" xfId="55076"/>
    <cellStyle name="Output 4 5 3 6" xfId="34191"/>
    <cellStyle name="Output 4 5 3 6 2" xfId="34192"/>
    <cellStyle name="Output 4 5 3 6 2 2" xfId="34193"/>
    <cellStyle name="Output 4 5 3 6 2 2 2" xfId="34194"/>
    <cellStyle name="Output 4 5 3 6 2 3" xfId="55077"/>
    <cellStyle name="Output 4 5 3 6 3" xfId="34195"/>
    <cellStyle name="Output 4 5 3 6 3 2" xfId="34196"/>
    <cellStyle name="Output 4 5 3 6 3 2 2" xfId="34197"/>
    <cellStyle name="Output 4 5 3 6 3 3" xfId="55078"/>
    <cellStyle name="Output 4 5 3 6 4" xfId="34198"/>
    <cellStyle name="Output 4 5 3 6 4 2" xfId="34199"/>
    <cellStyle name="Output 4 5 3 6 5" xfId="55079"/>
    <cellStyle name="Output 4 5 3 7" xfId="34200"/>
    <cellStyle name="Output 4 5 3 7 2" xfId="34201"/>
    <cellStyle name="Output 4 5 3 7 2 2" xfId="34202"/>
    <cellStyle name="Output 4 5 3 7 3" xfId="55080"/>
    <cellStyle name="Output 4 5 3 8" xfId="34203"/>
    <cellStyle name="Output 4 5 3 8 2" xfId="34204"/>
    <cellStyle name="Output 4 5 3 9" xfId="55081"/>
    <cellStyle name="Output 4 5 4" xfId="34205"/>
    <cellStyle name="Output 4 5 4 2" xfId="34206"/>
    <cellStyle name="Output 4 5 4 2 2" xfId="34207"/>
    <cellStyle name="Output 4 5 4 2 2 2" xfId="34208"/>
    <cellStyle name="Output 4 5 4 2 3" xfId="55082"/>
    <cellStyle name="Output 4 5 4 3" xfId="34209"/>
    <cellStyle name="Output 4 5 4 3 2" xfId="34210"/>
    <cellStyle name="Output 4 5 4 3 2 2" xfId="34211"/>
    <cellStyle name="Output 4 5 4 3 3" xfId="55083"/>
    <cellStyle name="Output 4 5 4 4" xfId="34212"/>
    <cellStyle name="Output 4 5 4 4 2" xfId="34213"/>
    <cellStyle name="Output 4 5 4 4 2 2" xfId="34214"/>
    <cellStyle name="Output 4 5 4 4 3" xfId="55084"/>
    <cellStyle name="Output 4 5 4 5" xfId="34215"/>
    <cellStyle name="Output 4 5 4 5 2" xfId="34216"/>
    <cellStyle name="Output 4 5 4 6" xfId="55085"/>
    <cellStyle name="Output 4 5 5" xfId="34217"/>
    <cellStyle name="Output 4 5 5 2" xfId="34218"/>
    <cellStyle name="Output 4 5 5 2 2" xfId="34219"/>
    <cellStyle name="Output 4 5 5 2 2 2" xfId="34220"/>
    <cellStyle name="Output 4 5 5 2 3" xfId="55086"/>
    <cellStyle name="Output 4 5 5 3" xfId="34221"/>
    <cellStyle name="Output 4 5 5 3 2" xfId="34222"/>
    <cellStyle name="Output 4 5 5 3 2 2" xfId="34223"/>
    <cellStyle name="Output 4 5 5 3 3" xfId="55087"/>
    <cellStyle name="Output 4 5 5 4" xfId="34224"/>
    <cellStyle name="Output 4 5 5 4 2" xfId="34225"/>
    <cellStyle name="Output 4 5 5 4 2 2" xfId="34226"/>
    <cellStyle name="Output 4 5 5 4 3" xfId="55088"/>
    <cellStyle name="Output 4 5 5 5" xfId="34227"/>
    <cellStyle name="Output 4 5 5 5 2" xfId="34228"/>
    <cellStyle name="Output 4 5 5 6" xfId="55089"/>
    <cellStyle name="Output 4 5 6" xfId="34229"/>
    <cellStyle name="Output 4 5 6 2" xfId="34230"/>
    <cellStyle name="Output 4 5 6 2 2" xfId="34231"/>
    <cellStyle name="Output 4 5 6 2 2 2" xfId="34232"/>
    <cellStyle name="Output 4 5 6 2 3" xfId="55090"/>
    <cellStyle name="Output 4 5 6 3" xfId="34233"/>
    <cellStyle name="Output 4 5 6 3 2" xfId="34234"/>
    <cellStyle name="Output 4 5 6 3 2 2" xfId="34235"/>
    <cellStyle name="Output 4 5 6 3 3" xfId="55091"/>
    <cellStyle name="Output 4 5 6 4" xfId="34236"/>
    <cellStyle name="Output 4 5 6 4 2" xfId="34237"/>
    <cellStyle name="Output 4 5 6 5" xfId="55092"/>
    <cellStyle name="Output 4 5 7" xfId="34238"/>
    <cellStyle name="Output 4 5 7 2" xfId="34239"/>
    <cellStyle name="Output 4 5 7 2 2" xfId="34240"/>
    <cellStyle name="Output 4 5 7 2 2 2" xfId="34241"/>
    <cellStyle name="Output 4 5 7 2 3" xfId="55093"/>
    <cellStyle name="Output 4 5 7 3" xfId="34242"/>
    <cellStyle name="Output 4 5 7 3 2" xfId="34243"/>
    <cellStyle name="Output 4 5 7 3 2 2" xfId="34244"/>
    <cellStyle name="Output 4 5 7 3 3" xfId="55094"/>
    <cellStyle name="Output 4 5 7 4" xfId="34245"/>
    <cellStyle name="Output 4 5 7 4 2" xfId="34246"/>
    <cellStyle name="Output 4 5 7 5" xfId="55095"/>
    <cellStyle name="Output 4 5 8" xfId="34247"/>
    <cellStyle name="Output 4 5 8 2" xfId="34248"/>
    <cellStyle name="Output 4 5 8 2 2" xfId="34249"/>
    <cellStyle name="Output 4 5 8 3" xfId="55096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2 3" xfId="55097"/>
    <cellStyle name="Output 4 6 2 3" xfId="34257"/>
    <cellStyle name="Output 4 6 2 3 2" xfId="34258"/>
    <cellStyle name="Output 4 6 2 3 2 2" xfId="34259"/>
    <cellStyle name="Output 4 6 2 3 3" xfId="55098"/>
    <cellStyle name="Output 4 6 2 4" xfId="34260"/>
    <cellStyle name="Output 4 6 2 4 2" xfId="34261"/>
    <cellStyle name="Output 4 6 2 4 2 2" xfId="34262"/>
    <cellStyle name="Output 4 6 2 4 3" xfId="55099"/>
    <cellStyle name="Output 4 6 2 5" xfId="34263"/>
    <cellStyle name="Output 4 6 2 5 2" xfId="34264"/>
    <cellStyle name="Output 4 6 2 6" xfId="55100"/>
    <cellStyle name="Output 4 6 3" xfId="34265"/>
    <cellStyle name="Output 4 6 3 2" xfId="34266"/>
    <cellStyle name="Output 4 6 3 2 2" xfId="34267"/>
    <cellStyle name="Output 4 6 3 2 2 2" xfId="34268"/>
    <cellStyle name="Output 4 6 3 2 3" xfId="55101"/>
    <cellStyle name="Output 4 6 3 3" xfId="34269"/>
    <cellStyle name="Output 4 6 3 3 2" xfId="34270"/>
    <cellStyle name="Output 4 6 3 3 2 2" xfId="34271"/>
    <cellStyle name="Output 4 6 3 3 3" xfId="55102"/>
    <cellStyle name="Output 4 6 3 4" xfId="34272"/>
    <cellStyle name="Output 4 6 3 4 2" xfId="34273"/>
    <cellStyle name="Output 4 6 3 4 2 2" xfId="34274"/>
    <cellStyle name="Output 4 6 3 4 3" xfId="55103"/>
    <cellStyle name="Output 4 6 3 5" xfId="34275"/>
    <cellStyle name="Output 4 6 3 5 2" xfId="34276"/>
    <cellStyle name="Output 4 6 3 6" xfId="55104"/>
    <cellStyle name="Output 4 6 4" xfId="34277"/>
    <cellStyle name="Output 4 6 4 2" xfId="34278"/>
    <cellStyle name="Output 4 6 4 2 2" xfId="34279"/>
    <cellStyle name="Output 4 6 4 2 2 2" xfId="34280"/>
    <cellStyle name="Output 4 6 4 2 3" xfId="55105"/>
    <cellStyle name="Output 4 6 4 3" xfId="34281"/>
    <cellStyle name="Output 4 6 4 3 2" xfId="34282"/>
    <cellStyle name="Output 4 6 4 3 2 2" xfId="34283"/>
    <cellStyle name="Output 4 6 4 3 3" xfId="55106"/>
    <cellStyle name="Output 4 6 4 4" xfId="34284"/>
    <cellStyle name="Output 4 6 4 4 2" xfId="34285"/>
    <cellStyle name="Output 4 6 4 4 2 2" xfId="34286"/>
    <cellStyle name="Output 4 6 4 4 3" xfId="55107"/>
    <cellStyle name="Output 4 6 4 5" xfId="34287"/>
    <cellStyle name="Output 4 6 4 5 2" xfId="34288"/>
    <cellStyle name="Output 4 6 4 6" xfId="55108"/>
    <cellStyle name="Output 4 6 5" xfId="34289"/>
    <cellStyle name="Output 4 6 5 2" xfId="34290"/>
    <cellStyle name="Output 4 6 5 2 2" xfId="34291"/>
    <cellStyle name="Output 4 6 5 2 2 2" xfId="34292"/>
    <cellStyle name="Output 4 6 5 2 3" xfId="55109"/>
    <cellStyle name="Output 4 6 5 3" xfId="34293"/>
    <cellStyle name="Output 4 6 5 3 2" xfId="34294"/>
    <cellStyle name="Output 4 6 5 3 2 2" xfId="34295"/>
    <cellStyle name="Output 4 6 5 3 3" xfId="55110"/>
    <cellStyle name="Output 4 6 5 4" xfId="34296"/>
    <cellStyle name="Output 4 6 5 4 2" xfId="34297"/>
    <cellStyle name="Output 4 6 5 5" xfId="55111"/>
    <cellStyle name="Output 4 6 6" xfId="34298"/>
    <cellStyle name="Output 4 6 6 2" xfId="34299"/>
    <cellStyle name="Output 4 6 6 2 2" xfId="34300"/>
    <cellStyle name="Output 4 6 6 2 2 2" xfId="34301"/>
    <cellStyle name="Output 4 6 6 2 3" xfId="55112"/>
    <cellStyle name="Output 4 6 6 3" xfId="34302"/>
    <cellStyle name="Output 4 6 6 3 2" xfId="34303"/>
    <cellStyle name="Output 4 6 6 3 2 2" xfId="34304"/>
    <cellStyle name="Output 4 6 6 3 3" xfId="55113"/>
    <cellStyle name="Output 4 6 6 4" xfId="34305"/>
    <cellStyle name="Output 4 6 6 4 2" xfId="34306"/>
    <cellStyle name="Output 4 6 6 5" xfId="55114"/>
    <cellStyle name="Output 4 6 7" xfId="34307"/>
    <cellStyle name="Output 4 6 7 2" xfId="34308"/>
    <cellStyle name="Output 4 6 7 2 2" xfId="34309"/>
    <cellStyle name="Output 4 6 7 3" xfId="55115"/>
    <cellStyle name="Output 4 6 8" xfId="34310"/>
    <cellStyle name="Output 4 6 8 2" xfId="34311"/>
    <cellStyle name="Output 4 6 9" xfId="55116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2 3" xfId="55117"/>
    <cellStyle name="Output 4 7 2 3" xfId="34317"/>
    <cellStyle name="Output 4 7 2 3 2" xfId="34318"/>
    <cellStyle name="Output 4 7 2 3 2 2" xfId="34319"/>
    <cellStyle name="Output 4 7 2 3 3" xfId="55118"/>
    <cellStyle name="Output 4 7 2 4" xfId="34320"/>
    <cellStyle name="Output 4 7 2 4 2" xfId="34321"/>
    <cellStyle name="Output 4 7 2 4 2 2" xfId="34322"/>
    <cellStyle name="Output 4 7 2 4 3" xfId="55119"/>
    <cellStyle name="Output 4 7 2 5" xfId="34323"/>
    <cellStyle name="Output 4 7 2 5 2" xfId="34324"/>
    <cellStyle name="Output 4 7 2 6" xfId="55120"/>
    <cellStyle name="Output 4 7 3" xfId="34325"/>
    <cellStyle name="Output 4 7 3 2" xfId="34326"/>
    <cellStyle name="Output 4 7 3 2 2" xfId="34327"/>
    <cellStyle name="Output 4 7 3 2 2 2" xfId="34328"/>
    <cellStyle name="Output 4 7 3 2 3" xfId="55121"/>
    <cellStyle name="Output 4 7 3 3" xfId="34329"/>
    <cellStyle name="Output 4 7 3 3 2" xfId="34330"/>
    <cellStyle name="Output 4 7 3 3 2 2" xfId="34331"/>
    <cellStyle name="Output 4 7 3 3 3" xfId="55122"/>
    <cellStyle name="Output 4 7 3 4" xfId="34332"/>
    <cellStyle name="Output 4 7 3 4 2" xfId="34333"/>
    <cellStyle name="Output 4 7 3 4 2 2" xfId="34334"/>
    <cellStyle name="Output 4 7 3 4 3" xfId="55123"/>
    <cellStyle name="Output 4 7 3 5" xfId="34335"/>
    <cellStyle name="Output 4 7 3 5 2" xfId="34336"/>
    <cellStyle name="Output 4 7 3 6" xfId="55124"/>
    <cellStyle name="Output 4 7 4" xfId="34337"/>
    <cellStyle name="Output 4 7 4 2" xfId="34338"/>
    <cellStyle name="Output 4 7 4 2 2" xfId="34339"/>
    <cellStyle name="Output 4 7 4 2 2 2" xfId="34340"/>
    <cellStyle name="Output 4 7 4 2 3" xfId="55125"/>
    <cellStyle name="Output 4 7 4 3" xfId="34341"/>
    <cellStyle name="Output 4 7 4 3 2" xfId="34342"/>
    <cellStyle name="Output 4 7 4 3 2 2" xfId="34343"/>
    <cellStyle name="Output 4 7 4 3 3" xfId="55126"/>
    <cellStyle name="Output 4 7 4 4" xfId="34344"/>
    <cellStyle name="Output 4 7 4 4 2" xfId="34345"/>
    <cellStyle name="Output 4 7 4 4 2 2" xfId="34346"/>
    <cellStyle name="Output 4 7 4 4 3" xfId="55127"/>
    <cellStyle name="Output 4 7 4 5" xfId="34347"/>
    <cellStyle name="Output 4 7 4 5 2" xfId="34348"/>
    <cellStyle name="Output 4 7 4 6" xfId="55128"/>
    <cellStyle name="Output 4 7 5" xfId="34349"/>
    <cellStyle name="Output 4 7 5 2" xfId="34350"/>
    <cellStyle name="Output 4 7 5 2 2" xfId="34351"/>
    <cellStyle name="Output 4 7 5 2 2 2" xfId="34352"/>
    <cellStyle name="Output 4 7 5 2 3" xfId="55129"/>
    <cellStyle name="Output 4 7 5 3" xfId="34353"/>
    <cellStyle name="Output 4 7 5 3 2" xfId="34354"/>
    <cellStyle name="Output 4 7 5 3 2 2" xfId="34355"/>
    <cellStyle name="Output 4 7 5 3 3" xfId="55130"/>
    <cellStyle name="Output 4 7 5 4" xfId="34356"/>
    <cellStyle name="Output 4 7 5 4 2" xfId="34357"/>
    <cellStyle name="Output 4 7 5 5" xfId="55131"/>
    <cellStyle name="Output 4 7 6" xfId="34358"/>
    <cellStyle name="Output 4 7 6 2" xfId="34359"/>
    <cellStyle name="Output 4 7 6 2 2" xfId="34360"/>
    <cellStyle name="Output 4 7 6 2 2 2" xfId="34361"/>
    <cellStyle name="Output 4 7 6 2 3" xfId="55132"/>
    <cellStyle name="Output 4 7 6 3" xfId="34362"/>
    <cellStyle name="Output 4 7 6 3 2" xfId="34363"/>
    <cellStyle name="Output 4 7 6 3 2 2" xfId="34364"/>
    <cellStyle name="Output 4 7 6 3 3" xfId="55133"/>
    <cellStyle name="Output 4 7 6 4" xfId="34365"/>
    <cellStyle name="Output 4 7 6 4 2" xfId="34366"/>
    <cellStyle name="Output 4 7 6 5" xfId="55134"/>
    <cellStyle name="Output 4 7 7" xfId="34367"/>
    <cellStyle name="Output 4 7 7 2" xfId="34368"/>
    <cellStyle name="Output 4 7 7 2 2" xfId="34369"/>
    <cellStyle name="Output 4 7 7 3" xfId="55135"/>
    <cellStyle name="Output 4 7 8" xfId="34370"/>
    <cellStyle name="Output 4 7 8 2" xfId="34371"/>
    <cellStyle name="Output 4 7 9" xfId="55136"/>
    <cellStyle name="Output 4 8" xfId="34372"/>
    <cellStyle name="Output 4 8 2" xfId="34373"/>
    <cellStyle name="Output 4 8 2 2" xfId="34374"/>
    <cellStyle name="Output 4 8 2 2 2" xfId="34375"/>
    <cellStyle name="Output 4 8 2 3" xfId="55137"/>
    <cellStyle name="Output 4 8 3" xfId="34376"/>
    <cellStyle name="Output 4 8 3 2" xfId="34377"/>
    <cellStyle name="Output 4 8 3 2 2" xfId="34378"/>
    <cellStyle name="Output 4 8 3 3" xfId="55138"/>
    <cellStyle name="Output 4 8 4" xfId="34379"/>
    <cellStyle name="Output 4 8 4 2" xfId="34380"/>
    <cellStyle name="Output 4 8 4 2 2" xfId="34381"/>
    <cellStyle name="Output 4 8 4 3" xfId="55139"/>
    <cellStyle name="Output 4 8 5" xfId="34382"/>
    <cellStyle name="Output 4 8 5 2" xfId="34383"/>
    <cellStyle name="Output 4 8 6" xfId="55140"/>
    <cellStyle name="Output 4 9" xfId="34384"/>
    <cellStyle name="Output 4 9 2" xfId="34385"/>
    <cellStyle name="Output 4 9 2 2" xfId="34386"/>
    <cellStyle name="Output 4 9 2 2 2" xfId="34387"/>
    <cellStyle name="Output 4 9 2 3" xfId="55141"/>
    <cellStyle name="Output 4 9 3" xfId="34388"/>
    <cellStyle name="Output 4 9 3 2" xfId="34389"/>
    <cellStyle name="Output 4 9 3 2 2" xfId="34390"/>
    <cellStyle name="Output 4 9 3 3" xfId="55142"/>
    <cellStyle name="Output 4 9 4" xfId="34391"/>
    <cellStyle name="Output 4 9 4 2" xfId="34392"/>
    <cellStyle name="Output 4 9 4 2 2" xfId="34393"/>
    <cellStyle name="Output 4 9 4 3" xfId="55143"/>
    <cellStyle name="Output 4 9 5" xfId="34394"/>
    <cellStyle name="Output 4 9 5 2" xfId="34395"/>
    <cellStyle name="Output 4 9 6" xfId="55144"/>
    <cellStyle name="Output 5" xfId="34396"/>
    <cellStyle name="Output 5 10" xfId="34397"/>
    <cellStyle name="Output 5 10 2" xfId="34398"/>
    <cellStyle name="Output 5 11" xfId="55145"/>
    <cellStyle name="Output 5 2" xfId="34399"/>
    <cellStyle name="Output 5 2 10" xfId="55146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2 3" xfId="55147"/>
    <cellStyle name="Output 5 2 2 2 3" xfId="34405"/>
    <cellStyle name="Output 5 2 2 2 3 2" xfId="34406"/>
    <cellStyle name="Output 5 2 2 2 3 2 2" xfId="34407"/>
    <cellStyle name="Output 5 2 2 2 3 3" xfId="55148"/>
    <cellStyle name="Output 5 2 2 2 4" xfId="34408"/>
    <cellStyle name="Output 5 2 2 2 4 2" xfId="34409"/>
    <cellStyle name="Output 5 2 2 2 4 2 2" xfId="34410"/>
    <cellStyle name="Output 5 2 2 2 4 3" xfId="55149"/>
    <cellStyle name="Output 5 2 2 2 5" xfId="34411"/>
    <cellStyle name="Output 5 2 2 2 5 2" xfId="34412"/>
    <cellStyle name="Output 5 2 2 2 6" xfId="55150"/>
    <cellStyle name="Output 5 2 2 3" xfId="34413"/>
    <cellStyle name="Output 5 2 2 3 2" xfId="34414"/>
    <cellStyle name="Output 5 2 2 3 2 2" xfId="34415"/>
    <cellStyle name="Output 5 2 2 3 2 2 2" xfId="34416"/>
    <cellStyle name="Output 5 2 2 3 2 3" xfId="55151"/>
    <cellStyle name="Output 5 2 2 3 3" xfId="34417"/>
    <cellStyle name="Output 5 2 2 3 3 2" xfId="34418"/>
    <cellStyle name="Output 5 2 2 3 3 2 2" xfId="34419"/>
    <cellStyle name="Output 5 2 2 3 3 3" xfId="55152"/>
    <cellStyle name="Output 5 2 2 3 4" xfId="34420"/>
    <cellStyle name="Output 5 2 2 3 4 2" xfId="34421"/>
    <cellStyle name="Output 5 2 2 3 4 2 2" xfId="34422"/>
    <cellStyle name="Output 5 2 2 3 4 3" xfId="55153"/>
    <cellStyle name="Output 5 2 2 3 5" xfId="34423"/>
    <cellStyle name="Output 5 2 2 3 5 2" xfId="34424"/>
    <cellStyle name="Output 5 2 2 3 6" xfId="55154"/>
    <cellStyle name="Output 5 2 2 4" xfId="34425"/>
    <cellStyle name="Output 5 2 2 4 2" xfId="34426"/>
    <cellStyle name="Output 5 2 2 4 2 2" xfId="34427"/>
    <cellStyle name="Output 5 2 2 4 2 2 2" xfId="34428"/>
    <cellStyle name="Output 5 2 2 4 2 3" xfId="55155"/>
    <cellStyle name="Output 5 2 2 4 3" xfId="34429"/>
    <cellStyle name="Output 5 2 2 4 3 2" xfId="34430"/>
    <cellStyle name="Output 5 2 2 4 3 2 2" xfId="34431"/>
    <cellStyle name="Output 5 2 2 4 3 3" xfId="55156"/>
    <cellStyle name="Output 5 2 2 4 4" xfId="34432"/>
    <cellStyle name="Output 5 2 2 4 4 2" xfId="34433"/>
    <cellStyle name="Output 5 2 2 4 4 2 2" xfId="34434"/>
    <cellStyle name="Output 5 2 2 4 4 3" xfId="55157"/>
    <cellStyle name="Output 5 2 2 4 5" xfId="34435"/>
    <cellStyle name="Output 5 2 2 4 5 2" xfId="34436"/>
    <cellStyle name="Output 5 2 2 4 6" xfId="55158"/>
    <cellStyle name="Output 5 2 2 5" xfId="34437"/>
    <cellStyle name="Output 5 2 2 5 2" xfId="34438"/>
    <cellStyle name="Output 5 2 2 5 2 2" xfId="34439"/>
    <cellStyle name="Output 5 2 2 5 2 2 2" xfId="34440"/>
    <cellStyle name="Output 5 2 2 5 2 3" xfId="55159"/>
    <cellStyle name="Output 5 2 2 5 3" xfId="34441"/>
    <cellStyle name="Output 5 2 2 5 3 2" xfId="34442"/>
    <cellStyle name="Output 5 2 2 5 3 2 2" xfId="34443"/>
    <cellStyle name="Output 5 2 2 5 3 3" xfId="55160"/>
    <cellStyle name="Output 5 2 2 5 4" xfId="34444"/>
    <cellStyle name="Output 5 2 2 5 4 2" xfId="34445"/>
    <cellStyle name="Output 5 2 2 5 5" xfId="55161"/>
    <cellStyle name="Output 5 2 2 6" xfId="34446"/>
    <cellStyle name="Output 5 2 2 6 2" xfId="34447"/>
    <cellStyle name="Output 5 2 2 6 2 2" xfId="34448"/>
    <cellStyle name="Output 5 2 2 6 2 2 2" xfId="34449"/>
    <cellStyle name="Output 5 2 2 6 2 3" xfId="55162"/>
    <cellStyle name="Output 5 2 2 6 3" xfId="34450"/>
    <cellStyle name="Output 5 2 2 6 3 2" xfId="34451"/>
    <cellStyle name="Output 5 2 2 6 3 2 2" xfId="34452"/>
    <cellStyle name="Output 5 2 2 6 3 3" xfId="55163"/>
    <cellStyle name="Output 5 2 2 6 4" xfId="34453"/>
    <cellStyle name="Output 5 2 2 6 4 2" xfId="34454"/>
    <cellStyle name="Output 5 2 2 6 5" xfId="55164"/>
    <cellStyle name="Output 5 2 2 7" xfId="34455"/>
    <cellStyle name="Output 5 2 2 7 2" xfId="34456"/>
    <cellStyle name="Output 5 2 2 7 2 2" xfId="34457"/>
    <cellStyle name="Output 5 2 2 7 3" xfId="55165"/>
    <cellStyle name="Output 5 2 2 8" xfId="34458"/>
    <cellStyle name="Output 5 2 2 8 2" xfId="34459"/>
    <cellStyle name="Output 5 2 2 9" xfId="55166"/>
    <cellStyle name="Output 5 2 3" xfId="34460"/>
    <cellStyle name="Output 5 2 3 10" xfId="55167"/>
    <cellStyle name="Output 5 2 3 2" xfId="34461"/>
    <cellStyle name="Output 5 2 3 2 2" xfId="34462"/>
    <cellStyle name="Output 5 2 3 2 2 2" xfId="34463"/>
    <cellStyle name="Output 5 2 3 2 2 2 2" xfId="34464"/>
    <cellStyle name="Output 5 2 3 2 2 3" xfId="55168"/>
    <cellStyle name="Output 5 2 3 2 3" xfId="34465"/>
    <cellStyle name="Output 5 2 3 2 3 2" xfId="34466"/>
    <cellStyle name="Output 5 2 3 2 3 2 2" xfId="34467"/>
    <cellStyle name="Output 5 2 3 2 3 3" xfId="55169"/>
    <cellStyle name="Output 5 2 3 2 4" xfId="34468"/>
    <cellStyle name="Output 5 2 3 2 4 2" xfId="34469"/>
    <cellStyle name="Output 5 2 3 2 4 2 2" xfId="34470"/>
    <cellStyle name="Output 5 2 3 2 4 3" xfId="55170"/>
    <cellStyle name="Output 5 2 3 2 5" xfId="34471"/>
    <cellStyle name="Output 5 2 3 2 5 2" xfId="34472"/>
    <cellStyle name="Output 5 2 3 2 6" xfId="55171"/>
    <cellStyle name="Output 5 2 3 3" xfId="34473"/>
    <cellStyle name="Output 5 2 3 3 2" xfId="34474"/>
    <cellStyle name="Output 5 2 3 3 2 2" xfId="34475"/>
    <cellStyle name="Output 5 2 3 3 2 2 2" xfId="34476"/>
    <cellStyle name="Output 5 2 3 3 2 3" xfId="55172"/>
    <cellStyle name="Output 5 2 3 3 3" xfId="34477"/>
    <cellStyle name="Output 5 2 3 3 3 2" xfId="34478"/>
    <cellStyle name="Output 5 2 3 3 3 2 2" xfId="34479"/>
    <cellStyle name="Output 5 2 3 3 3 3" xfId="55173"/>
    <cellStyle name="Output 5 2 3 3 4" xfId="34480"/>
    <cellStyle name="Output 5 2 3 3 4 2" xfId="34481"/>
    <cellStyle name="Output 5 2 3 3 4 2 2" xfId="34482"/>
    <cellStyle name="Output 5 2 3 3 4 3" xfId="55174"/>
    <cellStyle name="Output 5 2 3 3 5" xfId="34483"/>
    <cellStyle name="Output 5 2 3 3 5 2" xfId="34484"/>
    <cellStyle name="Output 5 2 3 3 6" xfId="55175"/>
    <cellStyle name="Output 5 2 3 4" xfId="34485"/>
    <cellStyle name="Output 5 2 3 4 2" xfId="34486"/>
    <cellStyle name="Output 5 2 3 4 2 2" xfId="34487"/>
    <cellStyle name="Output 5 2 3 4 2 2 2" xfId="34488"/>
    <cellStyle name="Output 5 2 3 4 2 3" xfId="55176"/>
    <cellStyle name="Output 5 2 3 4 3" xfId="34489"/>
    <cellStyle name="Output 5 2 3 4 3 2" xfId="34490"/>
    <cellStyle name="Output 5 2 3 4 3 2 2" xfId="34491"/>
    <cellStyle name="Output 5 2 3 4 3 3" xfId="55177"/>
    <cellStyle name="Output 5 2 3 4 4" xfId="34492"/>
    <cellStyle name="Output 5 2 3 4 4 2" xfId="34493"/>
    <cellStyle name="Output 5 2 3 4 4 2 2" xfId="34494"/>
    <cellStyle name="Output 5 2 3 4 4 3" xfId="55178"/>
    <cellStyle name="Output 5 2 3 4 5" xfId="34495"/>
    <cellStyle name="Output 5 2 3 4 5 2" xfId="34496"/>
    <cellStyle name="Output 5 2 3 4 6" xfId="55179"/>
    <cellStyle name="Output 5 2 3 5" xfId="34497"/>
    <cellStyle name="Output 5 2 3 5 2" xfId="34498"/>
    <cellStyle name="Output 5 2 3 5 2 2" xfId="34499"/>
    <cellStyle name="Output 5 2 3 5 2 2 2" xfId="34500"/>
    <cellStyle name="Output 5 2 3 5 2 3" xfId="55180"/>
    <cellStyle name="Output 5 2 3 5 3" xfId="34501"/>
    <cellStyle name="Output 5 2 3 5 3 2" xfId="34502"/>
    <cellStyle name="Output 5 2 3 5 3 2 2" xfId="34503"/>
    <cellStyle name="Output 5 2 3 5 3 3" xfId="55181"/>
    <cellStyle name="Output 5 2 3 5 4" xfId="34504"/>
    <cellStyle name="Output 5 2 3 5 4 2" xfId="34505"/>
    <cellStyle name="Output 5 2 3 5 4 2 2" xfId="34506"/>
    <cellStyle name="Output 5 2 3 5 4 3" xfId="55182"/>
    <cellStyle name="Output 5 2 3 5 5" xfId="34507"/>
    <cellStyle name="Output 5 2 3 5 5 2" xfId="34508"/>
    <cellStyle name="Output 5 2 3 5 6" xfId="55183"/>
    <cellStyle name="Output 5 2 3 6" xfId="34509"/>
    <cellStyle name="Output 5 2 3 6 2" xfId="34510"/>
    <cellStyle name="Output 5 2 3 6 2 2" xfId="34511"/>
    <cellStyle name="Output 5 2 3 6 2 2 2" xfId="34512"/>
    <cellStyle name="Output 5 2 3 6 2 3" xfId="55184"/>
    <cellStyle name="Output 5 2 3 6 3" xfId="34513"/>
    <cellStyle name="Output 5 2 3 6 3 2" xfId="34514"/>
    <cellStyle name="Output 5 2 3 6 3 2 2" xfId="34515"/>
    <cellStyle name="Output 5 2 3 6 3 3" xfId="55185"/>
    <cellStyle name="Output 5 2 3 6 4" xfId="34516"/>
    <cellStyle name="Output 5 2 3 6 4 2" xfId="34517"/>
    <cellStyle name="Output 5 2 3 6 5" xfId="55186"/>
    <cellStyle name="Output 5 2 3 7" xfId="34518"/>
    <cellStyle name="Output 5 2 3 7 2" xfId="34519"/>
    <cellStyle name="Output 5 2 3 7 2 2" xfId="34520"/>
    <cellStyle name="Output 5 2 3 7 2 2 2" xfId="34521"/>
    <cellStyle name="Output 5 2 3 7 2 3" xfId="55187"/>
    <cellStyle name="Output 5 2 3 7 3" xfId="34522"/>
    <cellStyle name="Output 5 2 3 7 3 2" xfId="34523"/>
    <cellStyle name="Output 5 2 3 7 3 2 2" xfId="34524"/>
    <cellStyle name="Output 5 2 3 7 3 3" xfId="55188"/>
    <cellStyle name="Output 5 2 3 7 4" xfId="34525"/>
    <cellStyle name="Output 5 2 3 7 4 2" xfId="34526"/>
    <cellStyle name="Output 5 2 3 7 5" xfId="55189"/>
    <cellStyle name="Output 5 2 3 8" xfId="34527"/>
    <cellStyle name="Output 5 2 3 8 2" xfId="34528"/>
    <cellStyle name="Output 5 2 3 8 2 2" xfId="34529"/>
    <cellStyle name="Output 5 2 3 8 3" xfId="55190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2 3" xfId="55191"/>
    <cellStyle name="Output 5 2 4 3" xfId="34536"/>
    <cellStyle name="Output 5 2 4 3 2" xfId="34537"/>
    <cellStyle name="Output 5 2 4 3 2 2" xfId="34538"/>
    <cellStyle name="Output 5 2 4 3 3" xfId="55192"/>
    <cellStyle name="Output 5 2 4 4" xfId="34539"/>
    <cellStyle name="Output 5 2 4 4 2" xfId="34540"/>
    <cellStyle name="Output 5 2 4 4 2 2" xfId="34541"/>
    <cellStyle name="Output 5 2 4 4 3" xfId="55193"/>
    <cellStyle name="Output 5 2 4 5" xfId="34542"/>
    <cellStyle name="Output 5 2 4 5 2" xfId="34543"/>
    <cellStyle name="Output 5 2 4 6" xfId="55194"/>
    <cellStyle name="Output 5 2 5" xfId="34544"/>
    <cellStyle name="Output 5 2 5 2" xfId="34545"/>
    <cellStyle name="Output 5 2 5 2 2" xfId="34546"/>
    <cellStyle name="Output 5 2 5 2 2 2" xfId="34547"/>
    <cellStyle name="Output 5 2 5 2 3" xfId="55195"/>
    <cellStyle name="Output 5 2 5 3" xfId="34548"/>
    <cellStyle name="Output 5 2 5 3 2" xfId="34549"/>
    <cellStyle name="Output 5 2 5 3 2 2" xfId="34550"/>
    <cellStyle name="Output 5 2 5 3 3" xfId="55196"/>
    <cellStyle name="Output 5 2 5 4" xfId="34551"/>
    <cellStyle name="Output 5 2 5 4 2" xfId="34552"/>
    <cellStyle name="Output 5 2 5 4 2 2" xfId="34553"/>
    <cellStyle name="Output 5 2 5 4 3" xfId="55197"/>
    <cellStyle name="Output 5 2 5 5" xfId="34554"/>
    <cellStyle name="Output 5 2 5 5 2" xfId="34555"/>
    <cellStyle name="Output 5 2 5 6" xfId="55198"/>
    <cellStyle name="Output 5 2 6" xfId="34556"/>
    <cellStyle name="Output 5 2 6 2" xfId="34557"/>
    <cellStyle name="Output 5 2 6 2 2" xfId="34558"/>
    <cellStyle name="Output 5 2 6 2 2 2" xfId="34559"/>
    <cellStyle name="Output 5 2 6 2 3" xfId="55199"/>
    <cellStyle name="Output 5 2 6 3" xfId="34560"/>
    <cellStyle name="Output 5 2 6 3 2" xfId="34561"/>
    <cellStyle name="Output 5 2 6 3 2 2" xfId="34562"/>
    <cellStyle name="Output 5 2 6 3 3" xfId="55200"/>
    <cellStyle name="Output 5 2 6 4" xfId="34563"/>
    <cellStyle name="Output 5 2 6 4 2" xfId="34564"/>
    <cellStyle name="Output 5 2 6 5" xfId="55201"/>
    <cellStyle name="Output 5 2 7" xfId="34565"/>
    <cellStyle name="Output 5 2 7 2" xfId="34566"/>
    <cellStyle name="Output 5 2 7 2 2" xfId="34567"/>
    <cellStyle name="Output 5 2 7 2 2 2" xfId="34568"/>
    <cellStyle name="Output 5 2 7 2 3" xfId="55202"/>
    <cellStyle name="Output 5 2 7 3" xfId="34569"/>
    <cellStyle name="Output 5 2 7 3 2" xfId="34570"/>
    <cellStyle name="Output 5 2 7 3 2 2" xfId="34571"/>
    <cellStyle name="Output 5 2 7 3 3" xfId="55203"/>
    <cellStyle name="Output 5 2 7 4" xfId="34572"/>
    <cellStyle name="Output 5 2 7 4 2" xfId="34573"/>
    <cellStyle name="Output 5 2 7 5" xfId="55204"/>
    <cellStyle name="Output 5 2 8" xfId="34574"/>
    <cellStyle name="Output 5 2 8 2" xfId="34575"/>
    <cellStyle name="Output 5 2 8 2 2" xfId="34576"/>
    <cellStyle name="Output 5 2 8 3" xfId="55205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2 3" xfId="55206"/>
    <cellStyle name="Output 5 3 2 3" xfId="34584"/>
    <cellStyle name="Output 5 3 2 3 2" xfId="34585"/>
    <cellStyle name="Output 5 3 2 3 2 2" xfId="34586"/>
    <cellStyle name="Output 5 3 2 3 3" xfId="55207"/>
    <cellStyle name="Output 5 3 2 4" xfId="34587"/>
    <cellStyle name="Output 5 3 2 4 2" xfId="34588"/>
    <cellStyle name="Output 5 3 2 4 2 2" xfId="34589"/>
    <cellStyle name="Output 5 3 2 4 3" xfId="55208"/>
    <cellStyle name="Output 5 3 2 5" xfId="34590"/>
    <cellStyle name="Output 5 3 2 5 2" xfId="34591"/>
    <cellStyle name="Output 5 3 2 6" xfId="55209"/>
    <cellStyle name="Output 5 3 3" xfId="34592"/>
    <cellStyle name="Output 5 3 3 2" xfId="34593"/>
    <cellStyle name="Output 5 3 3 2 2" xfId="34594"/>
    <cellStyle name="Output 5 3 3 2 2 2" xfId="34595"/>
    <cellStyle name="Output 5 3 3 2 3" xfId="55210"/>
    <cellStyle name="Output 5 3 3 3" xfId="34596"/>
    <cellStyle name="Output 5 3 3 3 2" xfId="34597"/>
    <cellStyle name="Output 5 3 3 3 2 2" xfId="34598"/>
    <cellStyle name="Output 5 3 3 3 3" xfId="55211"/>
    <cellStyle name="Output 5 3 3 4" xfId="34599"/>
    <cellStyle name="Output 5 3 3 4 2" xfId="34600"/>
    <cellStyle name="Output 5 3 3 4 2 2" xfId="34601"/>
    <cellStyle name="Output 5 3 3 4 3" xfId="55212"/>
    <cellStyle name="Output 5 3 3 5" xfId="34602"/>
    <cellStyle name="Output 5 3 3 5 2" xfId="34603"/>
    <cellStyle name="Output 5 3 3 6" xfId="55213"/>
    <cellStyle name="Output 5 3 4" xfId="34604"/>
    <cellStyle name="Output 5 3 4 2" xfId="34605"/>
    <cellStyle name="Output 5 3 4 2 2" xfId="34606"/>
    <cellStyle name="Output 5 3 4 2 2 2" xfId="34607"/>
    <cellStyle name="Output 5 3 4 2 3" xfId="55214"/>
    <cellStyle name="Output 5 3 4 3" xfId="34608"/>
    <cellStyle name="Output 5 3 4 3 2" xfId="34609"/>
    <cellStyle name="Output 5 3 4 3 2 2" xfId="34610"/>
    <cellStyle name="Output 5 3 4 3 3" xfId="55215"/>
    <cellStyle name="Output 5 3 4 4" xfId="34611"/>
    <cellStyle name="Output 5 3 4 4 2" xfId="34612"/>
    <cellStyle name="Output 5 3 4 4 2 2" xfId="34613"/>
    <cellStyle name="Output 5 3 4 4 3" xfId="55216"/>
    <cellStyle name="Output 5 3 4 5" xfId="34614"/>
    <cellStyle name="Output 5 3 4 5 2" xfId="34615"/>
    <cellStyle name="Output 5 3 4 6" xfId="55217"/>
    <cellStyle name="Output 5 3 5" xfId="34616"/>
    <cellStyle name="Output 5 3 5 2" xfId="34617"/>
    <cellStyle name="Output 5 3 5 2 2" xfId="34618"/>
    <cellStyle name="Output 5 3 5 2 2 2" xfId="34619"/>
    <cellStyle name="Output 5 3 5 2 3" xfId="55218"/>
    <cellStyle name="Output 5 3 5 3" xfId="34620"/>
    <cellStyle name="Output 5 3 5 3 2" xfId="34621"/>
    <cellStyle name="Output 5 3 5 3 2 2" xfId="34622"/>
    <cellStyle name="Output 5 3 5 3 3" xfId="55219"/>
    <cellStyle name="Output 5 3 5 4" xfId="34623"/>
    <cellStyle name="Output 5 3 5 4 2" xfId="34624"/>
    <cellStyle name="Output 5 3 5 5" xfId="55220"/>
    <cellStyle name="Output 5 3 6" xfId="34625"/>
    <cellStyle name="Output 5 3 6 2" xfId="34626"/>
    <cellStyle name="Output 5 3 6 2 2" xfId="34627"/>
    <cellStyle name="Output 5 3 6 2 2 2" xfId="34628"/>
    <cellStyle name="Output 5 3 6 2 3" xfId="55221"/>
    <cellStyle name="Output 5 3 6 3" xfId="34629"/>
    <cellStyle name="Output 5 3 6 3 2" xfId="34630"/>
    <cellStyle name="Output 5 3 6 3 2 2" xfId="34631"/>
    <cellStyle name="Output 5 3 6 3 3" xfId="55222"/>
    <cellStyle name="Output 5 3 6 4" xfId="34632"/>
    <cellStyle name="Output 5 3 6 4 2" xfId="34633"/>
    <cellStyle name="Output 5 3 6 5" xfId="55223"/>
    <cellStyle name="Output 5 3 7" xfId="34634"/>
    <cellStyle name="Output 5 3 7 2" xfId="34635"/>
    <cellStyle name="Output 5 3 7 2 2" xfId="34636"/>
    <cellStyle name="Output 5 3 7 3" xfId="55224"/>
    <cellStyle name="Output 5 3 8" xfId="34637"/>
    <cellStyle name="Output 5 3 8 2" xfId="34638"/>
    <cellStyle name="Output 5 3 9" xfId="55225"/>
    <cellStyle name="Output 5 4" xfId="34639"/>
    <cellStyle name="Output 5 4 10" xfId="55226"/>
    <cellStyle name="Output 5 4 2" xfId="34640"/>
    <cellStyle name="Output 5 4 2 2" xfId="34641"/>
    <cellStyle name="Output 5 4 2 2 2" xfId="34642"/>
    <cellStyle name="Output 5 4 2 2 2 2" xfId="34643"/>
    <cellStyle name="Output 5 4 2 2 3" xfId="55227"/>
    <cellStyle name="Output 5 4 2 3" xfId="34644"/>
    <cellStyle name="Output 5 4 2 3 2" xfId="34645"/>
    <cellStyle name="Output 5 4 2 3 2 2" xfId="34646"/>
    <cellStyle name="Output 5 4 2 3 3" xfId="55228"/>
    <cellStyle name="Output 5 4 2 4" xfId="34647"/>
    <cellStyle name="Output 5 4 2 4 2" xfId="34648"/>
    <cellStyle name="Output 5 4 2 4 2 2" xfId="34649"/>
    <cellStyle name="Output 5 4 2 4 3" xfId="55229"/>
    <cellStyle name="Output 5 4 2 5" xfId="34650"/>
    <cellStyle name="Output 5 4 2 5 2" xfId="34651"/>
    <cellStyle name="Output 5 4 2 6" xfId="55230"/>
    <cellStyle name="Output 5 4 3" xfId="34652"/>
    <cellStyle name="Output 5 4 3 2" xfId="34653"/>
    <cellStyle name="Output 5 4 3 2 2" xfId="34654"/>
    <cellStyle name="Output 5 4 3 2 2 2" xfId="34655"/>
    <cellStyle name="Output 5 4 3 2 3" xfId="55231"/>
    <cellStyle name="Output 5 4 3 3" xfId="34656"/>
    <cellStyle name="Output 5 4 3 3 2" xfId="34657"/>
    <cellStyle name="Output 5 4 3 3 2 2" xfId="34658"/>
    <cellStyle name="Output 5 4 3 3 3" xfId="55232"/>
    <cellStyle name="Output 5 4 3 4" xfId="34659"/>
    <cellStyle name="Output 5 4 3 4 2" xfId="34660"/>
    <cellStyle name="Output 5 4 3 4 2 2" xfId="34661"/>
    <cellStyle name="Output 5 4 3 4 3" xfId="55233"/>
    <cellStyle name="Output 5 4 3 5" xfId="34662"/>
    <cellStyle name="Output 5 4 3 5 2" xfId="34663"/>
    <cellStyle name="Output 5 4 3 6" xfId="55234"/>
    <cellStyle name="Output 5 4 4" xfId="34664"/>
    <cellStyle name="Output 5 4 4 2" xfId="34665"/>
    <cellStyle name="Output 5 4 4 2 2" xfId="34666"/>
    <cellStyle name="Output 5 4 4 2 2 2" xfId="34667"/>
    <cellStyle name="Output 5 4 4 2 3" xfId="55235"/>
    <cellStyle name="Output 5 4 4 3" xfId="34668"/>
    <cellStyle name="Output 5 4 4 3 2" xfId="34669"/>
    <cellStyle name="Output 5 4 4 3 2 2" xfId="34670"/>
    <cellStyle name="Output 5 4 4 3 3" xfId="55236"/>
    <cellStyle name="Output 5 4 4 4" xfId="34671"/>
    <cellStyle name="Output 5 4 4 4 2" xfId="34672"/>
    <cellStyle name="Output 5 4 4 4 2 2" xfId="34673"/>
    <cellStyle name="Output 5 4 4 4 3" xfId="55237"/>
    <cellStyle name="Output 5 4 4 5" xfId="34674"/>
    <cellStyle name="Output 5 4 4 5 2" xfId="34675"/>
    <cellStyle name="Output 5 4 4 6" xfId="55238"/>
    <cellStyle name="Output 5 4 5" xfId="34676"/>
    <cellStyle name="Output 5 4 5 2" xfId="34677"/>
    <cellStyle name="Output 5 4 5 2 2" xfId="34678"/>
    <cellStyle name="Output 5 4 5 2 2 2" xfId="34679"/>
    <cellStyle name="Output 5 4 5 2 3" xfId="55239"/>
    <cellStyle name="Output 5 4 5 3" xfId="34680"/>
    <cellStyle name="Output 5 4 5 3 2" xfId="34681"/>
    <cellStyle name="Output 5 4 5 3 2 2" xfId="34682"/>
    <cellStyle name="Output 5 4 5 3 3" xfId="55240"/>
    <cellStyle name="Output 5 4 5 4" xfId="34683"/>
    <cellStyle name="Output 5 4 5 4 2" xfId="34684"/>
    <cellStyle name="Output 5 4 5 4 2 2" xfId="34685"/>
    <cellStyle name="Output 5 4 5 4 3" xfId="55241"/>
    <cellStyle name="Output 5 4 5 5" xfId="34686"/>
    <cellStyle name="Output 5 4 5 5 2" xfId="34687"/>
    <cellStyle name="Output 5 4 5 6" xfId="55242"/>
    <cellStyle name="Output 5 4 6" xfId="34688"/>
    <cellStyle name="Output 5 4 6 2" xfId="34689"/>
    <cellStyle name="Output 5 4 6 2 2" xfId="34690"/>
    <cellStyle name="Output 5 4 6 2 2 2" xfId="34691"/>
    <cellStyle name="Output 5 4 6 2 3" xfId="55243"/>
    <cellStyle name="Output 5 4 6 3" xfId="34692"/>
    <cellStyle name="Output 5 4 6 3 2" xfId="34693"/>
    <cellStyle name="Output 5 4 6 3 2 2" xfId="34694"/>
    <cellStyle name="Output 5 4 6 3 3" xfId="55244"/>
    <cellStyle name="Output 5 4 6 4" xfId="34695"/>
    <cellStyle name="Output 5 4 6 4 2" xfId="34696"/>
    <cellStyle name="Output 5 4 6 5" xfId="55245"/>
    <cellStyle name="Output 5 4 7" xfId="34697"/>
    <cellStyle name="Output 5 4 7 2" xfId="34698"/>
    <cellStyle name="Output 5 4 7 2 2" xfId="34699"/>
    <cellStyle name="Output 5 4 7 2 2 2" xfId="34700"/>
    <cellStyle name="Output 5 4 7 2 3" xfId="55246"/>
    <cellStyle name="Output 5 4 7 3" xfId="34701"/>
    <cellStyle name="Output 5 4 7 3 2" xfId="34702"/>
    <cellStyle name="Output 5 4 7 3 2 2" xfId="34703"/>
    <cellStyle name="Output 5 4 7 3 3" xfId="55247"/>
    <cellStyle name="Output 5 4 7 4" xfId="34704"/>
    <cellStyle name="Output 5 4 7 4 2" xfId="34705"/>
    <cellStyle name="Output 5 4 7 5" xfId="55248"/>
    <cellStyle name="Output 5 4 8" xfId="34706"/>
    <cellStyle name="Output 5 4 8 2" xfId="34707"/>
    <cellStyle name="Output 5 4 8 2 2" xfId="34708"/>
    <cellStyle name="Output 5 4 8 3" xfId="55249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2 3" xfId="55250"/>
    <cellStyle name="Output 5 5 3" xfId="34715"/>
    <cellStyle name="Output 5 5 3 2" xfId="34716"/>
    <cellStyle name="Output 5 5 3 2 2" xfId="34717"/>
    <cellStyle name="Output 5 5 3 3" xfId="55251"/>
    <cellStyle name="Output 5 5 4" xfId="34718"/>
    <cellStyle name="Output 5 5 4 2" xfId="34719"/>
    <cellStyle name="Output 5 5 4 2 2" xfId="34720"/>
    <cellStyle name="Output 5 5 4 3" xfId="55252"/>
    <cellStyle name="Output 5 5 5" xfId="34721"/>
    <cellStyle name="Output 5 5 5 2" xfId="34722"/>
    <cellStyle name="Output 5 5 6" xfId="55253"/>
    <cellStyle name="Output 5 6" xfId="34723"/>
    <cellStyle name="Output 5 6 2" xfId="34724"/>
    <cellStyle name="Output 5 6 2 2" xfId="34725"/>
    <cellStyle name="Output 5 6 2 2 2" xfId="34726"/>
    <cellStyle name="Output 5 6 2 3" xfId="55254"/>
    <cellStyle name="Output 5 6 3" xfId="34727"/>
    <cellStyle name="Output 5 6 3 2" xfId="34728"/>
    <cellStyle name="Output 5 6 3 2 2" xfId="34729"/>
    <cellStyle name="Output 5 6 3 3" xfId="55255"/>
    <cellStyle name="Output 5 6 4" xfId="34730"/>
    <cellStyle name="Output 5 6 4 2" xfId="34731"/>
    <cellStyle name="Output 5 6 4 2 2" xfId="34732"/>
    <cellStyle name="Output 5 6 4 3" xfId="55256"/>
    <cellStyle name="Output 5 6 5" xfId="34733"/>
    <cellStyle name="Output 5 6 5 2" xfId="34734"/>
    <cellStyle name="Output 5 6 6" xfId="55257"/>
    <cellStyle name="Output 5 7" xfId="34735"/>
    <cellStyle name="Output 5 7 2" xfId="34736"/>
    <cellStyle name="Output 5 7 2 2" xfId="34737"/>
    <cellStyle name="Output 5 7 2 2 2" xfId="34738"/>
    <cellStyle name="Output 5 7 2 3" xfId="55258"/>
    <cellStyle name="Output 5 7 3" xfId="34739"/>
    <cellStyle name="Output 5 7 3 2" xfId="34740"/>
    <cellStyle name="Output 5 7 3 2 2" xfId="34741"/>
    <cellStyle name="Output 5 7 3 3" xfId="55259"/>
    <cellStyle name="Output 5 7 4" xfId="34742"/>
    <cellStyle name="Output 5 7 4 2" xfId="34743"/>
    <cellStyle name="Output 5 7 5" xfId="55260"/>
    <cellStyle name="Output 5 8" xfId="34744"/>
    <cellStyle name="Output 5 8 2" xfId="34745"/>
    <cellStyle name="Output 5 8 2 2" xfId="34746"/>
    <cellStyle name="Output 5 8 2 2 2" xfId="34747"/>
    <cellStyle name="Output 5 8 2 3" xfId="55261"/>
    <cellStyle name="Output 5 8 3" xfId="34748"/>
    <cellStyle name="Output 5 8 3 2" xfId="34749"/>
    <cellStyle name="Output 5 8 3 2 2" xfId="34750"/>
    <cellStyle name="Output 5 8 3 3" xfId="55262"/>
    <cellStyle name="Output 5 8 4" xfId="34751"/>
    <cellStyle name="Output 5 8 4 2" xfId="34752"/>
    <cellStyle name="Output 5 8 5" xfId="55263"/>
    <cellStyle name="Output 5 9" xfId="34753"/>
    <cellStyle name="Output 5 9 2" xfId="34754"/>
    <cellStyle name="Output 5 9 2 2" xfId="34755"/>
    <cellStyle name="Output 5 9 3" xfId="55264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2 3" xfId="55265"/>
    <cellStyle name="Output 6 2 3" xfId="34761"/>
    <cellStyle name="Output 6 2 3 2" xfId="34762"/>
    <cellStyle name="Output 6 2 3 2 2" xfId="34763"/>
    <cellStyle name="Output 6 2 3 3" xfId="55266"/>
    <cellStyle name="Output 6 2 4" xfId="34764"/>
    <cellStyle name="Output 6 2 4 2" xfId="34765"/>
    <cellStyle name="Output 6 2 4 2 2" xfId="34766"/>
    <cellStyle name="Output 6 2 4 3" xfId="55267"/>
    <cellStyle name="Output 6 2 5" xfId="34767"/>
    <cellStyle name="Output 6 2 5 2" xfId="34768"/>
    <cellStyle name="Output 6 2 6" xfId="55268"/>
    <cellStyle name="Output 6 3" xfId="34769"/>
    <cellStyle name="Output 6 3 2" xfId="34770"/>
    <cellStyle name="Output 6 3 2 2" xfId="34771"/>
    <cellStyle name="Output 6 3 2 2 2" xfId="34772"/>
    <cellStyle name="Output 6 3 2 3" xfId="55269"/>
    <cellStyle name="Output 6 3 3" xfId="34773"/>
    <cellStyle name="Output 6 3 3 2" xfId="34774"/>
    <cellStyle name="Output 6 3 3 2 2" xfId="34775"/>
    <cellStyle name="Output 6 3 3 3" xfId="55270"/>
    <cellStyle name="Output 6 3 4" xfId="34776"/>
    <cellStyle name="Output 6 3 4 2" xfId="34777"/>
    <cellStyle name="Output 6 3 4 2 2" xfId="34778"/>
    <cellStyle name="Output 6 3 4 3" xfId="55271"/>
    <cellStyle name="Output 6 3 5" xfId="34779"/>
    <cellStyle name="Output 6 3 5 2" xfId="34780"/>
    <cellStyle name="Output 6 3 6" xfId="55272"/>
    <cellStyle name="Output 6 4" xfId="34781"/>
    <cellStyle name="Output 6 4 2" xfId="34782"/>
    <cellStyle name="Output 6 4 2 2" xfId="34783"/>
    <cellStyle name="Output 6 4 2 2 2" xfId="34784"/>
    <cellStyle name="Output 6 4 2 3" xfId="55273"/>
    <cellStyle name="Output 6 4 3" xfId="34785"/>
    <cellStyle name="Output 6 4 3 2" xfId="34786"/>
    <cellStyle name="Output 6 4 3 2 2" xfId="34787"/>
    <cellStyle name="Output 6 4 3 3" xfId="55274"/>
    <cellStyle name="Output 6 4 4" xfId="34788"/>
    <cellStyle name="Output 6 4 4 2" xfId="34789"/>
    <cellStyle name="Output 6 4 5" xfId="55275"/>
    <cellStyle name="Output 6 5" xfId="34790"/>
    <cellStyle name="Output 6 5 2" xfId="34791"/>
    <cellStyle name="Output 6 5 2 2" xfId="34792"/>
    <cellStyle name="Output 6 5 2 2 2" xfId="34793"/>
    <cellStyle name="Output 6 5 2 3" xfId="55276"/>
    <cellStyle name="Output 6 5 3" xfId="34794"/>
    <cellStyle name="Output 6 5 3 2" xfId="34795"/>
    <cellStyle name="Output 6 5 3 2 2" xfId="34796"/>
    <cellStyle name="Output 6 5 3 3" xfId="55277"/>
    <cellStyle name="Output 6 5 4" xfId="34797"/>
    <cellStyle name="Output 6 5 4 2" xfId="34798"/>
    <cellStyle name="Output 6 5 5" xfId="55278"/>
    <cellStyle name="Output 6 6" xfId="34799"/>
    <cellStyle name="Output 6 6 2" xfId="34800"/>
    <cellStyle name="Output 6 6 2 2" xfId="34801"/>
    <cellStyle name="Output 6 6 3" xfId="55279"/>
    <cellStyle name="Output 6 7" xfId="34802"/>
    <cellStyle name="Output 6 7 2" xfId="34803"/>
    <cellStyle name="Output 6 8" xfId="55280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2 3" xfId="55281"/>
    <cellStyle name="Output 7 2 3" xfId="34809"/>
    <cellStyle name="Output 7 2 3 2" xfId="34810"/>
    <cellStyle name="Output 7 2 3 2 2" xfId="34811"/>
    <cellStyle name="Output 7 2 3 3" xfId="55282"/>
    <cellStyle name="Output 7 2 4" xfId="34812"/>
    <cellStyle name="Output 7 2 4 2" xfId="34813"/>
    <cellStyle name="Output 7 2 4 2 2" xfId="34814"/>
    <cellStyle name="Output 7 2 4 3" xfId="55283"/>
    <cellStyle name="Output 7 2 5" xfId="34815"/>
    <cellStyle name="Output 7 2 5 2" xfId="34816"/>
    <cellStyle name="Output 7 2 6" xfId="55284"/>
    <cellStyle name="Output 7 3" xfId="34817"/>
    <cellStyle name="Output 7 3 2" xfId="34818"/>
    <cellStyle name="Output 7 3 2 2" xfId="34819"/>
    <cellStyle name="Output 7 3 2 2 2" xfId="34820"/>
    <cellStyle name="Output 7 3 2 3" xfId="55285"/>
    <cellStyle name="Output 7 3 3" xfId="34821"/>
    <cellStyle name="Output 7 3 3 2" xfId="34822"/>
    <cellStyle name="Output 7 3 3 2 2" xfId="34823"/>
    <cellStyle name="Output 7 3 3 3" xfId="55286"/>
    <cellStyle name="Output 7 3 4" xfId="34824"/>
    <cellStyle name="Output 7 3 4 2" xfId="34825"/>
    <cellStyle name="Output 7 3 4 2 2" xfId="34826"/>
    <cellStyle name="Output 7 3 4 3" xfId="55287"/>
    <cellStyle name="Output 7 3 5" xfId="34827"/>
    <cellStyle name="Output 7 3 5 2" xfId="34828"/>
    <cellStyle name="Output 7 3 6" xfId="55288"/>
    <cellStyle name="Output 7 4" xfId="34829"/>
    <cellStyle name="Output 7 4 2" xfId="34830"/>
    <cellStyle name="Output 7 4 2 2" xfId="34831"/>
    <cellStyle name="Output 7 4 2 2 2" xfId="34832"/>
    <cellStyle name="Output 7 4 2 3" xfId="55289"/>
    <cellStyle name="Output 7 4 3" xfId="34833"/>
    <cellStyle name="Output 7 4 3 2" xfId="34834"/>
    <cellStyle name="Output 7 4 3 2 2" xfId="34835"/>
    <cellStyle name="Output 7 4 3 3" xfId="55290"/>
    <cellStyle name="Output 7 4 4" xfId="34836"/>
    <cellStyle name="Output 7 4 4 2" xfId="34837"/>
    <cellStyle name="Output 7 4 4 2 2" xfId="34838"/>
    <cellStyle name="Output 7 4 4 3" xfId="55291"/>
    <cellStyle name="Output 7 4 5" xfId="34839"/>
    <cellStyle name="Output 7 4 5 2" xfId="34840"/>
    <cellStyle name="Output 7 4 6" xfId="55292"/>
    <cellStyle name="Output 7 5" xfId="34841"/>
    <cellStyle name="Output 7 5 2" xfId="34842"/>
    <cellStyle name="Output 7 5 2 2" xfId="34843"/>
    <cellStyle name="Output 7 5 2 2 2" xfId="34844"/>
    <cellStyle name="Output 7 5 2 3" xfId="55293"/>
    <cellStyle name="Output 7 5 3" xfId="34845"/>
    <cellStyle name="Output 7 5 3 2" xfId="34846"/>
    <cellStyle name="Output 7 5 3 2 2" xfId="34847"/>
    <cellStyle name="Output 7 5 3 3" xfId="55294"/>
    <cellStyle name="Output 7 5 4" xfId="34848"/>
    <cellStyle name="Output 7 5 4 2" xfId="34849"/>
    <cellStyle name="Output 7 5 5" xfId="55295"/>
    <cellStyle name="Output 7 6" xfId="34850"/>
    <cellStyle name="Output 7 6 2" xfId="34851"/>
    <cellStyle name="Output 7 6 2 2" xfId="34852"/>
    <cellStyle name="Output 7 6 2 2 2" xfId="34853"/>
    <cellStyle name="Output 7 6 2 3" xfId="55296"/>
    <cellStyle name="Output 7 6 3" xfId="34854"/>
    <cellStyle name="Output 7 6 3 2" xfId="34855"/>
    <cellStyle name="Output 7 6 3 2 2" xfId="34856"/>
    <cellStyle name="Output 7 6 3 3" xfId="55297"/>
    <cellStyle name="Output 7 6 4" xfId="34857"/>
    <cellStyle name="Output 7 6 4 2" xfId="34858"/>
    <cellStyle name="Output 7 6 5" xfId="55298"/>
    <cellStyle name="Output 7 7" xfId="34859"/>
    <cellStyle name="Output 7 7 2" xfId="34860"/>
    <cellStyle name="Output 7 7 2 2" xfId="34861"/>
    <cellStyle name="Output 7 7 3" xfId="55299"/>
    <cellStyle name="Output 7 8" xfId="34862"/>
    <cellStyle name="Output 7 8 2" xfId="34863"/>
    <cellStyle name="Output 7 9" xfId="55300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2 3" xfId="55301"/>
    <cellStyle name="Output 8 2 3" xfId="34869"/>
    <cellStyle name="Output 8 2 3 2" xfId="34870"/>
    <cellStyle name="Output 8 2 3 2 2" xfId="34871"/>
    <cellStyle name="Output 8 2 3 3" xfId="55302"/>
    <cellStyle name="Output 8 2 4" xfId="34872"/>
    <cellStyle name="Output 8 2 4 2" xfId="34873"/>
    <cellStyle name="Output 8 2 4 2 2" xfId="34874"/>
    <cellStyle name="Output 8 2 4 3" xfId="55303"/>
    <cellStyle name="Output 8 2 5" xfId="34875"/>
    <cellStyle name="Output 8 2 5 2" xfId="34876"/>
    <cellStyle name="Output 8 2 6" xfId="55304"/>
    <cellStyle name="Output 8 3" xfId="34877"/>
    <cellStyle name="Output 8 3 2" xfId="34878"/>
    <cellStyle name="Output 8 3 2 2" xfId="34879"/>
    <cellStyle name="Output 8 3 2 2 2" xfId="34880"/>
    <cellStyle name="Output 8 3 2 3" xfId="55305"/>
    <cellStyle name="Output 8 3 3" xfId="34881"/>
    <cellStyle name="Output 8 3 3 2" xfId="34882"/>
    <cellStyle name="Output 8 3 3 2 2" xfId="34883"/>
    <cellStyle name="Output 8 3 3 3" xfId="55306"/>
    <cellStyle name="Output 8 3 4" xfId="34884"/>
    <cellStyle name="Output 8 3 4 2" xfId="34885"/>
    <cellStyle name="Output 8 3 4 2 2" xfId="34886"/>
    <cellStyle name="Output 8 3 4 3" xfId="55307"/>
    <cellStyle name="Output 8 3 5" xfId="34887"/>
    <cellStyle name="Output 8 3 5 2" xfId="34888"/>
    <cellStyle name="Output 8 3 6" xfId="55308"/>
    <cellStyle name="Output 8 4" xfId="34889"/>
    <cellStyle name="Output 8 4 2" xfId="34890"/>
    <cellStyle name="Output 8 4 2 2" xfId="34891"/>
    <cellStyle name="Output 8 4 2 2 2" xfId="34892"/>
    <cellStyle name="Output 8 4 2 3" xfId="55309"/>
    <cellStyle name="Output 8 4 3" xfId="34893"/>
    <cellStyle name="Output 8 4 3 2" xfId="34894"/>
    <cellStyle name="Output 8 4 3 2 2" xfId="34895"/>
    <cellStyle name="Output 8 4 3 3" xfId="55310"/>
    <cellStyle name="Output 8 4 4" xfId="34896"/>
    <cellStyle name="Output 8 4 4 2" xfId="34897"/>
    <cellStyle name="Output 8 4 4 2 2" xfId="34898"/>
    <cellStyle name="Output 8 4 4 3" xfId="55311"/>
    <cellStyle name="Output 8 4 5" xfId="34899"/>
    <cellStyle name="Output 8 4 5 2" xfId="34900"/>
    <cellStyle name="Output 8 4 6" xfId="55312"/>
    <cellStyle name="Output 8 5" xfId="34901"/>
    <cellStyle name="Output 8 5 2" xfId="34902"/>
    <cellStyle name="Output 8 5 2 2" xfId="34903"/>
    <cellStyle name="Output 8 5 2 2 2" xfId="34904"/>
    <cellStyle name="Output 8 5 2 3" xfId="55313"/>
    <cellStyle name="Output 8 5 3" xfId="34905"/>
    <cellStyle name="Output 8 5 3 2" xfId="34906"/>
    <cellStyle name="Output 8 5 3 2 2" xfId="34907"/>
    <cellStyle name="Output 8 5 3 3" xfId="55314"/>
    <cellStyle name="Output 8 5 4" xfId="34908"/>
    <cellStyle name="Output 8 5 4 2" xfId="34909"/>
    <cellStyle name="Output 8 5 5" xfId="55315"/>
    <cellStyle name="Output 8 6" xfId="34910"/>
    <cellStyle name="Output 8 6 2" xfId="34911"/>
    <cellStyle name="Output 8 6 2 2" xfId="34912"/>
    <cellStyle name="Output 8 6 2 2 2" xfId="34913"/>
    <cellStyle name="Output 8 6 2 3" xfId="55316"/>
    <cellStyle name="Output 8 6 3" xfId="34914"/>
    <cellStyle name="Output 8 6 3 2" xfId="34915"/>
    <cellStyle name="Output 8 6 3 2 2" xfId="34916"/>
    <cellStyle name="Output 8 6 3 3" xfId="55317"/>
    <cellStyle name="Output 8 6 4" xfId="34917"/>
    <cellStyle name="Output 8 6 4 2" xfId="34918"/>
    <cellStyle name="Output 8 6 5" xfId="55318"/>
    <cellStyle name="Output 8 7" xfId="34919"/>
    <cellStyle name="Output 8 7 2" xfId="34920"/>
    <cellStyle name="Output 8 7 2 2" xfId="34921"/>
    <cellStyle name="Output 8 7 3" xfId="55319"/>
    <cellStyle name="Output 8 8" xfId="34922"/>
    <cellStyle name="Output 8 8 2" xfId="34923"/>
    <cellStyle name="Output 8 9" xfId="55320"/>
    <cellStyle name="Output 9" xfId="34924"/>
    <cellStyle name="Output 9 10" xfId="55321"/>
    <cellStyle name="Output 9 2" xfId="34925"/>
    <cellStyle name="Output 9 2 2" xfId="34926"/>
    <cellStyle name="Output 9 2 2 2" xfId="34927"/>
    <cellStyle name="Output 9 2 2 2 2" xfId="34928"/>
    <cellStyle name="Output 9 2 2 3" xfId="55322"/>
    <cellStyle name="Output 9 2 3" xfId="34929"/>
    <cellStyle name="Output 9 2 3 2" xfId="34930"/>
    <cellStyle name="Output 9 2 3 2 2" xfId="34931"/>
    <cellStyle name="Output 9 2 3 3" xfId="55323"/>
    <cellStyle name="Output 9 2 4" xfId="34932"/>
    <cellStyle name="Output 9 2 4 2" xfId="34933"/>
    <cellStyle name="Output 9 2 4 2 2" xfId="34934"/>
    <cellStyle name="Output 9 2 4 3" xfId="55324"/>
    <cellStyle name="Output 9 2 5" xfId="34935"/>
    <cellStyle name="Output 9 2 5 2" xfId="34936"/>
    <cellStyle name="Output 9 2 6" xfId="55325"/>
    <cellStyle name="Output 9 3" xfId="34937"/>
    <cellStyle name="Output 9 3 2" xfId="34938"/>
    <cellStyle name="Output 9 3 2 2" xfId="34939"/>
    <cellStyle name="Output 9 3 2 2 2" xfId="34940"/>
    <cellStyle name="Output 9 3 2 3" xfId="55326"/>
    <cellStyle name="Output 9 3 3" xfId="34941"/>
    <cellStyle name="Output 9 3 3 2" xfId="34942"/>
    <cellStyle name="Output 9 3 3 2 2" xfId="34943"/>
    <cellStyle name="Output 9 3 3 3" xfId="55327"/>
    <cellStyle name="Output 9 3 4" xfId="34944"/>
    <cellStyle name="Output 9 3 4 2" xfId="34945"/>
    <cellStyle name="Output 9 3 4 2 2" xfId="34946"/>
    <cellStyle name="Output 9 3 4 3" xfId="55328"/>
    <cellStyle name="Output 9 3 5" xfId="34947"/>
    <cellStyle name="Output 9 3 5 2" xfId="34948"/>
    <cellStyle name="Output 9 3 6" xfId="55329"/>
    <cellStyle name="Output 9 4" xfId="34949"/>
    <cellStyle name="Output 9 4 2" xfId="34950"/>
    <cellStyle name="Output 9 4 2 2" xfId="34951"/>
    <cellStyle name="Output 9 4 2 2 2" xfId="34952"/>
    <cellStyle name="Output 9 4 2 3" xfId="55330"/>
    <cellStyle name="Output 9 4 3" xfId="34953"/>
    <cellStyle name="Output 9 4 3 2" xfId="34954"/>
    <cellStyle name="Output 9 4 3 2 2" xfId="34955"/>
    <cellStyle name="Output 9 4 3 3" xfId="55331"/>
    <cellStyle name="Output 9 4 4" xfId="34956"/>
    <cellStyle name="Output 9 4 4 2" xfId="34957"/>
    <cellStyle name="Output 9 4 4 2 2" xfId="34958"/>
    <cellStyle name="Output 9 4 4 3" xfId="55332"/>
    <cellStyle name="Output 9 4 5" xfId="34959"/>
    <cellStyle name="Output 9 4 5 2" xfId="34960"/>
    <cellStyle name="Output 9 4 6" xfId="55333"/>
    <cellStyle name="Output 9 5" xfId="34961"/>
    <cellStyle name="Output 9 5 2" xfId="34962"/>
    <cellStyle name="Output 9 5 2 2" xfId="34963"/>
    <cellStyle name="Output 9 5 2 2 2" xfId="34964"/>
    <cellStyle name="Output 9 5 2 3" xfId="55334"/>
    <cellStyle name="Output 9 5 3" xfId="34965"/>
    <cellStyle name="Output 9 5 3 2" xfId="34966"/>
    <cellStyle name="Output 9 5 3 2 2" xfId="34967"/>
    <cellStyle name="Output 9 5 3 3" xfId="55335"/>
    <cellStyle name="Output 9 5 4" xfId="34968"/>
    <cellStyle name="Output 9 5 4 2" xfId="34969"/>
    <cellStyle name="Output 9 5 4 2 2" xfId="34970"/>
    <cellStyle name="Output 9 5 4 3" xfId="55336"/>
    <cellStyle name="Output 9 5 5" xfId="34971"/>
    <cellStyle name="Output 9 5 5 2" xfId="34972"/>
    <cellStyle name="Output 9 5 6" xfId="55337"/>
    <cellStyle name="Output 9 6" xfId="34973"/>
    <cellStyle name="Output 9 6 2" xfId="34974"/>
    <cellStyle name="Output 9 6 2 2" xfId="34975"/>
    <cellStyle name="Output 9 6 2 2 2" xfId="34976"/>
    <cellStyle name="Output 9 6 2 3" xfId="55338"/>
    <cellStyle name="Output 9 6 3" xfId="34977"/>
    <cellStyle name="Output 9 6 3 2" xfId="34978"/>
    <cellStyle name="Output 9 6 3 2 2" xfId="34979"/>
    <cellStyle name="Output 9 6 3 3" xfId="55339"/>
    <cellStyle name="Output 9 6 4" xfId="34980"/>
    <cellStyle name="Output 9 6 4 2" xfId="34981"/>
    <cellStyle name="Output 9 6 5" xfId="55340"/>
    <cellStyle name="Output 9 7" xfId="34982"/>
    <cellStyle name="Output 9 7 2" xfId="34983"/>
    <cellStyle name="Output 9 7 2 2" xfId="34984"/>
    <cellStyle name="Output 9 7 2 2 2" xfId="34985"/>
    <cellStyle name="Output 9 7 2 3" xfId="55341"/>
    <cellStyle name="Output 9 7 3" xfId="34986"/>
    <cellStyle name="Output 9 7 3 2" xfId="34987"/>
    <cellStyle name="Output 9 7 3 2 2" xfId="34988"/>
    <cellStyle name="Output 9 7 3 3" xfId="55342"/>
    <cellStyle name="Output 9 7 4" xfId="34989"/>
    <cellStyle name="Output 9 7 4 2" xfId="34990"/>
    <cellStyle name="Output 9 7 5" xfId="55343"/>
    <cellStyle name="Output 9 8" xfId="34991"/>
    <cellStyle name="Output 9 8 2" xfId="34992"/>
    <cellStyle name="Output 9 8 2 2" xfId="34993"/>
    <cellStyle name="Output 9 8 3" xfId="55344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2 2" xfId="55345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3 3" xfId="55346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2 3" xfId="45183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3 3" xfId="55347"/>
    <cellStyle name="Output Line Items 4" xfId="35010"/>
    <cellStyle name="Output Line Items 4 2" xfId="55348"/>
    <cellStyle name="Output Line Items 5" xfId="35011"/>
    <cellStyle name="Output Line Items 6" xfId="35012"/>
    <cellStyle name="Output Report Heading" xfId="70"/>
    <cellStyle name="Output Report Heading 2" xfId="35013"/>
    <cellStyle name="Output Report Heading 2 2" xfId="55349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3 3" xfId="55350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2 2" xfId="5535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3 3" xfId="55352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10" xfId="55353"/>
    <cellStyle name="Percent 3 11" xfId="55354"/>
    <cellStyle name="Percent 3 12" xfId="55355"/>
    <cellStyle name="Percent 3 2" xfId="179"/>
    <cellStyle name="Percent 3 2 10" xfId="55356"/>
    <cellStyle name="Percent 3 2 11" xfId="55357"/>
    <cellStyle name="Percent 3 2 2" xfId="45184"/>
    <cellStyle name="Percent 3 2 2 2" xfId="45185"/>
    <cellStyle name="Percent 3 2 2 2 2" xfId="45186"/>
    <cellStyle name="Percent 3 2 2 2 2 2" xfId="45187"/>
    <cellStyle name="Percent 3 2 2 2 2 2 2" xfId="55358"/>
    <cellStyle name="Percent 3 2 2 2 2 2 2 2" xfId="55359"/>
    <cellStyle name="Percent 3 2 2 2 2 2 3" xfId="55360"/>
    <cellStyle name="Percent 3 2 2 2 2 2 4" xfId="55361"/>
    <cellStyle name="Percent 3 2 2 2 2 3" xfId="45188"/>
    <cellStyle name="Percent 3 2 2 2 2 3 2" xfId="55362"/>
    <cellStyle name="Percent 3 2 2 2 2 3 3" xfId="55363"/>
    <cellStyle name="Percent 3 2 2 2 2 3 4" xfId="55364"/>
    <cellStyle name="Percent 3 2 2 2 2 4" xfId="45189"/>
    <cellStyle name="Percent 3 2 2 2 2 4 2" xfId="55365"/>
    <cellStyle name="Percent 3 2 2 2 2 4 3" xfId="55366"/>
    <cellStyle name="Percent 3 2 2 2 2 5" xfId="55367"/>
    <cellStyle name="Percent 3 2 2 2 2 6" xfId="55368"/>
    <cellStyle name="Percent 3 2 2 2 2 7" xfId="55369"/>
    <cellStyle name="Percent 3 2 2 2 3" xfId="45190"/>
    <cellStyle name="Percent 3 2 2 2 3 2" xfId="55370"/>
    <cellStyle name="Percent 3 2 2 2 3 2 2" xfId="55371"/>
    <cellStyle name="Percent 3 2 2 2 3 3" xfId="55372"/>
    <cellStyle name="Percent 3 2 2 2 3 4" xfId="55373"/>
    <cellStyle name="Percent 3 2 2 2 4" xfId="45191"/>
    <cellStyle name="Percent 3 2 2 2 4 2" xfId="55374"/>
    <cellStyle name="Percent 3 2 2 2 4 3" xfId="55375"/>
    <cellStyle name="Percent 3 2 2 2 4 4" xfId="55376"/>
    <cellStyle name="Percent 3 2 2 2 5" xfId="45192"/>
    <cellStyle name="Percent 3 2 2 2 5 2" xfId="55377"/>
    <cellStyle name="Percent 3 2 2 2 5 3" xfId="55378"/>
    <cellStyle name="Percent 3 2 2 2 6" xfId="55379"/>
    <cellStyle name="Percent 3 2 2 2 7" xfId="55380"/>
    <cellStyle name="Percent 3 2 2 2 8" xfId="55381"/>
    <cellStyle name="Percent 3 2 2 3" xfId="45193"/>
    <cellStyle name="Percent 3 2 2 3 2" xfId="45194"/>
    <cellStyle name="Percent 3 2 2 3 2 2" xfId="55382"/>
    <cellStyle name="Percent 3 2 2 3 2 2 2" xfId="55383"/>
    <cellStyle name="Percent 3 2 2 3 2 3" xfId="55384"/>
    <cellStyle name="Percent 3 2 2 3 2 4" xfId="55385"/>
    <cellStyle name="Percent 3 2 2 3 3" xfId="45195"/>
    <cellStyle name="Percent 3 2 2 3 3 2" xfId="55386"/>
    <cellStyle name="Percent 3 2 2 3 3 3" xfId="55387"/>
    <cellStyle name="Percent 3 2 2 3 3 4" xfId="55388"/>
    <cellStyle name="Percent 3 2 2 3 4" xfId="45196"/>
    <cellStyle name="Percent 3 2 2 3 4 2" xfId="55389"/>
    <cellStyle name="Percent 3 2 2 3 4 3" xfId="55390"/>
    <cellStyle name="Percent 3 2 2 3 5" xfId="55391"/>
    <cellStyle name="Percent 3 2 2 3 6" xfId="55392"/>
    <cellStyle name="Percent 3 2 2 3 7" xfId="55393"/>
    <cellStyle name="Percent 3 2 2 4" xfId="45197"/>
    <cellStyle name="Percent 3 2 2 4 2" xfId="55394"/>
    <cellStyle name="Percent 3 2 2 4 2 2" xfId="55395"/>
    <cellStyle name="Percent 3 2 2 4 3" xfId="55396"/>
    <cellStyle name="Percent 3 2 2 4 4" xfId="55397"/>
    <cellStyle name="Percent 3 2 2 5" xfId="45198"/>
    <cellStyle name="Percent 3 2 2 5 2" xfId="55398"/>
    <cellStyle name="Percent 3 2 2 5 3" xfId="55399"/>
    <cellStyle name="Percent 3 2 2 5 4" xfId="55400"/>
    <cellStyle name="Percent 3 2 2 6" xfId="45199"/>
    <cellStyle name="Percent 3 2 2 6 2" xfId="55401"/>
    <cellStyle name="Percent 3 2 2 6 3" xfId="55402"/>
    <cellStyle name="Percent 3 2 2 7" xfId="55403"/>
    <cellStyle name="Percent 3 2 2 8" xfId="55404"/>
    <cellStyle name="Percent 3 2 2 9" xfId="55405"/>
    <cellStyle name="Percent 3 2 3" xfId="45200"/>
    <cellStyle name="Percent 3 2 3 2" xfId="45201"/>
    <cellStyle name="Percent 3 2 3 2 2" xfId="45202"/>
    <cellStyle name="Percent 3 2 3 2 2 2" xfId="45203"/>
    <cellStyle name="Percent 3 2 3 2 2 2 2" xfId="55406"/>
    <cellStyle name="Percent 3 2 3 2 2 2 3" xfId="55407"/>
    <cellStyle name="Percent 3 2 3 2 2 2 4" xfId="55408"/>
    <cellStyle name="Percent 3 2 3 2 2 3" xfId="45204"/>
    <cellStyle name="Percent 3 2 3 2 2 3 2" xfId="55409"/>
    <cellStyle name="Percent 3 2 3 2 2 3 3" xfId="55410"/>
    <cellStyle name="Percent 3 2 3 2 2 4" xfId="55411"/>
    <cellStyle name="Percent 3 2 3 2 2 5" xfId="55412"/>
    <cellStyle name="Percent 3 2 3 2 2 6" xfId="55413"/>
    <cellStyle name="Percent 3 2 3 2 3" xfId="45205"/>
    <cellStyle name="Percent 3 2 3 2 3 2" xfId="55414"/>
    <cellStyle name="Percent 3 2 3 2 3 3" xfId="55415"/>
    <cellStyle name="Percent 3 2 3 2 3 4" xfId="55416"/>
    <cellStyle name="Percent 3 2 3 2 4" xfId="45206"/>
    <cellStyle name="Percent 3 2 3 2 4 2" xfId="55417"/>
    <cellStyle name="Percent 3 2 3 2 4 3" xfId="55418"/>
    <cellStyle name="Percent 3 2 3 2 5" xfId="55419"/>
    <cellStyle name="Percent 3 2 3 2 6" xfId="55420"/>
    <cellStyle name="Percent 3 2 3 2 7" xfId="55421"/>
    <cellStyle name="Percent 3 2 3 3" xfId="45207"/>
    <cellStyle name="Percent 3 2 3 3 2" xfId="45208"/>
    <cellStyle name="Percent 3 2 3 3 2 2" xfId="55422"/>
    <cellStyle name="Percent 3 2 3 3 2 3" xfId="55423"/>
    <cellStyle name="Percent 3 2 3 3 2 4" xfId="55424"/>
    <cellStyle name="Percent 3 2 3 3 3" xfId="45209"/>
    <cellStyle name="Percent 3 2 3 3 3 2" xfId="55425"/>
    <cellStyle name="Percent 3 2 3 3 3 3" xfId="55426"/>
    <cellStyle name="Percent 3 2 3 3 4" xfId="55427"/>
    <cellStyle name="Percent 3 2 3 3 5" xfId="55428"/>
    <cellStyle name="Percent 3 2 3 3 6" xfId="55429"/>
    <cellStyle name="Percent 3 2 3 4" xfId="45210"/>
    <cellStyle name="Percent 3 2 3 4 2" xfId="55430"/>
    <cellStyle name="Percent 3 2 3 4 3" xfId="55431"/>
    <cellStyle name="Percent 3 2 3 4 4" xfId="55432"/>
    <cellStyle name="Percent 3 2 3 5" xfId="45211"/>
    <cellStyle name="Percent 3 2 3 5 2" xfId="55433"/>
    <cellStyle name="Percent 3 2 3 5 3" xfId="55434"/>
    <cellStyle name="Percent 3 2 3 6" xfId="55435"/>
    <cellStyle name="Percent 3 2 3 7" xfId="55436"/>
    <cellStyle name="Percent 3 2 3 8" xfId="55437"/>
    <cellStyle name="Percent 3 2 4" xfId="45212"/>
    <cellStyle name="Percent 3 2 4 2" xfId="45213"/>
    <cellStyle name="Percent 3 2 4 2 2" xfId="45214"/>
    <cellStyle name="Percent 3 2 4 2 2 2" xfId="55438"/>
    <cellStyle name="Percent 3 2 4 2 2 2 2" xfId="55439"/>
    <cellStyle name="Percent 3 2 4 2 2 3" xfId="55440"/>
    <cellStyle name="Percent 3 2 4 2 2 4" xfId="55441"/>
    <cellStyle name="Percent 3 2 4 2 3" xfId="45215"/>
    <cellStyle name="Percent 3 2 4 2 3 2" xfId="55442"/>
    <cellStyle name="Percent 3 2 4 2 3 3" xfId="55443"/>
    <cellStyle name="Percent 3 2 4 2 3 4" xfId="55444"/>
    <cellStyle name="Percent 3 2 4 2 4" xfId="45216"/>
    <cellStyle name="Percent 3 2 4 2 4 2" xfId="55445"/>
    <cellStyle name="Percent 3 2 4 2 4 3" xfId="55446"/>
    <cellStyle name="Percent 3 2 4 2 5" xfId="55447"/>
    <cellStyle name="Percent 3 2 4 2 6" xfId="55448"/>
    <cellStyle name="Percent 3 2 4 2 7" xfId="55449"/>
    <cellStyle name="Percent 3 2 4 3" xfId="45217"/>
    <cellStyle name="Percent 3 2 4 3 2" xfId="55450"/>
    <cellStyle name="Percent 3 2 4 3 2 2" xfId="55451"/>
    <cellStyle name="Percent 3 2 4 3 3" xfId="55452"/>
    <cellStyle name="Percent 3 2 4 3 4" xfId="55453"/>
    <cellStyle name="Percent 3 2 4 4" xfId="45218"/>
    <cellStyle name="Percent 3 2 4 4 2" xfId="55454"/>
    <cellStyle name="Percent 3 2 4 4 3" xfId="55455"/>
    <cellStyle name="Percent 3 2 4 4 4" xfId="55456"/>
    <cellStyle name="Percent 3 2 4 5" xfId="45219"/>
    <cellStyle name="Percent 3 2 4 5 2" xfId="55457"/>
    <cellStyle name="Percent 3 2 4 5 3" xfId="55458"/>
    <cellStyle name="Percent 3 2 4 6" xfId="55459"/>
    <cellStyle name="Percent 3 2 4 7" xfId="55460"/>
    <cellStyle name="Percent 3 2 4 8" xfId="55461"/>
    <cellStyle name="Percent 3 2 5" xfId="45220"/>
    <cellStyle name="Percent 3 2 5 2" xfId="45221"/>
    <cellStyle name="Percent 3 2 5 2 2" xfId="55462"/>
    <cellStyle name="Percent 3 2 5 2 2 2" xfId="55463"/>
    <cellStyle name="Percent 3 2 5 2 3" xfId="55464"/>
    <cellStyle name="Percent 3 2 5 2 4" xfId="55465"/>
    <cellStyle name="Percent 3 2 5 3" xfId="45222"/>
    <cellStyle name="Percent 3 2 5 3 2" xfId="55466"/>
    <cellStyle name="Percent 3 2 5 3 3" xfId="55467"/>
    <cellStyle name="Percent 3 2 5 3 4" xfId="55468"/>
    <cellStyle name="Percent 3 2 5 4" xfId="45223"/>
    <cellStyle name="Percent 3 2 5 4 2" xfId="55469"/>
    <cellStyle name="Percent 3 2 5 4 3" xfId="55470"/>
    <cellStyle name="Percent 3 2 5 5" xfId="55471"/>
    <cellStyle name="Percent 3 2 5 6" xfId="55472"/>
    <cellStyle name="Percent 3 2 5 7" xfId="55473"/>
    <cellStyle name="Percent 3 2 6" xfId="45224"/>
    <cellStyle name="Percent 3 2 6 2" xfId="55474"/>
    <cellStyle name="Percent 3 2 6 2 2" xfId="55475"/>
    <cellStyle name="Percent 3 2 6 3" xfId="55476"/>
    <cellStyle name="Percent 3 2 6 4" xfId="55477"/>
    <cellStyle name="Percent 3 2 7" xfId="45225"/>
    <cellStyle name="Percent 3 2 7 2" xfId="55478"/>
    <cellStyle name="Percent 3 2 7 3" xfId="55479"/>
    <cellStyle name="Percent 3 2 7 4" xfId="55480"/>
    <cellStyle name="Percent 3 2 8" xfId="45226"/>
    <cellStyle name="Percent 3 2 8 2" xfId="55481"/>
    <cellStyle name="Percent 3 2 8 3" xfId="55482"/>
    <cellStyle name="Percent 3 2 9" xfId="55483"/>
    <cellStyle name="Percent 3 3" xfId="185"/>
    <cellStyle name="Percent 3 3 2" xfId="45227"/>
    <cellStyle name="Percent 3 3 2 2" xfId="45228"/>
    <cellStyle name="Percent 3 3 2 2 2" xfId="45229"/>
    <cellStyle name="Percent 3 3 2 2 2 2" xfId="55484"/>
    <cellStyle name="Percent 3 3 2 2 2 2 2" xfId="55485"/>
    <cellStyle name="Percent 3 3 2 2 2 3" xfId="55486"/>
    <cellStyle name="Percent 3 3 2 2 2 4" xfId="55487"/>
    <cellStyle name="Percent 3 3 2 2 3" xfId="45230"/>
    <cellStyle name="Percent 3 3 2 2 3 2" xfId="55488"/>
    <cellStyle name="Percent 3 3 2 2 3 3" xfId="55489"/>
    <cellStyle name="Percent 3 3 2 2 3 4" xfId="55490"/>
    <cellStyle name="Percent 3 3 2 2 4" xfId="45231"/>
    <cellStyle name="Percent 3 3 2 2 4 2" xfId="55491"/>
    <cellStyle name="Percent 3 3 2 2 4 3" xfId="55492"/>
    <cellStyle name="Percent 3 3 2 2 5" xfId="55493"/>
    <cellStyle name="Percent 3 3 2 2 6" xfId="55494"/>
    <cellStyle name="Percent 3 3 2 2 7" xfId="55495"/>
    <cellStyle name="Percent 3 3 2 3" xfId="45232"/>
    <cellStyle name="Percent 3 3 2 3 2" xfId="55496"/>
    <cellStyle name="Percent 3 3 2 3 2 2" xfId="55497"/>
    <cellStyle name="Percent 3 3 2 3 3" xfId="55498"/>
    <cellStyle name="Percent 3 3 2 3 4" xfId="55499"/>
    <cellStyle name="Percent 3 3 2 4" xfId="45233"/>
    <cellStyle name="Percent 3 3 2 4 2" xfId="55500"/>
    <cellStyle name="Percent 3 3 2 4 3" xfId="55501"/>
    <cellStyle name="Percent 3 3 2 4 4" xfId="55502"/>
    <cellStyle name="Percent 3 3 2 5" xfId="45234"/>
    <cellStyle name="Percent 3 3 2 5 2" xfId="55503"/>
    <cellStyle name="Percent 3 3 2 5 3" xfId="55504"/>
    <cellStyle name="Percent 3 3 2 6" xfId="55505"/>
    <cellStyle name="Percent 3 3 2 7" xfId="55506"/>
    <cellStyle name="Percent 3 3 2 8" xfId="55507"/>
    <cellStyle name="Percent 3 3 3" xfId="45235"/>
    <cellStyle name="Percent 3 3 3 2" xfId="45236"/>
    <cellStyle name="Percent 3 3 3 2 2" xfId="55508"/>
    <cellStyle name="Percent 3 3 3 2 2 2" xfId="55509"/>
    <cellStyle name="Percent 3 3 3 2 3" xfId="55510"/>
    <cellStyle name="Percent 3 3 3 2 4" xfId="55511"/>
    <cellStyle name="Percent 3 3 3 3" xfId="45237"/>
    <cellStyle name="Percent 3 3 3 3 2" xfId="55512"/>
    <cellStyle name="Percent 3 3 3 3 3" xfId="55513"/>
    <cellStyle name="Percent 3 3 3 3 4" xfId="55514"/>
    <cellStyle name="Percent 3 3 3 4" xfId="45238"/>
    <cellStyle name="Percent 3 3 3 4 2" xfId="55515"/>
    <cellStyle name="Percent 3 3 3 4 3" xfId="55516"/>
    <cellStyle name="Percent 3 3 3 5" xfId="55517"/>
    <cellStyle name="Percent 3 3 3 6" xfId="55518"/>
    <cellStyle name="Percent 3 3 3 7" xfId="55519"/>
    <cellStyle name="Percent 3 3 4" xfId="45239"/>
    <cellStyle name="Percent 3 3 4 2" xfId="55520"/>
    <cellStyle name="Percent 3 3 4 2 2" xfId="55521"/>
    <cellStyle name="Percent 3 3 4 3" xfId="55522"/>
    <cellStyle name="Percent 3 3 4 4" xfId="55523"/>
    <cellStyle name="Percent 3 3 5" xfId="45240"/>
    <cellStyle name="Percent 3 3 5 2" xfId="55524"/>
    <cellStyle name="Percent 3 3 5 3" xfId="55525"/>
    <cellStyle name="Percent 3 3 5 4" xfId="55526"/>
    <cellStyle name="Percent 3 3 6" xfId="45241"/>
    <cellStyle name="Percent 3 3 6 2" xfId="55527"/>
    <cellStyle name="Percent 3 3 6 3" xfId="55528"/>
    <cellStyle name="Percent 3 3 7" xfId="55529"/>
    <cellStyle name="Percent 3 3 8" xfId="55530"/>
    <cellStyle name="Percent 3 3 9" xfId="55531"/>
    <cellStyle name="Percent 3 4" xfId="35030"/>
    <cellStyle name="Percent 3 4 2" xfId="45242"/>
    <cellStyle name="Percent 3 4 2 2" xfId="45243"/>
    <cellStyle name="Percent 3 4 2 2 2" xfId="45244"/>
    <cellStyle name="Percent 3 4 2 2 2 2" xfId="55532"/>
    <cellStyle name="Percent 3 4 2 2 2 3" xfId="55533"/>
    <cellStyle name="Percent 3 4 2 2 2 4" xfId="55534"/>
    <cellStyle name="Percent 3 4 2 2 3" xfId="45245"/>
    <cellStyle name="Percent 3 4 2 2 3 2" xfId="55535"/>
    <cellStyle name="Percent 3 4 2 2 3 3" xfId="55536"/>
    <cellStyle name="Percent 3 4 2 2 4" xfId="55537"/>
    <cellStyle name="Percent 3 4 2 2 5" xfId="55538"/>
    <cellStyle name="Percent 3 4 2 2 6" xfId="55539"/>
    <cellStyle name="Percent 3 4 2 3" xfId="45246"/>
    <cellStyle name="Percent 3 4 2 3 2" xfId="55540"/>
    <cellStyle name="Percent 3 4 2 3 3" xfId="55541"/>
    <cellStyle name="Percent 3 4 2 3 4" xfId="55542"/>
    <cellStyle name="Percent 3 4 2 4" xfId="45247"/>
    <cellStyle name="Percent 3 4 2 4 2" xfId="55543"/>
    <cellStyle name="Percent 3 4 2 4 3" xfId="55544"/>
    <cellStyle name="Percent 3 4 2 5" xfId="55545"/>
    <cellStyle name="Percent 3 4 2 6" xfId="55546"/>
    <cellStyle name="Percent 3 4 2 7" xfId="55547"/>
    <cellStyle name="Percent 3 4 3" xfId="45248"/>
    <cellStyle name="Percent 3 4 3 2" xfId="45249"/>
    <cellStyle name="Percent 3 4 3 2 2" xfId="55548"/>
    <cellStyle name="Percent 3 4 3 2 3" xfId="55549"/>
    <cellStyle name="Percent 3 4 3 2 4" xfId="55550"/>
    <cellStyle name="Percent 3 4 3 3" xfId="45250"/>
    <cellStyle name="Percent 3 4 3 3 2" xfId="55551"/>
    <cellStyle name="Percent 3 4 3 3 3" xfId="55552"/>
    <cellStyle name="Percent 3 4 3 4" xfId="55553"/>
    <cellStyle name="Percent 3 4 3 5" xfId="55554"/>
    <cellStyle name="Percent 3 4 3 6" xfId="55555"/>
    <cellStyle name="Percent 3 4 4" xfId="45251"/>
    <cellStyle name="Percent 3 4 4 2" xfId="55556"/>
    <cellStyle name="Percent 3 4 4 3" xfId="55557"/>
    <cellStyle name="Percent 3 4 4 4" xfId="55558"/>
    <cellStyle name="Percent 3 4 5" xfId="45252"/>
    <cellStyle name="Percent 3 4 5 2" xfId="55559"/>
    <cellStyle name="Percent 3 4 5 3" xfId="55560"/>
    <cellStyle name="Percent 3 4 6" xfId="55561"/>
    <cellStyle name="Percent 3 4 7" xfId="55562"/>
    <cellStyle name="Percent 3 4 8" xfId="55563"/>
    <cellStyle name="Percent 3 5" xfId="45253"/>
    <cellStyle name="Percent 3 5 2" xfId="45254"/>
    <cellStyle name="Percent 3 5 2 2" xfId="45255"/>
    <cellStyle name="Percent 3 5 2 2 2" xfId="55564"/>
    <cellStyle name="Percent 3 5 2 2 2 2" xfId="55565"/>
    <cellStyle name="Percent 3 5 2 2 3" xfId="55566"/>
    <cellStyle name="Percent 3 5 2 2 4" xfId="55567"/>
    <cellStyle name="Percent 3 5 2 3" xfId="45256"/>
    <cellStyle name="Percent 3 5 2 3 2" xfId="55568"/>
    <cellStyle name="Percent 3 5 2 3 3" xfId="55569"/>
    <cellStyle name="Percent 3 5 2 3 4" xfId="55570"/>
    <cellStyle name="Percent 3 5 2 4" xfId="45257"/>
    <cellStyle name="Percent 3 5 2 4 2" xfId="55571"/>
    <cellStyle name="Percent 3 5 2 4 3" xfId="55572"/>
    <cellStyle name="Percent 3 5 2 5" xfId="55573"/>
    <cellStyle name="Percent 3 5 2 6" xfId="55574"/>
    <cellStyle name="Percent 3 5 2 7" xfId="55575"/>
    <cellStyle name="Percent 3 5 3" xfId="45258"/>
    <cellStyle name="Percent 3 5 3 2" xfId="55576"/>
    <cellStyle name="Percent 3 5 3 2 2" xfId="55577"/>
    <cellStyle name="Percent 3 5 3 3" xfId="55578"/>
    <cellStyle name="Percent 3 5 3 4" xfId="55579"/>
    <cellStyle name="Percent 3 5 4" xfId="45259"/>
    <cellStyle name="Percent 3 5 4 2" xfId="55580"/>
    <cellStyle name="Percent 3 5 4 3" xfId="55581"/>
    <cellStyle name="Percent 3 5 4 4" xfId="55582"/>
    <cellStyle name="Percent 3 5 5" xfId="45260"/>
    <cellStyle name="Percent 3 5 5 2" xfId="55583"/>
    <cellStyle name="Percent 3 5 5 3" xfId="55584"/>
    <cellStyle name="Percent 3 5 6" xfId="55585"/>
    <cellStyle name="Percent 3 5 7" xfId="55586"/>
    <cellStyle name="Percent 3 5 8" xfId="55587"/>
    <cellStyle name="Percent 3 6" xfId="45261"/>
    <cellStyle name="Percent 3 6 2" xfId="45262"/>
    <cellStyle name="Percent 3 6 2 2" xfId="55588"/>
    <cellStyle name="Percent 3 6 2 2 2" xfId="55589"/>
    <cellStyle name="Percent 3 6 2 3" xfId="55590"/>
    <cellStyle name="Percent 3 6 2 4" xfId="55591"/>
    <cellStyle name="Percent 3 6 3" xfId="45263"/>
    <cellStyle name="Percent 3 6 3 2" xfId="55592"/>
    <cellStyle name="Percent 3 6 3 3" xfId="55593"/>
    <cellStyle name="Percent 3 6 3 4" xfId="55594"/>
    <cellStyle name="Percent 3 6 4" xfId="45264"/>
    <cellStyle name="Percent 3 6 4 2" xfId="55595"/>
    <cellStyle name="Percent 3 6 4 3" xfId="55596"/>
    <cellStyle name="Percent 3 6 5" xfId="55597"/>
    <cellStyle name="Percent 3 6 6" xfId="55598"/>
    <cellStyle name="Percent 3 6 7" xfId="55599"/>
    <cellStyle name="Percent 3 7" xfId="45265"/>
    <cellStyle name="Percent 3 7 2" xfId="55600"/>
    <cellStyle name="Percent 3 7 2 2" xfId="55601"/>
    <cellStyle name="Percent 3 7 3" xfId="55602"/>
    <cellStyle name="Percent 3 7 4" xfId="55603"/>
    <cellStyle name="Percent 3 8" xfId="45266"/>
    <cellStyle name="Percent 3 8 2" xfId="55604"/>
    <cellStyle name="Percent 3 8 3" xfId="55605"/>
    <cellStyle name="Percent 3 8 4" xfId="55606"/>
    <cellStyle name="Percent 3 9" xfId="45267"/>
    <cellStyle name="Percent 3 9 2" xfId="55607"/>
    <cellStyle name="Percent 3 9 3" xfId="55608"/>
    <cellStyle name="Percent 4" xfId="35031"/>
    <cellStyle name="Percent 4 10" xfId="35032"/>
    <cellStyle name="Percent 4 11" xfId="55609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2 2" xfId="55610"/>
    <cellStyle name="Percent 4 2 2 2 2 2 3" xfId="35039"/>
    <cellStyle name="Percent 4 2 2 2 2 3" xfId="35040"/>
    <cellStyle name="Percent 4 2 2 2 2 3 2" xfId="55611"/>
    <cellStyle name="Percent 4 2 2 2 2 4" xfId="35041"/>
    <cellStyle name="Percent 4 2 2 2 3" xfId="35042"/>
    <cellStyle name="Percent 4 2 2 2 3 2" xfId="35043"/>
    <cellStyle name="Percent 4 2 2 2 3 2 2" xfId="55612"/>
    <cellStyle name="Percent 4 2 2 2 3 3" xfId="35044"/>
    <cellStyle name="Percent 4 2 2 2 4" xfId="35045"/>
    <cellStyle name="Percent 4 2 2 2 4 2" xfId="55613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2 2" xfId="55614"/>
    <cellStyle name="Percent 4 2 2 3 2 2 3" xfId="35051"/>
    <cellStyle name="Percent 4 2 2 3 2 3" xfId="35052"/>
    <cellStyle name="Percent 4 2 2 3 2 3 2" xfId="55615"/>
    <cellStyle name="Percent 4 2 2 3 2 4" xfId="35053"/>
    <cellStyle name="Percent 4 2 2 3 3" xfId="35054"/>
    <cellStyle name="Percent 4 2 2 3 3 2" xfId="35055"/>
    <cellStyle name="Percent 4 2 2 3 3 2 2" xfId="55616"/>
    <cellStyle name="Percent 4 2 2 3 3 3" xfId="35056"/>
    <cellStyle name="Percent 4 2 2 3 4" xfId="35057"/>
    <cellStyle name="Percent 4 2 2 3 4 2" xfId="55617"/>
    <cellStyle name="Percent 4 2 2 3 5" xfId="35058"/>
    <cellStyle name="Percent 4 2 2 4" xfId="35059"/>
    <cellStyle name="Percent 4 2 2 4 2" xfId="35060"/>
    <cellStyle name="Percent 4 2 2 4 2 2" xfId="35061"/>
    <cellStyle name="Percent 4 2 2 4 2 2 2" xfId="55618"/>
    <cellStyle name="Percent 4 2 2 4 2 3" xfId="35062"/>
    <cellStyle name="Percent 4 2 2 4 3" xfId="35063"/>
    <cellStyle name="Percent 4 2 2 4 3 2" xfId="55619"/>
    <cellStyle name="Percent 4 2 2 4 4" xfId="35064"/>
    <cellStyle name="Percent 4 2 2 5" xfId="35065"/>
    <cellStyle name="Percent 4 2 2 5 2" xfId="35066"/>
    <cellStyle name="Percent 4 2 2 5 2 2" xfId="55620"/>
    <cellStyle name="Percent 4 2 2 5 3" xfId="35067"/>
    <cellStyle name="Percent 4 2 2 6" xfId="35068"/>
    <cellStyle name="Percent 4 2 2 6 2" xfId="55621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2 2" xfId="55622"/>
    <cellStyle name="Percent 4 2 3 2 2 2 3" xfId="35075"/>
    <cellStyle name="Percent 4 2 3 2 2 3" xfId="35076"/>
    <cellStyle name="Percent 4 2 3 2 2 3 2" xfId="55623"/>
    <cellStyle name="Percent 4 2 3 2 2 4" xfId="35077"/>
    <cellStyle name="Percent 4 2 3 2 3" xfId="35078"/>
    <cellStyle name="Percent 4 2 3 2 3 2" xfId="35079"/>
    <cellStyle name="Percent 4 2 3 2 3 2 2" xfId="55624"/>
    <cellStyle name="Percent 4 2 3 2 3 3" xfId="35080"/>
    <cellStyle name="Percent 4 2 3 2 4" xfId="35081"/>
    <cellStyle name="Percent 4 2 3 2 4 2" xfId="55625"/>
    <cellStyle name="Percent 4 2 3 2 5" xfId="35082"/>
    <cellStyle name="Percent 4 2 3 3" xfId="35083"/>
    <cellStyle name="Percent 4 2 3 3 2" xfId="35084"/>
    <cellStyle name="Percent 4 2 3 3 2 2" xfId="35085"/>
    <cellStyle name="Percent 4 2 3 3 2 2 2" xfId="55626"/>
    <cellStyle name="Percent 4 2 3 3 2 3" xfId="35086"/>
    <cellStyle name="Percent 4 2 3 3 3" xfId="35087"/>
    <cellStyle name="Percent 4 2 3 3 3 2" xfId="55627"/>
    <cellStyle name="Percent 4 2 3 3 4" xfId="35088"/>
    <cellStyle name="Percent 4 2 3 4" xfId="35089"/>
    <cellStyle name="Percent 4 2 3 4 2" xfId="35090"/>
    <cellStyle name="Percent 4 2 3 4 2 2" xfId="55628"/>
    <cellStyle name="Percent 4 2 3 4 3" xfId="35091"/>
    <cellStyle name="Percent 4 2 3 5" xfId="35092"/>
    <cellStyle name="Percent 4 2 3 5 2" xfId="55629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2 2" xfId="55630"/>
    <cellStyle name="Percent 4 2 4 2 2 2 3" xfId="35099"/>
    <cellStyle name="Percent 4 2 4 2 2 3" xfId="35100"/>
    <cellStyle name="Percent 4 2 4 2 2 3 2" xfId="55631"/>
    <cellStyle name="Percent 4 2 4 2 2 4" xfId="35101"/>
    <cellStyle name="Percent 4 2 4 2 3" xfId="35102"/>
    <cellStyle name="Percent 4 2 4 2 3 2" xfId="35103"/>
    <cellStyle name="Percent 4 2 4 2 3 2 2" xfId="55632"/>
    <cellStyle name="Percent 4 2 4 2 3 3" xfId="35104"/>
    <cellStyle name="Percent 4 2 4 2 4" xfId="35105"/>
    <cellStyle name="Percent 4 2 4 2 4 2" xfId="55633"/>
    <cellStyle name="Percent 4 2 4 2 5" xfId="35106"/>
    <cellStyle name="Percent 4 2 4 3" xfId="35107"/>
    <cellStyle name="Percent 4 2 4 3 2" xfId="35108"/>
    <cellStyle name="Percent 4 2 4 3 2 2" xfId="35109"/>
    <cellStyle name="Percent 4 2 4 3 2 2 2" xfId="55634"/>
    <cellStyle name="Percent 4 2 4 3 2 3" xfId="35110"/>
    <cellStyle name="Percent 4 2 4 3 3" xfId="35111"/>
    <cellStyle name="Percent 4 2 4 3 3 2" xfId="55635"/>
    <cellStyle name="Percent 4 2 4 3 4" xfId="35112"/>
    <cellStyle name="Percent 4 2 4 4" xfId="35113"/>
    <cellStyle name="Percent 4 2 4 4 2" xfId="35114"/>
    <cellStyle name="Percent 4 2 4 4 2 2" xfId="55636"/>
    <cellStyle name="Percent 4 2 4 4 3" xfId="35115"/>
    <cellStyle name="Percent 4 2 4 5" xfId="35116"/>
    <cellStyle name="Percent 4 2 4 5 2" xfId="55637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2 2" xfId="55638"/>
    <cellStyle name="Percent 4 2 5 2 2 3" xfId="35122"/>
    <cellStyle name="Percent 4 2 5 2 3" xfId="35123"/>
    <cellStyle name="Percent 4 2 5 2 3 2" xfId="55639"/>
    <cellStyle name="Percent 4 2 5 2 4" xfId="35124"/>
    <cellStyle name="Percent 4 2 5 3" xfId="35125"/>
    <cellStyle name="Percent 4 2 5 3 2" xfId="35126"/>
    <cellStyle name="Percent 4 2 5 3 2 2" xfId="55640"/>
    <cellStyle name="Percent 4 2 5 3 3" xfId="35127"/>
    <cellStyle name="Percent 4 2 5 4" xfId="35128"/>
    <cellStyle name="Percent 4 2 5 4 2" xfId="55641"/>
    <cellStyle name="Percent 4 2 5 5" xfId="35129"/>
    <cellStyle name="Percent 4 2 6" xfId="35130"/>
    <cellStyle name="Percent 4 2 6 2" xfId="35131"/>
    <cellStyle name="Percent 4 2 6 2 2" xfId="35132"/>
    <cellStyle name="Percent 4 2 6 2 2 2" xfId="55642"/>
    <cellStyle name="Percent 4 2 6 2 3" xfId="35133"/>
    <cellStyle name="Percent 4 2 6 3" xfId="35134"/>
    <cellStyle name="Percent 4 2 6 3 2" xfId="55643"/>
    <cellStyle name="Percent 4 2 6 4" xfId="35135"/>
    <cellStyle name="Percent 4 2 7" xfId="35136"/>
    <cellStyle name="Percent 4 2 7 2" xfId="35137"/>
    <cellStyle name="Percent 4 2 7 2 2" xfId="55644"/>
    <cellStyle name="Percent 4 2 7 3" xfId="35138"/>
    <cellStyle name="Percent 4 2 8" xfId="35139"/>
    <cellStyle name="Percent 4 2 8 2" xfId="55645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2 2" xfId="55646"/>
    <cellStyle name="Percent 4 3 2 2 2 3" xfId="35146"/>
    <cellStyle name="Percent 4 3 2 2 3" xfId="35147"/>
    <cellStyle name="Percent 4 3 2 2 3 2" xfId="55647"/>
    <cellStyle name="Percent 4 3 2 2 4" xfId="35148"/>
    <cellStyle name="Percent 4 3 2 3" xfId="35149"/>
    <cellStyle name="Percent 4 3 2 3 2" xfId="35150"/>
    <cellStyle name="Percent 4 3 2 3 2 2" xfId="55648"/>
    <cellStyle name="Percent 4 3 2 3 3" xfId="35151"/>
    <cellStyle name="Percent 4 3 2 4" xfId="35152"/>
    <cellStyle name="Percent 4 3 2 4 2" xfId="55649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2 2" xfId="55650"/>
    <cellStyle name="Percent 4 3 3 2 2 3" xfId="35158"/>
    <cellStyle name="Percent 4 3 3 2 3" xfId="35159"/>
    <cellStyle name="Percent 4 3 3 2 3 2" xfId="55651"/>
    <cellStyle name="Percent 4 3 3 2 4" xfId="35160"/>
    <cellStyle name="Percent 4 3 3 3" xfId="35161"/>
    <cellStyle name="Percent 4 3 3 3 2" xfId="35162"/>
    <cellStyle name="Percent 4 3 3 3 2 2" xfId="55652"/>
    <cellStyle name="Percent 4 3 3 3 3" xfId="35163"/>
    <cellStyle name="Percent 4 3 3 4" xfId="35164"/>
    <cellStyle name="Percent 4 3 3 4 2" xfId="55653"/>
    <cellStyle name="Percent 4 3 3 5" xfId="35165"/>
    <cellStyle name="Percent 4 3 4" xfId="35166"/>
    <cellStyle name="Percent 4 3 4 2" xfId="35167"/>
    <cellStyle name="Percent 4 3 4 2 2" xfId="35168"/>
    <cellStyle name="Percent 4 3 4 2 2 2" xfId="55654"/>
    <cellStyle name="Percent 4 3 4 2 3" xfId="35169"/>
    <cellStyle name="Percent 4 3 4 3" xfId="35170"/>
    <cellStyle name="Percent 4 3 4 3 2" xfId="55655"/>
    <cellStyle name="Percent 4 3 4 4" xfId="35171"/>
    <cellStyle name="Percent 4 3 5" xfId="35172"/>
    <cellStyle name="Percent 4 3 5 2" xfId="35173"/>
    <cellStyle name="Percent 4 3 5 2 2" xfId="55656"/>
    <cellStyle name="Percent 4 3 5 3" xfId="35174"/>
    <cellStyle name="Percent 4 3 6" xfId="35175"/>
    <cellStyle name="Percent 4 3 6 2" xfId="55657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2 2" xfId="55658"/>
    <cellStyle name="Percent 4 4 2 2 2 3" xfId="35182"/>
    <cellStyle name="Percent 4 4 2 2 3" xfId="35183"/>
    <cellStyle name="Percent 4 4 2 2 3 2" xfId="55659"/>
    <cellStyle name="Percent 4 4 2 2 4" xfId="35184"/>
    <cellStyle name="Percent 4 4 2 3" xfId="35185"/>
    <cellStyle name="Percent 4 4 2 3 2" xfId="35186"/>
    <cellStyle name="Percent 4 4 2 3 2 2" xfId="55660"/>
    <cellStyle name="Percent 4 4 2 3 3" xfId="35187"/>
    <cellStyle name="Percent 4 4 2 4" xfId="35188"/>
    <cellStyle name="Percent 4 4 2 4 2" xfId="55661"/>
    <cellStyle name="Percent 4 4 2 5" xfId="35189"/>
    <cellStyle name="Percent 4 4 3" xfId="35190"/>
    <cellStyle name="Percent 4 4 3 2" xfId="35191"/>
    <cellStyle name="Percent 4 4 3 2 2" xfId="35192"/>
    <cellStyle name="Percent 4 4 3 2 2 2" xfId="55662"/>
    <cellStyle name="Percent 4 4 3 2 3" xfId="35193"/>
    <cellStyle name="Percent 4 4 3 3" xfId="35194"/>
    <cellStyle name="Percent 4 4 3 3 2" xfId="55663"/>
    <cellStyle name="Percent 4 4 3 4" xfId="35195"/>
    <cellStyle name="Percent 4 4 4" xfId="35196"/>
    <cellStyle name="Percent 4 4 4 2" xfId="35197"/>
    <cellStyle name="Percent 4 4 4 2 2" xfId="55664"/>
    <cellStyle name="Percent 4 4 4 3" xfId="35198"/>
    <cellStyle name="Percent 4 4 5" xfId="35199"/>
    <cellStyle name="Percent 4 4 5 2" xfId="55665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2 2" xfId="55666"/>
    <cellStyle name="Percent 4 5 2 2 2 3" xfId="35206"/>
    <cellStyle name="Percent 4 5 2 2 3" xfId="35207"/>
    <cellStyle name="Percent 4 5 2 2 3 2" xfId="55667"/>
    <cellStyle name="Percent 4 5 2 2 4" xfId="35208"/>
    <cellStyle name="Percent 4 5 2 3" xfId="35209"/>
    <cellStyle name="Percent 4 5 2 3 2" xfId="35210"/>
    <cellStyle name="Percent 4 5 2 3 2 2" xfId="55668"/>
    <cellStyle name="Percent 4 5 2 3 3" xfId="35211"/>
    <cellStyle name="Percent 4 5 2 4" xfId="35212"/>
    <cellStyle name="Percent 4 5 2 4 2" xfId="55669"/>
    <cellStyle name="Percent 4 5 2 5" xfId="35213"/>
    <cellStyle name="Percent 4 5 3" xfId="35214"/>
    <cellStyle name="Percent 4 5 3 2" xfId="35215"/>
    <cellStyle name="Percent 4 5 3 2 2" xfId="35216"/>
    <cellStyle name="Percent 4 5 3 2 2 2" xfId="55670"/>
    <cellStyle name="Percent 4 5 3 2 3" xfId="35217"/>
    <cellStyle name="Percent 4 5 3 3" xfId="35218"/>
    <cellStyle name="Percent 4 5 3 3 2" xfId="55671"/>
    <cellStyle name="Percent 4 5 3 4" xfId="35219"/>
    <cellStyle name="Percent 4 5 4" xfId="35220"/>
    <cellStyle name="Percent 4 5 4 2" xfId="35221"/>
    <cellStyle name="Percent 4 5 4 2 2" xfId="55672"/>
    <cellStyle name="Percent 4 5 4 3" xfId="35222"/>
    <cellStyle name="Percent 4 5 5" xfId="35223"/>
    <cellStyle name="Percent 4 5 5 2" xfId="5567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2 2" xfId="55674"/>
    <cellStyle name="Percent 4 6 2 2 3" xfId="35229"/>
    <cellStyle name="Percent 4 6 2 3" xfId="35230"/>
    <cellStyle name="Percent 4 6 2 3 2" xfId="55675"/>
    <cellStyle name="Percent 4 6 2 4" xfId="35231"/>
    <cellStyle name="Percent 4 6 3" xfId="35232"/>
    <cellStyle name="Percent 4 6 3 2" xfId="35233"/>
    <cellStyle name="Percent 4 6 3 2 2" xfId="55676"/>
    <cellStyle name="Percent 4 6 3 3" xfId="35234"/>
    <cellStyle name="Percent 4 6 4" xfId="35235"/>
    <cellStyle name="Percent 4 6 4 2" xfId="55677"/>
    <cellStyle name="Percent 4 6 5" xfId="35236"/>
    <cellStyle name="Percent 4 7" xfId="35237"/>
    <cellStyle name="Percent 4 7 2" xfId="35238"/>
    <cellStyle name="Percent 4 7 2 2" xfId="35239"/>
    <cellStyle name="Percent 4 7 2 2 2" xfId="55678"/>
    <cellStyle name="Percent 4 7 2 3" xfId="35240"/>
    <cellStyle name="Percent 4 7 3" xfId="35241"/>
    <cellStyle name="Percent 4 7 3 2" xfId="55679"/>
    <cellStyle name="Percent 4 7 4" xfId="35242"/>
    <cellStyle name="Percent 4 8" xfId="35243"/>
    <cellStyle name="Percent 4 8 2" xfId="35244"/>
    <cellStyle name="Percent 4 8 2 2" xfId="55680"/>
    <cellStyle name="Percent 4 8 3" xfId="35245"/>
    <cellStyle name="Percent 4 9" xfId="35246"/>
    <cellStyle name="Percent 4 9 2" xfId="55681"/>
    <cellStyle name="Percent 5" xfId="35247"/>
    <cellStyle name="Percent 5 2" xfId="35248"/>
    <cellStyle name="Percent 6" xfId="57591"/>
    <cellStyle name="ReportTitlePrompt" xfId="74"/>
    <cellStyle name="ReportTitlePrompt 2" xfId="45268"/>
    <cellStyle name="ReportTitlePrompt 3" xfId="45269"/>
    <cellStyle name="ReportTitleValue" xfId="75"/>
    <cellStyle name="RowAcctAbovePrompt" xfId="76"/>
    <cellStyle name="RowAcctAbovePrompt 2" xfId="45270"/>
    <cellStyle name="RowAcctAbovePrompt 3" xfId="45271"/>
    <cellStyle name="RowAcctSOBAbovePrompt" xfId="77"/>
    <cellStyle name="RowAcctSOBAbovePrompt 2" xfId="45272"/>
    <cellStyle name="RowAcctSOBAbovePrompt 3" xfId="45273"/>
    <cellStyle name="RowAcctSOBValue" xfId="78"/>
    <cellStyle name="RowAcctSOBValue 2" xfId="45274"/>
    <cellStyle name="RowAcctSOBValue 3" xfId="45275"/>
    <cellStyle name="RowAcctValue" xfId="79"/>
    <cellStyle name="RowAttrAbovePrompt" xfId="80"/>
    <cellStyle name="RowAttrAbovePrompt 2" xfId="45276"/>
    <cellStyle name="RowAttrAbovePrompt 3" xfId="45277"/>
    <cellStyle name="RowAttrValue" xfId="81"/>
    <cellStyle name="RowColSetAbovePrompt" xfId="82"/>
    <cellStyle name="RowColSetAbovePrompt 2" xfId="45278"/>
    <cellStyle name="RowColSetAbovePrompt 3" xfId="45279"/>
    <cellStyle name="RowColSetLeftPrompt" xfId="83"/>
    <cellStyle name="RowColSetLeftPrompt 2" xfId="45280"/>
    <cellStyle name="RowColSetLeftPrompt 3" xfId="45281"/>
    <cellStyle name="RowColSetValue" xfId="84"/>
    <cellStyle name="RowLeftPrompt" xfId="85"/>
    <cellStyle name="RowLeftPrompt 2" xfId="45282"/>
    <cellStyle name="RowLeftPrompt 3" xfId="45283"/>
    <cellStyle name="SampleUsingFormatMask" xfId="86"/>
    <cellStyle name="SampleUsingFormatMask 2" xfId="45284"/>
    <cellStyle name="SampleUsingFormatMask 3" xfId="45285"/>
    <cellStyle name="SampleWithNoFormatMask" xfId="87"/>
    <cellStyle name="SampleWithNoFormatMask 2" xfId="45286"/>
    <cellStyle name="SampleWithNoFormatMask 3" xfId="45287"/>
    <cellStyle name="STYL5 - Style5" xfId="88"/>
    <cellStyle name="STYL5 - Style5 2" xfId="167"/>
    <cellStyle name="STYL5 - Style5 2 2" xfId="45288"/>
    <cellStyle name="STYL5 - Style5 2 3" xfId="45289"/>
    <cellStyle name="STYL5 - Style5 3" xfId="133"/>
    <cellStyle name="STYL5 - Style5 4" xfId="45290"/>
    <cellStyle name="STYL6 - Style6" xfId="89"/>
    <cellStyle name="STYL6 - Style6 2" xfId="168"/>
    <cellStyle name="STYL6 - Style6 2 2" xfId="45291"/>
    <cellStyle name="STYL6 - Style6 2 3" xfId="45292"/>
    <cellStyle name="STYL6 - Style6 3" xfId="134"/>
    <cellStyle name="STYL6 - Style6 4" xfId="45293"/>
    <cellStyle name="Style 1" xfId="35249"/>
    <cellStyle name="STYLE1 - Style1" xfId="90"/>
    <cellStyle name="STYLE1 - Style1 2" xfId="169"/>
    <cellStyle name="STYLE1 - Style1 2 2" xfId="45294"/>
    <cellStyle name="STYLE1 - Style1 2 3" xfId="45295"/>
    <cellStyle name="STYLE1 - Style1 3" xfId="135"/>
    <cellStyle name="STYLE1 - Style1 4" xfId="45296"/>
    <cellStyle name="STYLE2 - Style2" xfId="91"/>
    <cellStyle name="STYLE2 - Style2 2" xfId="170"/>
    <cellStyle name="STYLE2 - Style2 2 2" xfId="45297"/>
    <cellStyle name="STYLE2 - Style2 2 3" xfId="45298"/>
    <cellStyle name="STYLE2 - Style2 3" xfId="136"/>
    <cellStyle name="STYLE2 - Style2 4" xfId="45299"/>
    <cellStyle name="STYLE3 - Style3" xfId="92"/>
    <cellStyle name="STYLE3 - Style3 2" xfId="171"/>
    <cellStyle name="STYLE3 - Style3 2 2" xfId="45300"/>
    <cellStyle name="STYLE3 - Style3 2 3" xfId="45301"/>
    <cellStyle name="STYLE3 - Style3 3" xfId="137"/>
    <cellStyle name="STYLE3 - Style3 4" xfId="45302"/>
    <cellStyle name="STYLE4 - Style4" xfId="93"/>
    <cellStyle name="STYLE4 - Style4 2" xfId="172"/>
    <cellStyle name="STYLE4 - Style4 2 2" xfId="45303"/>
    <cellStyle name="STYLE4 - Style4 2 3" xfId="45304"/>
    <cellStyle name="STYLE4 - Style4 3" xfId="138"/>
    <cellStyle name="STYLE4 - Style4 4" xfId="45305"/>
    <cellStyle name="t" xfId="35250"/>
    <cellStyle name="Title" xfId="94" builtinId="15" customBuiltin="1"/>
    <cellStyle name="Title 2" xfId="35251"/>
    <cellStyle name="Title 2 2" xfId="35252"/>
    <cellStyle name="Title 2 2 2" xfId="55682"/>
    <cellStyle name="Title 2 3" xfId="35253"/>
    <cellStyle name="Title 2 4" xfId="55683"/>
    <cellStyle name="Title 3" xfId="35254"/>
    <cellStyle name="Title 3 2" xfId="55684"/>
    <cellStyle name="Title 3 3" xfId="55685"/>
    <cellStyle name="Title 4" xfId="35255"/>
    <cellStyle name="Title 4 2" xfId="35256"/>
    <cellStyle name="Title 4 2 2" xfId="35257"/>
    <cellStyle name="Title 4 2 3" xfId="35258"/>
    <cellStyle name="Title 4 3" xfId="55686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3 2" xfId="55687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3 2" xfId="55688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3 2" xfId="55689"/>
    <cellStyle name="Total 10 2 4 4" xfId="35282"/>
    <cellStyle name="Total 10 2 5" xfId="35283"/>
    <cellStyle name="Total 10 2 5 2" xfId="35284"/>
    <cellStyle name="Total 10 2 6" xfId="35285"/>
    <cellStyle name="Total 10 2 6 2" xfId="55690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3 2" xfId="556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3 2" xfId="55692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3 2" xfId="55693"/>
    <cellStyle name="Total 10 3 4 4" xfId="35302"/>
    <cellStyle name="Total 10 3 5" xfId="35303"/>
    <cellStyle name="Total 10 3 5 2" xfId="35304"/>
    <cellStyle name="Total 10 3 6" xfId="35305"/>
    <cellStyle name="Total 10 3 6 2" xfId="55694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3 2" xfId="55695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3 2" xfId="5569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3 2" xfId="55697"/>
    <cellStyle name="Total 10 4 4 4" xfId="35322"/>
    <cellStyle name="Total 10 4 5" xfId="35323"/>
    <cellStyle name="Total 10 4 5 2" xfId="35324"/>
    <cellStyle name="Total 10 4 6" xfId="35325"/>
    <cellStyle name="Total 10 4 6 2" xfId="55698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3 2" xfId="55699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3 2" xfId="55700"/>
    <cellStyle name="Total 10 5 3 4" xfId="35337"/>
    <cellStyle name="Total 10 5 4" xfId="35338"/>
    <cellStyle name="Total 10 5 4 2" xfId="35339"/>
    <cellStyle name="Total 10 5 5" xfId="35340"/>
    <cellStyle name="Total 10 5 5 2" xfId="55701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3 2" xfId="55702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3 2" xfId="55703"/>
    <cellStyle name="Total 10 6 3 4" xfId="35352"/>
    <cellStyle name="Total 10 6 4" xfId="35353"/>
    <cellStyle name="Total 10 6 4 2" xfId="35354"/>
    <cellStyle name="Total 10 6 5" xfId="35355"/>
    <cellStyle name="Total 10 6 5 2" xfId="55704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3 2" xfId="55705"/>
    <cellStyle name="Total 10 7 4" xfId="35361"/>
    <cellStyle name="Total 10 8" xfId="35362"/>
    <cellStyle name="Total 10 8 2" xfId="35363"/>
    <cellStyle name="Total 10 9" xfId="35364"/>
    <cellStyle name="Total 10 9 2" xfId="55706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3 2" xfId="55707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3 2" xfId="55708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3 2" xfId="55709"/>
    <cellStyle name="Total 11 2 4 4" xfId="35382"/>
    <cellStyle name="Total 11 2 5" xfId="35383"/>
    <cellStyle name="Total 11 2 5 2" xfId="35384"/>
    <cellStyle name="Total 11 2 6" xfId="35385"/>
    <cellStyle name="Total 11 2 6 2" xfId="55710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3 2" xfId="5571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3 2" xfId="55712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3 2" xfId="55713"/>
    <cellStyle name="Total 11 3 4 4" xfId="35402"/>
    <cellStyle name="Total 11 3 5" xfId="35403"/>
    <cellStyle name="Total 11 3 5 2" xfId="35404"/>
    <cellStyle name="Total 11 3 6" xfId="35405"/>
    <cellStyle name="Total 11 3 6 2" xfId="55714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3 2" xfId="55715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3 2" xfId="557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3 2" xfId="55717"/>
    <cellStyle name="Total 11 4 4 4" xfId="35422"/>
    <cellStyle name="Total 11 4 5" xfId="35423"/>
    <cellStyle name="Total 11 4 5 2" xfId="35424"/>
    <cellStyle name="Total 11 4 6" xfId="35425"/>
    <cellStyle name="Total 11 4 6 2" xfId="55718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3 2" xfId="55719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3 2" xfId="55720"/>
    <cellStyle name="Total 11 5 3 4" xfId="35437"/>
    <cellStyle name="Total 11 5 4" xfId="35438"/>
    <cellStyle name="Total 11 5 4 2" xfId="35439"/>
    <cellStyle name="Total 11 5 5" xfId="35440"/>
    <cellStyle name="Total 11 5 5 2" xfId="55721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3 2" xfId="55722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3 2" xfId="55723"/>
    <cellStyle name="Total 11 6 3 4" xfId="35452"/>
    <cellStyle name="Total 11 6 4" xfId="35453"/>
    <cellStyle name="Total 11 6 4 2" xfId="35454"/>
    <cellStyle name="Total 11 6 5" xfId="35455"/>
    <cellStyle name="Total 11 6 5 2" xfId="55724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3 2" xfId="55725"/>
    <cellStyle name="Total 11 7 4" xfId="35461"/>
    <cellStyle name="Total 11 8" xfId="35462"/>
    <cellStyle name="Total 11 8 2" xfId="35463"/>
    <cellStyle name="Total 11 9" xfId="35464"/>
    <cellStyle name="Total 11 9 2" xfId="55726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3 2" xfId="55727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3 2" xfId="55728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3 2" xfId="55729"/>
    <cellStyle name="Total 12 2 4 4" xfId="35481"/>
    <cellStyle name="Total 12 2 5" xfId="35482"/>
    <cellStyle name="Total 12 2 5 2" xfId="35483"/>
    <cellStyle name="Total 12 2 6" xfId="35484"/>
    <cellStyle name="Total 12 2 6 2" xfId="55730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3 2" xfId="55731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3 2" xfId="55732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3 2" xfId="55733"/>
    <cellStyle name="Total 12 3 4 4" xfId="35501"/>
    <cellStyle name="Total 12 3 5" xfId="35502"/>
    <cellStyle name="Total 12 3 5 2" xfId="35503"/>
    <cellStyle name="Total 12 3 6" xfId="35504"/>
    <cellStyle name="Total 12 3 6 2" xfId="5573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3 2" xfId="55735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3 2" xfId="55736"/>
    <cellStyle name="Total 12 4 3 4" xfId="35516"/>
    <cellStyle name="Total 12 4 4" xfId="35517"/>
    <cellStyle name="Total 12 4 4 2" xfId="35518"/>
    <cellStyle name="Total 12 4 5" xfId="35519"/>
    <cellStyle name="Total 12 4 5 2" xfId="55737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3 2" xfId="55738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3 2" xfId="55739"/>
    <cellStyle name="Total 12 5 3 4" xfId="35531"/>
    <cellStyle name="Total 12 5 4" xfId="35532"/>
    <cellStyle name="Total 12 5 4 2" xfId="35533"/>
    <cellStyle name="Total 12 5 5" xfId="35534"/>
    <cellStyle name="Total 12 5 5 2" xfId="55740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3 2" xfId="55741"/>
    <cellStyle name="Total 12 6 4" xfId="35540"/>
    <cellStyle name="Total 12 7" xfId="35541"/>
    <cellStyle name="Total 12 7 2" xfId="35542"/>
    <cellStyle name="Total 12 8" xfId="35543"/>
    <cellStyle name="Total 12 8 2" xfId="55742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3 2" xfId="55743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3 2" xfId="55744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3 2" xfId="55745"/>
    <cellStyle name="Total 13 2 4 4" xfId="35562"/>
    <cellStyle name="Total 13 2 5" xfId="35563"/>
    <cellStyle name="Total 13 2 5 2" xfId="35564"/>
    <cellStyle name="Total 13 2 6" xfId="35565"/>
    <cellStyle name="Total 13 2 6 2" xfId="55746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3 2" xfId="55747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3 2" xfId="55748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3 2" xfId="55749"/>
    <cellStyle name="Total 13 3 4 4" xfId="35582"/>
    <cellStyle name="Total 13 3 5" xfId="35583"/>
    <cellStyle name="Total 13 3 5 2" xfId="35584"/>
    <cellStyle name="Total 13 3 6" xfId="35585"/>
    <cellStyle name="Total 13 3 6 2" xfId="55750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3 2" xfId="5575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3 2" xfId="55752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3 2" xfId="55753"/>
    <cellStyle name="Total 13 4 4 4" xfId="35602"/>
    <cellStyle name="Total 13 4 5" xfId="35603"/>
    <cellStyle name="Total 13 4 5 2" xfId="35604"/>
    <cellStyle name="Total 13 4 6" xfId="35605"/>
    <cellStyle name="Total 13 4 6 2" xfId="55754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3 2" xfId="55755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3 2" xfId="55756"/>
    <cellStyle name="Total 13 5 3 4" xfId="35617"/>
    <cellStyle name="Total 13 5 4" xfId="35618"/>
    <cellStyle name="Total 13 5 4 2" xfId="35619"/>
    <cellStyle name="Total 13 5 5" xfId="35620"/>
    <cellStyle name="Total 13 5 5 2" xfId="55757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3 2" xfId="55758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3 2" xfId="55759"/>
    <cellStyle name="Total 13 6 3 4" xfId="35632"/>
    <cellStyle name="Total 13 6 4" xfId="35633"/>
    <cellStyle name="Total 13 6 4 2" xfId="35634"/>
    <cellStyle name="Total 13 6 5" xfId="35635"/>
    <cellStyle name="Total 13 6 5 2" xfId="55760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3 2" xfId="55761"/>
    <cellStyle name="Total 13 7 4" xfId="35641"/>
    <cellStyle name="Total 13 8" xfId="35642"/>
    <cellStyle name="Total 13 8 2" xfId="35643"/>
    <cellStyle name="Total 13 9" xfId="35644"/>
    <cellStyle name="Total 13 9 2" xfId="55762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3 2" xfId="55763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3 2" xfId="55764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3 2" xfId="55765"/>
    <cellStyle name="Total 14 2 4 4" xfId="35662"/>
    <cellStyle name="Total 14 2 5" xfId="35663"/>
    <cellStyle name="Total 14 2 5 2" xfId="35664"/>
    <cellStyle name="Total 14 2 6" xfId="35665"/>
    <cellStyle name="Total 14 2 6 2" xfId="55766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3 2" xfId="55767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3 2" xfId="55768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3 2" xfId="55769"/>
    <cellStyle name="Total 14 3 4 4" xfId="35682"/>
    <cellStyle name="Total 14 3 5" xfId="35683"/>
    <cellStyle name="Total 14 3 5 2" xfId="35684"/>
    <cellStyle name="Total 14 3 6" xfId="35685"/>
    <cellStyle name="Total 14 3 6 2" xfId="55770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3 2" xfId="5577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3 2" xfId="55772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3 2" xfId="55773"/>
    <cellStyle name="Total 14 4 4 4" xfId="35702"/>
    <cellStyle name="Total 14 4 5" xfId="35703"/>
    <cellStyle name="Total 14 4 5 2" xfId="35704"/>
    <cellStyle name="Total 14 4 6" xfId="35705"/>
    <cellStyle name="Total 14 4 6 2" xfId="55774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3 2" xfId="55775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3 2" xfId="55776"/>
    <cellStyle name="Total 14 5 3 4" xfId="35717"/>
    <cellStyle name="Total 14 5 4" xfId="35718"/>
    <cellStyle name="Total 14 5 4 2" xfId="35719"/>
    <cellStyle name="Total 14 5 5" xfId="35720"/>
    <cellStyle name="Total 14 5 5 2" xfId="55777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3 2" xfId="55778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3 2" xfId="55779"/>
    <cellStyle name="Total 14 6 3 4" xfId="35732"/>
    <cellStyle name="Total 14 6 4" xfId="35733"/>
    <cellStyle name="Total 14 6 4 2" xfId="35734"/>
    <cellStyle name="Total 14 6 5" xfId="35735"/>
    <cellStyle name="Total 14 6 5 2" xfId="55780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3 2" xfId="55781"/>
    <cellStyle name="Total 14 7 4" xfId="35741"/>
    <cellStyle name="Total 14 8" xfId="35742"/>
    <cellStyle name="Total 14 8 2" xfId="35743"/>
    <cellStyle name="Total 14 9" xfId="35744"/>
    <cellStyle name="Total 14 9 2" xfId="55782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3 2" xfId="55783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3 2" xfId="55784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3 2" xfId="55785"/>
    <cellStyle name="Total 15 2 4 4" xfId="35762"/>
    <cellStyle name="Total 15 2 5" xfId="35763"/>
    <cellStyle name="Total 15 2 5 2" xfId="35764"/>
    <cellStyle name="Total 15 2 6" xfId="35765"/>
    <cellStyle name="Total 15 2 6 2" xfId="55786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3 2" xfId="55787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3 2" xfId="55788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3 2" xfId="55789"/>
    <cellStyle name="Total 15 3 4 4" xfId="35782"/>
    <cellStyle name="Total 15 3 5" xfId="35783"/>
    <cellStyle name="Total 15 3 5 2" xfId="35784"/>
    <cellStyle name="Total 15 3 6" xfId="35785"/>
    <cellStyle name="Total 15 3 6 2" xfId="55790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3 2" xfId="5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3 2" xfId="55792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3 2" xfId="55793"/>
    <cellStyle name="Total 15 4 4 4" xfId="35802"/>
    <cellStyle name="Total 15 4 5" xfId="35803"/>
    <cellStyle name="Total 15 4 5 2" xfId="35804"/>
    <cellStyle name="Total 15 4 6" xfId="35805"/>
    <cellStyle name="Total 15 4 6 2" xfId="55794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3 2" xfId="55795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3 2" xfId="55796"/>
    <cellStyle name="Total 15 5 3 4" xfId="35817"/>
    <cellStyle name="Total 15 5 4" xfId="35818"/>
    <cellStyle name="Total 15 5 4 2" xfId="35819"/>
    <cellStyle name="Total 15 5 5" xfId="35820"/>
    <cellStyle name="Total 15 5 5 2" xfId="55797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3 2" xfId="55798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3 2" xfId="55799"/>
    <cellStyle name="Total 15 6 3 4" xfId="35832"/>
    <cellStyle name="Total 15 6 4" xfId="35833"/>
    <cellStyle name="Total 15 6 4 2" xfId="35834"/>
    <cellStyle name="Total 15 6 5" xfId="35835"/>
    <cellStyle name="Total 15 6 5 2" xfId="55800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3 2" xfId="55801"/>
    <cellStyle name="Total 15 7 4" xfId="35841"/>
    <cellStyle name="Total 15 8" xfId="35842"/>
    <cellStyle name="Total 15 8 2" xfId="35843"/>
    <cellStyle name="Total 15 9" xfId="35844"/>
    <cellStyle name="Total 15 9 2" xfId="55802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3 2" xfId="55803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3 2" xfId="55804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3 2" xfId="55805"/>
    <cellStyle name="Total 16 2 4 4" xfId="35862"/>
    <cellStyle name="Total 16 2 5" xfId="35863"/>
    <cellStyle name="Total 16 2 5 2" xfId="35864"/>
    <cellStyle name="Total 16 2 6" xfId="35865"/>
    <cellStyle name="Total 16 2 6 2" xfId="55806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3 2" xfId="55807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3 2" xfId="55808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3 2" xfId="55809"/>
    <cellStyle name="Total 16 3 4 4" xfId="35882"/>
    <cellStyle name="Total 16 3 5" xfId="35883"/>
    <cellStyle name="Total 16 3 5 2" xfId="35884"/>
    <cellStyle name="Total 16 3 6" xfId="35885"/>
    <cellStyle name="Total 16 3 6 2" xfId="55810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3 2" xfId="5581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3 2" xfId="55812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3 2" xfId="55813"/>
    <cellStyle name="Total 16 4 4 4" xfId="35902"/>
    <cellStyle name="Total 16 4 5" xfId="35903"/>
    <cellStyle name="Total 16 4 5 2" xfId="35904"/>
    <cellStyle name="Total 16 4 6" xfId="35905"/>
    <cellStyle name="Total 16 4 6 2" xfId="55814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3 2" xfId="55815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3 2" xfId="55816"/>
    <cellStyle name="Total 16 5 3 4" xfId="35917"/>
    <cellStyle name="Total 16 5 4" xfId="35918"/>
    <cellStyle name="Total 16 5 4 2" xfId="35919"/>
    <cellStyle name="Total 16 5 5" xfId="35920"/>
    <cellStyle name="Total 16 5 5 2" xfId="55817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3 2" xfId="55818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3 2" xfId="55819"/>
    <cellStyle name="Total 16 6 3 4" xfId="35932"/>
    <cellStyle name="Total 16 6 4" xfId="35933"/>
    <cellStyle name="Total 16 6 4 2" xfId="35934"/>
    <cellStyle name="Total 16 6 5" xfId="35935"/>
    <cellStyle name="Total 16 6 5 2" xfId="55820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3 2" xfId="55821"/>
    <cellStyle name="Total 16 7 4" xfId="35941"/>
    <cellStyle name="Total 16 8" xfId="35942"/>
    <cellStyle name="Total 16 8 2" xfId="35943"/>
    <cellStyle name="Total 16 9" xfId="35944"/>
    <cellStyle name="Total 16 9 2" xfId="55822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3 2" xfId="55823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3 2" xfId="55824"/>
    <cellStyle name="Total 17 3 4" xfId="35955"/>
    <cellStyle name="Total 17 4" xfId="35956"/>
    <cellStyle name="Total 17 4 2" xfId="35957"/>
    <cellStyle name="Total 17 4 2 2" xfId="35958"/>
    <cellStyle name="Total 17 4 2 2 2" xfId="55825"/>
    <cellStyle name="Total 17 4 2 3" xfId="35959"/>
    <cellStyle name="Total 17 4 3" xfId="35960"/>
    <cellStyle name="Total 17 4 3 2" xfId="55826"/>
    <cellStyle name="Total 17 4 4" xfId="35961"/>
    <cellStyle name="Total 17 5" xfId="35962"/>
    <cellStyle name="Total 17 5 2" xfId="35963"/>
    <cellStyle name="Total 17 6" xfId="35964"/>
    <cellStyle name="Total 17 6 2" xfId="55827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3 2" xfId="55828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3 2" xfId="55829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3 2" xfId="55830"/>
    <cellStyle name="Total 18 4 4" xfId="35981"/>
    <cellStyle name="Total 18 5" xfId="35982"/>
    <cellStyle name="Total 18 5 2" xfId="35983"/>
    <cellStyle name="Total 18 6" xfId="35984"/>
    <cellStyle name="Total 18 6 2" xfId="55831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3 2" xfId="55832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3 2" xfId="55833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3 2" xfId="55834"/>
    <cellStyle name="Total 19 4 4" xfId="36001"/>
    <cellStyle name="Total 19 5" xfId="36002"/>
    <cellStyle name="Total 19 5 2" xfId="36003"/>
    <cellStyle name="Total 19 6" xfId="36004"/>
    <cellStyle name="Total 19 6 2" xfId="55835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3 2" xfId="55836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3 2" xfId="55837"/>
    <cellStyle name="Total 2 10 3 4" xfId="36017"/>
    <cellStyle name="Total 2 10 4" xfId="36018"/>
    <cellStyle name="Total 2 10 4 2" xfId="36019"/>
    <cellStyle name="Total 2 10 5" xfId="36020"/>
    <cellStyle name="Total 2 10 5 2" xfId="55838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3 2" xfId="55839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3 2" xfId="55840"/>
    <cellStyle name="Total 2 11 3 4" xfId="36032"/>
    <cellStyle name="Total 2 11 4" xfId="36033"/>
    <cellStyle name="Total 2 11 4 2" xfId="36034"/>
    <cellStyle name="Total 2 11 5" xfId="36035"/>
    <cellStyle name="Total 2 11 5 2" xfId="55841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3 2" xfId="55842"/>
    <cellStyle name="Total 2 12 4" xfId="36041"/>
    <cellStyle name="Total 2 13" xfId="36042"/>
    <cellStyle name="Total 2 13 2" xfId="36043"/>
    <cellStyle name="Total 2 13 2 2" xfId="36044"/>
    <cellStyle name="Total 2 13 2 2 2" xfId="55843"/>
    <cellStyle name="Total 2 13 2 3" xfId="36045"/>
    <cellStyle name="Total 2 13 3" xfId="36046"/>
    <cellStyle name="Total 2 13 3 2" xfId="55844"/>
    <cellStyle name="Total 2 13 4" xfId="36047"/>
    <cellStyle name="Total 2 14" xfId="36048"/>
    <cellStyle name="Total 2 14 2" xfId="36049"/>
    <cellStyle name="Total 2 15" xfId="36050"/>
    <cellStyle name="Total 2 15 2" xfId="55845"/>
    <cellStyle name="Total 2 16" xfId="36051"/>
    <cellStyle name="Total 2 17" xfId="55846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3 2" xfId="55847"/>
    <cellStyle name="Total 2 2 10 4" xfId="36057"/>
    <cellStyle name="Total 2 2 11" xfId="36058"/>
    <cellStyle name="Total 2 2 11 2" xfId="36059"/>
    <cellStyle name="Total 2 2 12" xfId="36060"/>
    <cellStyle name="Total 2 2 12 2" xfId="55848"/>
    <cellStyle name="Total 2 2 13" xfId="36061"/>
    <cellStyle name="Total 2 2 14" xfId="55849"/>
    <cellStyle name="Total 2 2 2" xfId="36062"/>
    <cellStyle name="Total 2 2 2 10" xfId="36063"/>
    <cellStyle name="Total 2 2 2 10 2" xfId="36064"/>
    <cellStyle name="Total 2 2 2 11" xfId="36065"/>
    <cellStyle name="Total 2 2 2 11 2" xfId="55850"/>
    <cellStyle name="Total 2 2 2 12" xfId="36066"/>
    <cellStyle name="Total 2 2 2 2" xfId="36067"/>
    <cellStyle name="Total 2 2 2 2 10" xfId="36068"/>
    <cellStyle name="Total 2 2 2 2 10 2" xfId="55851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3 2" xfId="55852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3 2" xfId="55853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3 2" xfId="55854"/>
    <cellStyle name="Total 2 2 2 2 2 2 4 4" xfId="36086"/>
    <cellStyle name="Total 2 2 2 2 2 2 5" xfId="36087"/>
    <cellStyle name="Total 2 2 2 2 2 2 5 2" xfId="36088"/>
    <cellStyle name="Total 2 2 2 2 2 2 6" xfId="36089"/>
    <cellStyle name="Total 2 2 2 2 2 2 6 2" xfId="55855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3 2" xfId="55856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3 2" xfId="55857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3 2" xfId="55858"/>
    <cellStyle name="Total 2 2 2 2 2 3 4 4" xfId="36106"/>
    <cellStyle name="Total 2 2 2 2 2 3 5" xfId="36107"/>
    <cellStyle name="Total 2 2 2 2 2 3 5 2" xfId="36108"/>
    <cellStyle name="Total 2 2 2 2 2 3 6" xfId="36109"/>
    <cellStyle name="Total 2 2 2 2 2 3 6 2" xfId="5585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3 2" xfId="55860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3 2" xfId="55861"/>
    <cellStyle name="Total 2 2 2 2 2 4 3 4" xfId="36121"/>
    <cellStyle name="Total 2 2 2 2 2 4 4" xfId="36122"/>
    <cellStyle name="Total 2 2 2 2 2 4 4 2" xfId="36123"/>
    <cellStyle name="Total 2 2 2 2 2 4 5" xfId="36124"/>
    <cellStyle name="Total 2 2 2 2 2 4 5 2" xfId="55862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3 2" xfId="55863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3 2" xfId="55864"/>
    <cellStyle name="Total 2 2 2 2 2 5 3 4" xfId="36136"/>
    <cellStyle name="Total 2 2 2 2 2 5 4" xfId="36137"/>
    <cellStyle name="Total 2 2 2 2 2 5 4 2" xfId="36138"/>
    <cellStyle name="Total 2 2 2 2 2 5 5" xfId="36139"/>
    <cellStyle name="Total 2 2 2 2 2 5 5 2" xfId="55865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3 2" xfId="55866"/>
    <cellStyle name="Total 2 2 2 2 2 6 4" xfId="36145"/>
    <cellStyle name="Total 2 2 2 2 2 7" xfId="36146"/>
    <cellStyle name="Total 2 2 2 2 2 7 2" xfId="36147"/>
    <cellStyle name="Total 2 2 2 2 2 8" xfId="36148"/>
    <cellStyle name="Total 2 2 2 2 2 8 2" xfId="55867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3 2" xfId="55868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3 2" xfId="55869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3 2" xfId="55870"/>
    <cellStyle name="Total 2 2 2 2 3 2 4 4" xfId="36166"/>
    <cellStyle name="Total 2 2 2 2 3 2 5" xfId="36167"/>
    <cellStyle name="Total 2 2 2 2 3 2 5 2" xfId="36168"/>
    <cellStyle name="Total 2 2 2 2 3 2 6" xfId="36169"/>
    <cellStyle name="Total 2 2 2 2 3 2 6 2" xfId="55871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3 2" xfId="55872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3 2" xfId="55873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3 2" xfId="55874"/>
    <cellStyle name="Total 2 2 2 2 3 3 4 4" xfId="36186"/>
    <cellStyle name="Total 2 2 2 2 3 3 5" xfId="36187"/>
    <cellStyle name="Total 2 2 2 2 3 3 5 2" xfId="36188"/>
    <cellStyle name="Total 2 2 2 2 3 3 6" xfId="36189"/>
    <cellStyle name="Total 2 2 2 2 3 3 6 2" xfId="55875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3 2" xfId="55876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3 2" xfId="55877"/>
    <cellStyle name="Total 2 2 2 2 3 4 3 4" xfId="36201"/>
    <cellStyle name="Total 2 2 2 2 3 4 4" xfId="36202"/>
    <cellStyle name="Total 2 2 2 2 3 4 4 2" xfId="36203"/>
    <cellStyle name="Total 2 2 2 2 3 4 5" xfId="36204"/>
    <cellStyle name="Total 2 2 2 2 3 4 5 2" xfId="55878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3 2" xfId="55879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3 2" xfId="55880"/>
    <cellStyle name="Total 2 2 2 2 3 5 3 4" xfId="36216"/>
    <cellStyle name="Total 2 2 2 2 3 5 4" xfId="36217"/>
    <cellStyle name="Total 2 2 2 2 3 5 4 2" xfId="36218"/>
    <cellStyle name="Total 2 2 2 2 3 5 5" xfId="36219"/>
    <cellStyle name="Total 2 2 2 2 3 5 5 2" xfId="55881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3 2" xfId="55882"/>
    <cellStyle name="Total 2 2 2 2 3 6 4" xfId="36225"/>
    <cellStyle name="Total 2 2 2 2 3 7" xfId="36226"/>
    <cellStyle name="Total 2 2 2 2 3 7 2" xfId="36227"/>
    <cellStyle name="Total 2 2 2 2 3 8" xfId="36228"/>
    <cellStyle name="Total 2 2 2 2 3 8 2" xfId="55883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3 2" xfId="5588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3 2" xfId="55885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3 2" xfId="55886"/>
    <cellStyle name="Total 2 2 2 2 4 4 4" xfId="36245"/>
    <cellStyle name="Total 2 2 2 2 4 5" xfId="36246"/>
    <cellStyle name="Total 2 2 2 2 4 5 2" xfId="36247"/>
    <cellStyle name="Total 2 2 2 2 4 6" xfId="36248"/>
    <cellStyle name="Total 2 2 2 2 4 6 2" xfId="55887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3 2" xfId="55888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3 2" xfId="5588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3 2" xfId="55890"/>
    <cellStyle name="Total 2 2 2 2 5 4 4" xfId="36265"/>
    <cellStyle name="Total 2 2 2 2 5 5" xfId="36266"/>
    <cellStyle name="Total 2 2 2 2 5 5 2" xfId="36267"/>
    <cellStyle name="Total 2 2 2 2 5 6" xfId="36268"/>
    <cellStyle name="Total 2 2 2 2 5 6 2" xfId="55891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3 2" xfId="55892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3 2" xfId="55893"/>
    <cellStyle name="Total 2 2 2 2 6 3 4" xfId="36280"/>
    <cellStyle name="Total 2 2 2 2 6 4" xfId="36281"/>
    <cellStyle name="Total 2 2 2 2 6 4 2" xfId="36282"/>
    <cellStyle name="Total 2 2 2 2 6 5" xfId="36283"/>
    <cellStyle name="Total 2 2 2 2 6 5 2" xfId="55894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3 2" xfId="55895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3 2" xfId="55896"/>
    <cellStyle name="Total 2 2 2 2 7 3 4" xfId="36295"/>
    <cellStyle name="Total 2 2 2 2 7 4" xfId="36296"/>
    <cellStyle name="Total 2 2 2 2 7 4 2" xfId="36297"/>
    <cellStyle name="Total 2 2 2 2 7 5" xfId="36298"/>
    <cellStyle name="Total 2 2 2 2 7 5 2" xfId="55897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3 2" xfId="55898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3 2" xfId="55899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3 2" xfId="55900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3 2" xfId="55901"/>
    <cellStyle name="Total 2 2 2 3 2 4 4" xfId="36323"/>
    <cellStyle name="Total 2 2 2 3 2 5" xfId="36324"/>
    <cellStyle name="Total 2 2 2 3 2 5 2" xfId="36325"/>
    <cellStyle name="Total 2 2 2 3 2 6" xfId="36326"/>
    <cellStyle name="Total 2 2 2 3 2 6 2" xfId="55902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3 2" xfId="55903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3 2" xfId="55904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3 2" xfId="55905"/>
    <cellStyle name="Total 2 2 2 3 3 4 4" xfId="36343"/>
    <cellStyle name="Total 2 2 2 3 3 5" xfId="36344"/>
    <cellStyle name="Total 2 2 2 3 3 5 2" xfId="36345"/>
    <cellStyle name="Total 2 2 2 3 3 6" xfId="36346"/>
    <cellStyle name="Total 2 2 2 3 3 6 2" xfId="5590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3 2" xfId="55907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3 2" xfId="55908"/>
    <cellStyle name="Total 2 2 2 3 4 3 4" xfId="36358"/>
    <cellStyle name="Total 2 2 2 3 4 4" xfId="36359"/>
    <cellStyle name="Total 2 2 2 3 4 4 2" xfId="36360"/>
    <cellStyle name="Total 2 2 2 3 4 5" xfId="36361"/>
    <cellStyle name="Total 2 2 2 3 4 5 2" xfId="55909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3 2" xfId="55910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3 2" xfId="55911"/>
    <cellStyle name="Total 2 2 2 3 5 3 4" xfId="36373"/>
    <cellStyle name="Total 2 2 2 3 5 4" xfId="36374"/>
    <cellStyle name="Total 2 2 2 3 5 4 2" xfId="36375"/>
    <cellStyle name="Total 2 2 2 3 5 5" xfId="36376"/>
    <cellStyle name="Total 2 2 2 3 5 5 2" xfId="55912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3 2" xfId="55913"/>
    <cellStyle name="Total 2 2 2 3 6 4" xfId="36382"/>
    <cellStyle name="Total 2 2 2 3 7" xfId="36383"/>
    <cellStyle name="Total 2 2 2 3 7 2" xfId="36384"/>
    <cellStyle name="Total 2 2 2 3 8" xfId="36385"/>
    <cellStyle name="Total 2 2 2 3 8 2" xfId="55914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3 2" xfId="55915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3 2" xfId="55916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3 2" xfId="55917"/>
    <cellStyle name="Total 2 2 2 4 2 4 4" xfId="36403"/>
    <cellStyle name="Total 2 2 2 4 2 5" xfId="36404"/>
    <cellStyle name="Total 2 2 2 4 2 5 2" xfId="36405"/>
    <cellStyle name="Total 2 2 2 4 2 6" xfId="36406"/>
    <cellStyle name="Total 2 2 2 4 2 6 2" xfId="55918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3 2" xfId="55919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3 2" xfId="55920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3 2" xfId="55921"/>
    <cellStyle name="Total 2 2 2 4 3 4 4" xfId="36423"/>
    <cellStyle name="Total 2 2 2 4 3 5" xfId="36424"/>
    <cellStyle name="Total 2 2 2 4 3 5 2" xfId="36425"/>
    <cellStyle name="Total 2 2 2 4 3 6" xfId="36426"/>
    <cellStyle name="Total 2 2 2 4 3 6 2" xfId="55922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3 2" xfId="55923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3 2" xfId="55924"/>
    <cellStyle name="Total 2 2 2 4 4 3 4" xfId="36438"/>
    <cellStyle name="Total 2 2 2 4 4 4" xfId="36439"/>
    <cellStyle name="Total 2 2 2 4 4 4 2" xfId="36440"/>
    <cellStyle name="Total 2 2 2 4 4 5" xfId="36441"/>
    <cellStyle name="Total 2 2 2 4 4 5 2" xfId="55925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3 2" xfId="55926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3 2" xfId="55927"/>
    <cellStyle name="Total 2 2 2 4 5 3 4" xfId="36453"/>
    <cellStyle name="Total 2 2 2 4 5 4" xfId="36454"/>
    <cellStyle name="Total 2 2 2 4 5 4 2" xfId="36455"/>
    <cellStyle name="Total 2 2 2 4 5 5" xfId="36456"/>
    <cellStyle name="Total 2 2 2 4 5 5 2" xfId="55928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3 2" xfId="55929"/>
    <cellStyle name="Total 2 2 2 4 6 4" xfId="36462"/>
    <cellStyle name="Total 2 2 2 4 7" xfId="36463"/>
    <cellStyle name="Total 2 2 2 4 7 2" xfId="36464"/>
    <cellStyle name="Total 2 2 2 4 8" xfId="36465"/>
    <cellStyle name="Total 2 2 2 4 8 2" xfId="55930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3 2" xfId="5593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3 2" xfId="55932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3 2" xfId="55933"/>
    <cellStyle name="Total 2 2 2 5 4 4" xfId="36482"/>
    <cellStyle name="Total 2 2 2 5 5" xfId="36483"/>
    <cellStyle name="Total 2 2 2 5 5 2" xfId="36484"/>
    <cellStyle name="Total 2 2 2 5 6" xfId="36485"/>
    <cellStyle name="Total 2 2 2 5 6 2" xfId="55934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3 2" xfId="55935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3 2" xfId="5593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3 2" xfId="55937"/>
    <cellStyle name="Total 2 2 2 6 4 4" xfId="36502"/>
    <cellStyle name="Total 2 2 2 6 5" xfId="36503"/>
    <cellStyle name="Total 2 2 2 6 5 2" xfId="36504"/>
    <cellStyle name="Total 2 2 2 6 6" xfId="36505"/>
    <cellStyle name="Total 2 2 2 6 6 2" xfId="55938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3 2" xfId="55939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3 2" xfId="55940"/>
    <cellStyle name="Total 2 2 2 7 3 4" xfId="36517"/>
    <cellStyle name="Total 2 2 2 7 4" xfId="36518"/>
    <cellStyle name="Total 2 2 2 7 4 2" xfId="36519"/>
    <cellStyle name="Total 2 2 2 7 5" xfId="36520"/>
    <cellStyle name="Total 2 2 2 7 5 2" xfId="55941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3 2" xfId="55942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3 2" xfId="55943"/>
    <cellStyle name="Total 2 2 2 8 3 4" xfId="36532"/>
    <cellStyle name="Total 2 2 2 8 4" xfId="36533"/>
    <cellStyle name="Total 2 2 2 8 4 2" xfId="36534"/>
    <cellStyle name="Total 2 2 2 8 5" xfId="36535"/>
    <cellStyle name="Total 2 2 2 8 5 2" xfId="55944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3 2" xfId="55945"/>
    <cellStyle name="Total 2 2 2 9 4" xfId="36541"/>
    <cellStyle name="Total 2 2 3" xfId="36542"/>
    <cellStyle name="Total 2 2 3 10" xfId="36543"/>
    <cellStyle name="Total 2 2 3 10 2" xfId="55946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3 2" xfId="55947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3 2" xfId="55948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3 2" xfId="55949"/>
    <cellStyle name="Total 2 2 3 2 2 4 4" xfId="36561"/>
    <cellStyle name="Total 2 2 3 2 2 5" xfId="36562"/>
    <cellStyle name="Total 2 2 3 2 2 5 2" xfId="36563"/>
    <cellStyle name="Total 2 2 3 2 2 6" xfId="36564"/>
    <cellStyle name="Total 2 2 3 2 2 6 2" xfId="55950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3 2" xfId="55951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3 2" xfId="55952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3 2" xfId="55953"/>
    <cellStyle name="Total 2 2 3 2 3 4 4" xfId="36581"/>
    <cellStyle name="Total 2 2 3 2 3 5" xfId="36582"/>
    <cellStyle name="Total 2 2 3 2 3 5 2" xfId="36583"/>
    <cellStyle name="Total 2 2 3 2 3 6" xfId="36584"/>
    <cellStyle name="Total 2 2 3 2 3 6 2" xfId="5595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3 2" xfId="55955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3 2" xfId="55956"/>
    <cellStyle name="Total 2 2 3 2 4 3 4" xfId="36596"/>
    <cellStyle name="Total 2 2 3 2 4 4" xfId="36597"/>
    <cellStyle name="Total 2 2 3 2 4 4 2" xfId="36598"/>
    <cellStyle name="Total 2 2 3 2 4 5" xfId="36599"/>
    <cellStyle name="Total 2 2 3 2 4 5 2" xfId="55957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3 2" xfId="55958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3 2" xfId="55959"/>
    <cellStyle name="Total 2 2 3 2 5 3 4" xfId="36611"/>
    <cellStyle name="Total 2 2 3 2 5 4" xfId="36612"/>
    <cellStyle name="Total 2 2 3 2 5 4 2" xfId="36613"/>
    <cellStyle name="Total 2 2 3 2 5 5" xfId="36614"/>
    <cellStyle name="Total 2 2 3 2 5 5 2" xfId="55960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3 2" xfId="55961"/>
    <cellStyle name="Total 2 2 3 2 6 4" xfId="36620"/>
    <cellStyle name="Total 2 2 3 2 7" xfId="36621"/>
    <cellStyle name="Total 2 2 3 2 7 2" xfId="36622"/>
    <cellStyle name="Total 2 2 3 2 8" xfId="36623"/>
    <cellStyle name="Total 2 2 3 2 8 2" xfId="55962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3 2" xfId="55963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3 2" xfId="55964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3 2" xfId="55965"/>
    <cellStyle name="Total 2 2 3 3 2 4 4" xfId="36641"/>
    <cellStyle name="Total 2 2 3 3 2 5" xfId="36642"/>
    <cellStyle name="Total 2 2 3 3 2 5 2" xfId="36643"/>
    <cellStyle name="Total 2 2 3 3 2 6" xfId="36644"/>
    <cellStyle name="Total 2 2 3 3 2 6 2" xfId="55966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3 2" xfId="55967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3 2" xfId="55968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3 2" xfId="55969"/>
    <cellStyle name="Total 2 2 3 3 3 4 4" xfId="36661"/>
    <cellStyle name="Total 2 2 3 3 3 5" xfId="36662"/>
    <cellStyle name="Total 2 2 3 3 3 5 2" xfId="36663"/>
    <cellStyle name="Total 2 2 3 3 3 6" xfId="36664"/>
    <cellStyle name="Total 2 2 3 3 3 6 2" xfId="55970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3 2" xfId="55971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3 2" xfId="55972"/>
    <cellStyle name="Total 2 2 3 3 4 3 4" xfId="36676"/>
    <cellStyle name="Total 2 2 3 3 4 4" xfId="36677"/>
    <cellStyle name="Total 2 2 3 3 4 4 2" xfId="36678"/>
    <cellStyle name="Total 2 2 3 3 4 5" xfId="36679"/>
    <cellStyle name="Total 2 2 3 3 4 5 2" xfId="55973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3 2" xfId="55974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3 2" xfId="55975"/>
    <cellStyle name="Total 2 2 3 3 5 3 4" xfId="36691"/>
    <cellStyle name="Total 2 2 3 3 5 4" xfId="36692"/>
    <cellStyle name="Total 2 2 3 3 5 4 2" xfId="36693"/>
    <cellStyle name="Total 2 2 3 3 5 5" xfId="36694"/>
    <cellStyle name="Total 2 2 3 3 5 5 2" xfId="55976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3 2" xfId="55977"/>
    <cellStyle name="Total 2 2 3 3 6 4" xfId="36700"/>
    <cellStyle name="Total 2 2 3 3 7" xfId="36701"/>
    <cellStyle name="Total 2 2 3 3 7 2" xfId="36702"/>
    <cellStyle name="Total 2 2 3 3 8" xfId="36703"/>
    <cellStyle name="Total 2 2 3 3 8 2" xfId="55978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3 2" xfId="5597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3 2" xfId="55980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3 2" xfId="55981"/>
    <cellStyle name="Total 2 2 3 4 4 4" xfId="36720"/>
    <cellStyle name="Total 2 2 3 4 5" xfId="36721"/>
    <cellStyle name="Total 2 2 3 4 5 2" xfId="36722"/>
    <cellStyle name="Total 2 2 3 4 6" xfId="36723"/>
    <cellStyle name="Total 2 2 3 4 6 2" xfId="55982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3 2" xfId="55983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3 2" xfId="5598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3 2" xfId="55985"/>
    <cellStyle name="Total 2 2 3 5 4 4" xfId="36740"/>
    <cellStyle name="Total 2 2 3 5 5" xfId="36741"/>
    <cellStyle name="Total 2 2 3 5 5 2" xfId="36742"/>
    <cellStyle name="Total 2 2 3 5 6" xfId="36743"/>
    <cellStyle name="Total 2 2 3 5 6 2" xfId="55986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3 2" xfId="55987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3 2" xfId="55988"/>
    <cellStyle name="Total 2 2 3 6 3 4" xfId="36755"/>
    <cellStyle name="Total 2 2 3 6 4" xfId="36756"/>
    <cellStyle name="Total 2 2 3 6 4 2" xfId="36757"/>
    <cellStyle name="Total 2 2 3 6 5" xfId="36758"/>
    <cellStyle name="Total 2 2 3 6 5 2" xfId="55989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3 2" xfId="55990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3 2" xfId="55991"/>
    <cellStyle name="Total 2 2 3 7 3 4" xfId="36770"/>
    <cellStyle name="Total 2 2 3 7 4" xfId="36771"/>
    <cellStyle name="Total 2 2 3 7 4 2" xfId="36772"/>
    <cellStyle name="Total 2 2 3 7 5" xfId="36773"/>
    <cellStyle name="Total 2 2 3 7 5 2" xfId="55992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3 2" xfId="55993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3 2" xfId="55994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3 2" xfId="55995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3 2" xfId="55996"/>
    <cellStyle name="Total 2 2 4 2 4 4" xfId="36798"/>
    <cellStyle name="Total 2 2 4 2 5" xfId="36799"/>
    <cellStyle name="Total 2 2 4 2 5 2" xfId="36800"/>
    <cellStyle name="Total 2 2 4 2 6" xfId="36801"/>
    <cellStyle name="Total 2 2 4 2 6 2" xfId="55997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3 2" xfId="55998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3 2" xfId="55999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3 2" xfId="56000"/>
    <cellStyle name="Total 2 2 4 3 4 4" xfId="36818"/>
    <cellStyle name="Total 2 2 4 3 5" xfId="36819"/>
    <cellStyle name="Total 2 2 4 3 5 2" xfId="36820"/>
    <cellStyle name="Total 2 2 4 3 6" xfId="36821"/>
    <cellStyle name="Total 2 2 4 3 6 2" xfId="5600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3 2" xfId="56002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3 2" xfId="56003"/>
    <cellStyle name="Total 2 2 4 4 3 4" xfId="36833"/>
    <cellStyle name="Total 2 2 4 4 4" xfId="36834"/>
    <cellStyle name="Total 2 2 4 4 4 2" xfId="36835"/>
    <cellStyle name="Total 2 2 4 4 5" xfId="36836"/>
    <cellStyle name="Total 2 2 4 4 5 2" xfId="56004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3 2" xfId="56005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3 2" xfId="56006"/>
    <cellStyle name="Total 2 2 4 5 3 4" xfId="36848"/>
    <cellStyle name="Total 2 2 4 5 4" xfId="36849"/>
    <cellStyle name="Total 2 2 4 5 4 2" xfId="36850"/>
    <cellStyle name="Total 2 2 4 5 5" xfId="36851"/>
    <cellStyle name="Total 2 2 4 5 5 2" xfId="56007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3 2" xfId="56008"/>
    <cellStyle name="Total 2 2 4 6 4" xfId="36857"/>
    <cellStyle name="Total 2 2 4 7" xfId="36858"/>
    <cellStyle name="Total 2 2 4 7 2" xfId="36859"/>
    <cellStyle name="Total 2 2 4 8" xfId="36860"/>
    <cellStyle name="Total 2 2 4 8 2" xfId="56009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3 2" xfId="56010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3 2" xfId="56011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3 2" xfId="56012"/>
    <cellStyle name="Total 2 2 5 2 4 4" xfId="36878"/>
    <cellStyle name="Total 2 2 5 2 5" xfId="36879"/>
    <cellStyle name="Total 2 2 5 2 5 2" xfId="36880"/>
    <cellStyle name="Total 2 2 5 2 6" xfId="36881"/>
    <cellStyle name="Total 2 2 5 2 6 2" xfId="56013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3 2" xfId="56014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3 2" xfId="56015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3 2" xfId="56016"/>
    <cellStyle name="Total 2 2 5 3 4 4" xfId="36898"/>
    <cellStyle name="Total 2 2 5 3 5" xfId="36899"/>
    <cellStyle name="Total 2 2 5 3 5 2" xfId="36900"/>
    <cellStyle name="Total 2 2 5 3 6" xfId="36901"/>
    <cellStyle name="Total 2 2 5 3 6 2" xfId="56017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3 2" xfId="56018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3 2" xfId="56019"/>
    <cellStyle name="Total 2 2 5 4 3 4" xfId="36913"/>
    <cellStyle name="Total 2 2 5 4 4" xfId="36914"/>
    <cellStyle name="Total 2 2 5 4 4 2" xfId="36915"/>
    <cellStyle name="Total 2 2 5 4 5" xfId="36916"/>
    <cellStyle name="Total 2 2 5 4 5 2" xfId="56020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3 2" xfId="56021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3 2" xfId="56022"/>
    <cellStyle name="Total 2 2 5 5 3 4" xfId="36928"/>
    <cellStyle name="Total 2 2 5 5 4" xfId="36929"/>
    <cellStyle name="Total 2 2 5 5 4 2" xfId="36930"/>
    <cellStyle name="Total 2 2 5 5 5" xfId="36931"/>
    <cellStyle name="Total 2 2 5 5 5 2" xfId="56023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3 2" xfId="56024"/>
    <cellStyle name="Total 2 2 5 6 4" xfId="36937"/>
    <cellStyle name="Total 2 2 5 7" xfId="36938"/>
    <cellStyle name="Total 2 2 5 7 2" xfId="36939"/>
    <cellStyle name="Total 2 2 5 8" xfId="36940"/>
    <cellStyle name="Total 2 2 5 8 2" xfId="56025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3 2" xfId="5602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3 2" xfId="56027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3 2" xfId="56028"/>
    <cellStyle name="Total 2 2 6 4 4" xfId="36957"/>
    <cellStyle name="Total 2 2 6 5" xfId="36958"/>
    <cellStyle name="Total 2 2 6 5 2" xfId="36959"/>
    <cellStyle name="Total 2 2 6 6" xfId="36960"/>
    <cellStyle name="Total 2 2 6 6 2" xfId="56029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3 2" xfId="56030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3 2" xfId="5603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3 2" xfId="56032"/>
    <cellStyle name="Total 2 2 7 4 4" xfId="36977"/>
    <cellStyle name="Total 2 2 7 5" xfId="36978"/>
    <cellStyle name="Total 2 2 7 5 2" xfId="36979"/>
    <cellStyle name="Total 2 2 7 6" xfId="36980"/>
    <cellStyle name="Total 2 2 7 6 2" xfId="56033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3 2" xfId="56034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3 2" xfId="56035"/>
    <cellStyle name="Total 2 2 8 3 4" xfId="36992"/>
    <cellStyle name="Total 2 2 8 4" xfId="36993"/>
    <cellStyle name="Total 2 2 8 4 2" xfId="36994"/>
    <cellStyle name="Total 2 2 8 5" xfId="36995"/>
    <cellStyle name="Total 2 2 8 5 2" xfId="56036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3 2" xfId="56037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3 2" xfId="56038"/>
    <cellStyle name="Total 2 2 9 3 4" xfId="37007"/>
    <cellStyle name="Total 2 2 9 4" xfId="37008"/>
    <cellStyle name="Total 2 2 9 4 2" xfId="37009"/>
    <cellStyle name="Total 2 2 9 5" xfId="37010"/>
    <cellStyle name="Total 2 2 9 5 2" xfId="56039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1 2" xfId="56040"/>
    <cellStyle name="Total 2 3 12" xfId="37016"/>
    <cellStyle name="Total 2 3 2" xfId="37017"/>
    <cellStyle name="Total 2 3 2 10" xfId="37018"/>
    <cellStyle name="Total 2 3 2 10 2" xfId="56041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3 2" xfId="56042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3 2" xfId="56043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3 2" xfId="56044"/>
    <cellStyle name="Total 2 3 2 2 2 4 4" xfId="37036"/>
    <cellStyle name="Total 2 3 2 2 2 5" xfId="37037"/>
    <cellStyle name="Total 2 3 2 2 2 5 2" xfId="37038"/>
    <cellStyle name="Total 2 3 2 2 2 6" xfId="37039"/>
    <cellStyle name="Total 2 3 2 2 2 6 2" xfId="56045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3 2" xfId="56046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3 2" xfId="56047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3 2" xfId="56048"/>
    <cellStyle name="Total 2 3 2 2 3 4 4" xfId="37056"/>
    <cellStyle name="Total 2 3 2 2 3 5" xfId="37057"/>
    <cellStyle name="Total 2 3 2 2 3 5 2" xfId="37058"/>
    <cellStyle name="Total 2 3 2 2 3 6" xfId="37059"/>
    <cellStyle name="Total 2 3 2 2 3 6 2" xfId="5604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3 2" xfId="56050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3 2" xfId="56051"/>
    <cellStyle name="Total 2 3 2 2 4 3 4" xfId="37071"/>
    <cellStyle name="Total 2 3 2 2 4 4" xfId="37072"/>
    <cellStyle name="Total 2 3 2 2 4 4 2" xfId="37073"/>
    <cellStyle name="Total 2 3 2 2 4 5" xfId="37074"/>
    <cellStyle name="Total 2 3 2 2 4 5 2" xfId="56052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3 2" xfId="56053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3 2" xfId="56054"/>
    <cellStyle name="Total 2 3 2 2 5 3 4" xfId="37086"/>
    <cellStyle name="Total 2 3 2 2 5 4" xfId="37087"/>
    <cellStyle name="Total 2 3 2 2 5 4 2" xfId="37088"/>
    <cellStyle name="Total 2 3 2 2 5 5" xfId="37089"/>
    <cellStyle name="Total 2 3 2 2 5 5 2" xfId="56055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3 2" xfId="56056"/>
    <cellStyle name="Total 2 3 2 2 6 4" xfId="37095"/>
    <cellStyle name="Total 2 3 2 2 7" xfId="37096"/>
    <cellStyle name="Total 2 3 2 2 7 2" xfId="37097"/>
    <cellStyle name="Total 2 3 2 2 8" xfId="37098"/>
    <cellStyle name="Total 2 3 2 2 8 2" xfId="56057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3 2" xfId="56058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3 2" xfId="56059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3 2" xfId="56060"/>
    <cellStyle name="Total 2 3 2 3 2 4 4" xfId="37116"/>
    <cellStyle name="Total 2 3 2 3 2 5" xfId="37117"/>
    <cellStyle name="Total 2 3 2 3 2 5 2" xfId="37118"/>
    <cellStyle name="Total 2 3 2 3 2 6" xfId="37119"/>
    <cellStyle name="Total 2 3 2 3 2 6 2" xfId="56061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3 2" xfId="56062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3 2" xfId="56063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3 2" xfId="56064"/>
    <cellStyle name="Total 2 3 2 3 3 4 4" xfId="37136"/>
    <cellStyle name="Total 2 3 2 3 3 5" xfId="37137"/>
    <cellStyle name="Total 2 3 2 3 3 5 2" xfId="37138"/>
    <cellStyle name="Total 2 3 2 3 3 6" xfId="37139"/>
    <cellStyle name="Total 2 3 2 3 3 6 2" xfId="56065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3 2" xfId="56066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3 2" xfId="56067"/>
    <cellStyle name="Total 2 3 2 3 4 3 4" xfId="37151"/>
    <cellStyle name="Total 2 3 2 3 4 4" xfId="37152"/>
    <cellStyle name="Total 2 3 2 3 4 4 2" xfId="37153"/>
    <cellStyle name="Total 2 3 2 3 4 5" xfId="37154"/>
    <cellStyle name="Total 2 3 2 3 4 5 2" xfId="56068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3 2" xfId="56069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3 2" xfId="56070"/>
    <cellStyle name="Total 2 3 2 3 5 3 4" xfId="37166"/>
    <cellStyle name="Total 2 3 2 3 5 4" xfId="37167"/>
    <cellStyle name="Total 2 3 2 3 5 4 2" xfId="37168"/>
    <cellStyle name="Total 2 3 2 3 5 5" xfId="37169"/>
    <cellStyle name="Total 2 3 2 3 5 5 2" xfId="56071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3 2" xfId="56072"/>
    <cellStyle name="Total 2 3 2 3 6 4" xfId="37175"/>
    <cellStyle name="Total 2 3 2 3 7" xfId="37176"/>
    <cellStyle name="Total 2 3 2 3 7 2" xfId="37177"/>
    <cellStyle name="Total 2 3 2 3 8" xfId="37178"/>
    <cellStyle name="Total 2 3 2 3 8 2" xfId="56073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3 2" xfId="5607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3 2" xfId="56075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3 2" xfId="56076"/>
    <cellStyle name="Total 2 3 2 4 4 4" xfId="37195"/>
    <cellStyle name="Total 2 3 2 4 5" xfId="37196"/>
    <cellStyle name="Total 2 3 2 4 5 2" xfId="37197"/>
    <cellStyle name="Total 2 3 2 4 6" xfId="37198"/>
    <cellStyle name="Total 2 3 2 4 6 2" xfId="56077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3 2" xfId="56078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3 2" xfId="5607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3 2" xfId="56080"/>
    <cellStyle name="Total 2 3 2 5 4 4" xfId="37215"/>
    <cellStyle name="Total 2 3 2 5 5" xfId="37216"/>
    <cellStyle name="Total 2 3 2 5 5 2" xfId="37217"/>
    <cellStyle name="Total 2 3 2 5 6" xfId="37218"/>
    <cellStyle name="Total 2 3 2 5 6 2" xfId="56081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3 2" xfId="56082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3 2" xfId="56083"/>
    <cellStyle name="Total 2 3 2 6 3 4" xfId="37230"/>
    <cellStyle name="Total 2 3 2 6 4" xfId="37231"/>
    <cellStyle name="Total 2 3 2 6 4 2" xfId="37232"/>
    <cellStyle name="Total 2 3 2 6 5" xfId="37233"/>
    <cellStyle name="Total 2 3 2 6 5 2" xfId="56084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3 2" xfId="56085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3 2" xfId="56086"/>
    <cellStyle name="Total 2 3 2 7 3 4" xfId="37245"/>
    <cellStyle name="Total 2 3 2 7 4" xfId="37246"/>
    <cellStyle name="Total 2 3 2 7 4 2" xfId="37247"/>
    <cellStyle name="Total 2 3 2 7 5" xfId="37248"/>
    <cellStyle name="Total 2 3 2 7 5 2" xfId="56087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3 2" xfId="56088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3 2" xfId="56089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3 2" xfId="56090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3 2" xfId="56091"/>
    <cellStyle name="Total 2 3 3 2 4 4" xfId="37273"/>
    <cellStyle name="Total 2 3 3 2 5" xfId="37274"/>
    <cellStyle name="Total 2 3 3 2 5 2" xfId="37275"/>
    <cellStyle name="Total 2 3 3 2 6" xfId="37276"/>
    <cellStyle name="Total 2 3 3 2 6 2" xfId="56092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3 2" xfId="56093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3 2" xfId="56094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3 2" xfId="56095"/>
    <cellStyle name="Total 2 3 3 3 4 4" xfId="37293"/>
    <cellStyle name="Total 2 3 3 3 5" xfId="37294"/>
    <cellStyle name="Total 2 3 3 3 5 2" xfId="37295"/>
    <cellStyle name="Total 2 3 3 3 6" xfId="37296"/>
    <cellStyle name="Total 2 3 3 3 6 2" xfId="560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3 2" xfId="56097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3 2" xfId="56098"/>
    <cellStyle name="Total 2 3 3 4 3 4" xfId="37308"/>
    <cellStyle name="Total 2 3 3 4 4" xfId="37309"/>
    <cellStyle name="Total 2 3 3 4 4 2" xfId="37310"/>
    <cellStyle name="Total 2 3 3 4 5" xfId="37311"/>
    <cellStyle name="Total 2 3 3 4 5 2" xfId="56099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3 2" xfId="56100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3 2" xfId="56101"/>
    <cellStyle name="Total 2 3 3 5 3 4" xfId="37323"/>
    <cellStyle name="Total 2 3 3 5 4" xfId="37324"/>
    <cellStyle name="Total 2 3 3 5 4 2" xfId="37325"/>
    <cellStyle name="Total 2 3 3 5 5" xfId="37326"/>
    <cellStyle name="Total 2 3 3 5 5 2" xfId="56102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3 2" xfId="56103"/>
    <cellStyle name="Total 2 3 3 6 4" xfId="37332"/>
    <cellStyle name="Total 2 3 3 7" xfId="37333"/>
    <cellStyle name="Total 2 3 3 7 2" xfId="37334"/>
    <cellStyle name="Total 2 3 3 8" xfId="37335"/>
    <cellStyle name="Total 2 3 3 8 2" xfId="56104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3 2" xfId="56105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3 2" xfId="56106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3 2" xfId="56107"/>
    <cellStyle name="Total 2 3 4 2 4 4" xfId="37353"/>
    <cellStyle name="Total 2 3 4 2 5" xfId="37354"/>
    <cellStyle name="Total 2 3 4 2 5 2" xfId="37355"/>
    <cellStyle name="Total 2 3 4 2 6" xfId="37356"/>
    <cellStyle name="Total 2 3 4 2 6 2" xfId="56108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3 2" xfId="56109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3 2" xfId="56110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3 2" xfId="56111"/>
    <cellStyle name="Total 2 3 4 3 4 4" xfId="37373"/>
    <cellStyle name="Total 2 3 4 3 5" xfId="37374"/>
    <cellStyle name="Total 2 3 4 3 5 2" xfId="37375"/>
    <cellStyle name="Total 2 3 4 3 6" xfId="37376"/>
    <cellStyle name="Total 2 3 4 3 6 2" xfId="56112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3 2" xfId="56113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3 2" xfId="56114"/>
    <cellStyle name="Total 2 3 4 4 3 4" xfId="37388"/>
    <cellStyle name="Total 2 3 4 4 4" xfId="37389"/>
    <cellStyle name="Total 2 3 4 4 4 2" xfId="37390"/>
    <cellStyle name="Total 2 3 4 4 5" xfId="37391"/>
    <cellStyle name="Total 2 3 4 4 5 2" xfId="56115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3 2" xfId="56116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3 2" xfId="56117"/>
    <cellStyle name="Total 2 3 4 5 3 4" xfId="37403"/>
    <cellStyle name="Total 2 3 4 5 4" xfId="37404"/>
    <cellStyle name="Total 2 3 4 5 4 2" xfId="37405"/>
    <cellStyle name="Total 2 3 4 5 5" xfId="37406"/>
    <cellStyle name="Total 2 3 4 5 5 2" xfId="56118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3 2" xfId="56119"/>
    <cellStyle name="Total 2 3 4 6 4" xfId="37412"/>
    <cellStyle name="Total 2 3 4 7" xfId="37413"/>
    <cellStyle name="Total 2 3 4 7 2" xfId="37414"/>
    <cellStyle name="Total 2 3 4 8" xfId="37415"/>
    <cellStyle name="Total 2 3 4 8 2" xfId="56120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3 2" xfId="561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3 2" xfId="56122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3 2" xfId="56123"/>
    <cellStyle name="Total 2 3 5 4 4" xfId="37432"/>
    <cellStyle name="Total 2 3 5 5" xfId="37433"/>
    <cellStyle name="Total 2 3 5 5 2" xfId="37434"/>
    <cellStyle name="Total 2 3 5 6" xfId="37435"/>
    <cellStyle name="Total 2 3 5 6 2" xfId="56124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3 2" xfId="56125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3 2" xfId="5612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3 2" xfId="56127"/>
    <cellStyle name="Total 2 3 6 4 4" xfId="37452"/>
    <cellStyle name="Total 2 3 6 5" xfId="37453"/>
    <cellStyle name="Total 2 3 6 5 2" xfId="37454"/>
    <cellStyle name="Total 2 3 6 6" xfId="37455"/>
    <cellStyle name="Total 2 3 6 6 2" xfId="56128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3 2" xfId="56129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3 2" xfId="56130"/>
    <cellStyle name="Total 2 3 7 3 4" xfId="37467"/>
    <cellStyle name="Total 2 3 7 4" xfId="37468"/>
    <cellStyle name="Total 2 3 7 4 2" xfId="37469"/>
    <cellStyle name="Total 2 3 7 5" xfId="37470"/>
    <cellStyle name="Total 2 3 7 5 2" xfId="56131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3 2" xfId="56132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3 2" xfId="56133"/>
    <cellStyle name="Total 2 3 8 3 4" xfId="37482"/>
    <cellStyle name="Total 2 3 8 4" xfId="37483"/>
    <cellStyle name="Total 2 3 8 4 2" xfId="37484"/>
    <cellStyle name="Total 2 3 8 5" xfId="37485"/>
    <cellStyle name="Total 2 3 8 5 2" xfId="56134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3 2" xfId="56135"/>
    <cellStyle name="Total 2 3 9 4" xfId="37491"/>
    <cellStyle name="Total 2 4" xfId="37492"/>
    <cellStyle name="Total 2 4 10" xfId="37493"/>
    <cellStyle name="Total 2 4 10 2" xfId="56136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3 2" xfId="56137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3 2" xfId="56138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3 2" xfId="56139"/>
    <cellStyle name="Total 2 4 2 2 4 4" xfId="37511"/>
    <cellStyle name="Total 2 4 2 2 5" xfId="37512"/>
    <cellStyle name="Total 2 4 2 2 5 2" xfId="37513"/>
    <cellStyle name="Total 2 4 2 2 6" xfId="37514"/>
    <cellStyle name="Total 2 4 2 2 6 2" xfId="56140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3 2" xfId="56141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3 2" xfId="56142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3 2" xfId="56143"/>
    <cellStyle name="Total 2 4 2 3 4 4" xfId="37531"/>
    <cellStyle name="Total 2 4 2 3 5" xfId="37532"/>
    <cellStyle name="Total 2 4 2 3 5 2" xfId="37533"/>
    <cellStyle name="Total 2 4 2 3 6" xfId="37534"/>
    <cellStyle name="Total 2 4 2 3 6 2" xfId="5614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3 2" xfId="56145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3 2" xfId="56146"/>
    <cellStyle name="Total 2 4 2 4 3 4" xfId="37546"/>
    <cellStyle name="Total 2 4 2 4 4" xfId="37547"/>
    <cellStyle name="Total 2 4 2 4 4 2" xfId="37548"/>
    <cellStyle name="Total 2 4 2 4 5" xfId="37549"/>
    <cellStyle name="Total 2 4 2 4 5 2" xfId="56147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3 2" xfId="56148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3 2" xfId="56149"/>
    <cellStyle name="Total 2 4 2 5 3 4" xfId="37561"/>
    <cellStyle name="Total 2 4 2 5 4" xfId="37562"/>
    <cellStyle name="Total 2 4 2 5 4 2" xfId="37563"/>
    <cellStyle name="Total 2 4 2 5 5" xfId="37564"/>
    <cellStyle name="Total 2 4 2 5 5 2" xfId="56150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3 2" xfId="56151"/>
    <cellStyle name="Total 2 4 2 6 4" xfId="37570"/>
    <cellStyle name="Total 2 4 2 7" xfId="37571"/>
    <cellStyle name="Total 2 4 2 7 2" xfId="37572"/>
    <cellStyle name="Total 2 4 2 8" xfId="37573"/>
    <cellStyle name="Total 2 4 2 8 2" xfId="56152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3 2" xfId="56153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3 2" xfId="56154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3 2" xfId="56155"/>
    <cellStyle name="Total 2 4 3 2 4 4" xfId="37591"/>
    <cellStyle name="Total 2 4 3 2 5" xfId="37592"/>
    <cellStyle name="Total 2 4 3 2 5 2" xfId="37593"/>
    <cellStyle name="Total 2 4 3 2 6" xfId="37594"/>
    <cellStyle name="Total 2 4 3 2 6 2" xfId="56156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3 2" xfId="56157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3 2" xfId="56158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3 2" xfId="56159"/>
    <cellStyle name="Total 2 4 3 3 4 4" xfId="37611"/>
    <cellStyle name="Total 2 4 3 3 5" xfId="37612"/>
    <cellStyle name="Total 2 4 3 3 5 2" xfId="37613"/>
    <cellStyle name="Total 2 4 3 3 6" xfId="37614"/>
    <cellStyle name="Total 2 4 3 3 6 2" xfId="56160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3 2" xfId="56161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3 2" xfId="56162"/>
    <cellStyle name="Total 2 4 3 4 3 4" xfId="37626"/>
    <cellStyle name="Total 2 4 3 4 4" xfId="37627"/>
    <cellStyle name="Total 2 4 3 4 4 2" xfId="37628"/>
    <cellStyle name="Total 2 4 3 4 5" xfId="37629"/>
    <cellStyle name="Total 2 4 3 4 5 2" xfId="56163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3 2" xfId="56164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3 2" xfId="56165"/>
    <cellStyle name="Total 2 4 3 5 3 4" xfId="37641"/>
    <cellStyle name="Total 2 4 3 5 4" xfId="37642"/>
    <cellStyle name="Total 2 4 3 5 4 2" xfId="37643"/>
    <cellStyle name="Total 2 4 3 5 5" xfId="37644"/>
    <cellStyle name="Total 2 4 3 5 5 2" xfId="56166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3 2" xfId="56167"/>
    <cellStyle name="Total 2 4 3 6 4" xfId="37650"/>
    <cellStyle name="Total 2 4 3 7" xfId="37651"/>
    <cellStyle name="Total 2 4 3 7 2" xfId="37652"/>
    <cellStyle name="Total 2 4 3 8" xfId="37653"/>
    <cellStyle name="Total 2 4 3 8 2" xfId="56168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3 2" xfId="5616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3 2" xfId="56170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3 2" xfId="56171"/>
    <cellStyle name="Total 2 4 4 4 4" xfId="37670"/>
    <cellStyle name="Total 2 4 4 5" xfId="37671"/>
    <cellStyle name="Total 2 4 4 5 2" xfId="37672"/>
    <cellStyle name="Total 2 4 4 6" xfId="37673"/>
    <cellStyle name="Total 2 4 4 6 2" xfId="56172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3 2" xfId="56173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3 2" xfId="5617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3 2" xfId="56175"/>
    <cellStyle name="Total 2 4 5 4 4" xfId="37690"/>
    <cellStyle name="Total 2 4 5 5" xfId="37691"/>
    <cellStyle name="Total 2 4 5 5 2" xfId="37692"/>
    <cellStyle name="Total 2 4 5 6" xfId="37693"/>
    <cellStyle name="Total 2 4 5 6 2" xfId="56176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3 2" xfId="56177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3 2" xfId="56178"/>
    <cellStyle name="Total 2 4 6 3 4" xfId="37705"/>
    <cellStyle name="Total 2 4 6 4" xfId="37706"/>
    <cellStyle name="Total 2 4 6 4 2" xfId="37707"/>
    <cellStyle name="Total 2 4 6 5" xfId="37708"/>
    <cellStyle name="Total 2 4 6 5 2" xfId="56179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3 2" xfId="56180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3 2" xfId="56181"/>
    <cellStyle name="Total 2 4 7 3 4" xfId="37720"/>
    <cellStyle name="Total 2 4 7 4" xfId="37721"/>
    <cellStyle name="Total 2 4 7 4 2" xfId="37722"/>
    <cellStyle name="Total 2 4 7 5" xfId="37723"/>
    <cellStyle name="Total 2 4 7 5 2" xfId="56182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3 2" xfId="56183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3 2" xfId="56184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3 2" xfId="56185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3 2" xfId="56186"/>
    <cellStyle name="Total 2 5 2 4 4" xfId="37748"/>
    <cellStyle name="Total 2 5 2 5" xfId="37749"/>
    <cellStyle name="Total 2 5 2 5 2" xfId="37750"/>
    <cellStyle name="Total 2 5 2 6" xfId="37751"/>
    <cellStyle name="Total 2 5 2 6 2" xfId="56187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3 2" xfId="56188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3 2" xfId="56189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3 2" xfId="56190"/>
    <cellStyle name="Total 2 5 3 4 4" xfId="37768"/>
    <cellStyle name="Total 2 5 3 5" xfId="37769"/>
    <cellStyle name="Total 2 5 3 5 2" xfId="37770"/>
    <cellStyle name="Total 2 5 3 6" xfId="37771"/>
    <cellStyle name="Total 2 5 3 6 2" xfId="5619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3 2" xfId="56192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3 2" xfId="56193"/>
    <cellStyle name="Total 2 5 4 3 4" xfId="37783"/>
    <cellStyle name="Total 2 5 4 4" xfId="37784"/>
    <cellStyle name="Total 2 5 4 4 2" xfId="37785"/>
    <cellStyle name="Total 2 5 4 5" xfId="37786"/>
    <cellStyle name="Total 2 5 4 5 2" xfId="56194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3 2" xfId="56195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3 2" xfId="56196"/>
    <cellStyle name="Total 2 5 5 3 4" xfId="37798"/>
    <cellStyle name="Total 2 5 5 4" xfId="37799"/>
    <cellStyle name="Total 2 5 5 4 2" xfId="37800"/>
    <cellStyle name="Total 2 5 5 5" xfId="37801"/>
    <cellStyle name="Total 2 5 5 5 2" xfId="56197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3 2" xfId="56198"/>
    <cellStyle name="Total 2 5 6 4" xfId="37807"/>
    <cellStyle name="Total 2 5 7" xfId="37808"/>
    <cellStyle name="Total 2 5 7 2" xfId="37809"/>
    <cellStyle name="Total 2 5 8" xfId="37810"/>
    <cellStyle name="Total 2 5 8 2" xfId="56199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3 2" xfId="56200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3 2" xfId="56201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3 2" xfId="56202"/>
    <cellStyle name="Total 2 6 2 4 4" xfId="37828"/>
    <cellStyle name="Total 2 6 2 5" xfId="37829"/>
    <cellStyle name="Total 2 6 2 5 2" xfId="37830"/>
    <cellStyle name="Total 2 6 2 6" xfId="37831"/>
    <cellStyle name="Total 2 6 2 6 2" xfId="56203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3 2" xfId="56204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3 2" xfId="56205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3 2" xfId="56206"/>
    <cellStyle name="Total 2 6 3 4 4" xfId="37848"/>
    <cellStyle name="Total 2 6 3 5" xfId="37849"/>
    <cellStyle name="Total 2 6 3 5 2" xfId="37850"/>
    <cellStyle name="Total 2 6 3 6" xfId="37851"/>
    <cellStyle name="Total 2 6 3 6 2" xfId="56207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3 2" xfId="56208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3 2" xfId="56209"/>
    <cellStyle name="Total 2 6 4 3 4" xfId="37863"/>
    <cellStyle name="Total 2 6 4 4" xfId="37864"/>
    <cellStyle name="Total 2 6 4 4 2" xfId="37865"/>
    <cellStyle name="Total 2 6 4 5" xfId="37866"/>
    <cellStyle name="Total 2 6 4 5 2" xfId="56210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3 2" xfId="56211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3 2" xfId="56212"/>
    <cellStyle name="Total 2 6 5 3 4" xfId="37878"/>
    <cellStyle name="Total 2 6 5 4" xfId="37879"/>
    <cellStyle name="Total 2 6 5 4 2" xfId="37880"/>
    <cellStyle name="Total 2 6 5 5" xfId="37881"/>
    <cellStyle name="Total 2 6 5 5 2" xfId="56213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3 2" xfId="56214"/>
    <cellStyle name="Total 2 6 6 4" xfId="37887"/>
    <cellStyle name="Total 2 6 7" xfId="37888"/>
    <cellStyle name="Total 2 6 7 2" xfId="37889"/>
    <cellStyle name="Total 2 6 8" xfId="37890"/>
    <cellStyle name="Total 2 6 8 2" xfId="56215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3 2" xfId="5621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3 2" xfId="56217"/>
    <cellStyle name="Total 2 7 3 4" xfId="37902"/>
    <cellStyle name="Total 2 7 4" xfId="37903"/>
    <cellStyle name="Total 2 7 4 2" xfId="37904"/>
    <cellStyle name="Total 2 7 4 2 2" xfId="37905"/>
    <cellStyle name="Total 2 7 4 2 2 2" xfId="56218"/>
    <cellStyle name="Total 2 7 4 2 3" xfId="37906"/>
    <cellStyle name="Total 2 7 4 3" xfId="37907"/>
    <cellStyle name="Total 2 7 4 3 2" xfId="56219"/>
    <cellStyle name="Total 2 7 4 4" xfId="37908"/>
    <cellStyle name="Total 2 7 5" xfId="37909"/>
    <cellStyle name="Total 2 7 5 2" xfId="37910"/>
    <cellStyle name="Total 2 7 6" xfId="37911"/>
    <cellStyle name="Total 2 7 6 2" xfId="56220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3 2" xfId="56221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3 2" xfId="562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3 2" xfId="56223"/>
    <cellStyle name="Total 2 8 4 4" xfId="37928"/>
    <cellStyle name="Total 2 8 5" xfId="37929"/>
    <cellStyle name="Total 2 8 5 2" xfId="37930"/>
    <cellStyle name="Total 2 8 6" xfId="37931"/>
    <cellStyle name="Total 2 8 6 2" xfId="56224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3 2" xfId="56225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3 2" xfId="56226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3 2" xfId="56227"/>
    <cellStyle name="Total 2 9 4 4" xfId="37948"/>
    <cellStyle name="Total 2 9 5" xfId="37949"/>
    <cellStyle name="Total 2 9 5 2" xfId="37950"/>
    <cellStyle name="Total 2 9 6" xfId="37951"/>
    <cellStyle name="Total 2 9 6 2" xfId="56228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3 2" xfId="56229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3 2" xfId="56230"/>
    <cellStyle name="Total 20 3 4" xfId="37963"/>
    <cellStyle name="Total 20 4" xfId="37964"/>
    <cellStyle name="Total 20 4 2" xfId="37965"/>
    <cellStyle name="Total 20 5" xfId="37966"/>
    <cellStyle name="Total 20 5 2" xfId="56231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3 2" xfId="5623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3 2" xfId="56233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3 2" xfId="56234"/>
    <cellStyle name="Total 21 4 4" xfId="37983"/>
    <cellStyle name="Total 21 5" xfId="37984"/>
    <cellStyle name="Total 21 5 2" xfId="37985"/>
    <cellStyle name="Total 21 6" xfId="37986"/>
    <cellStyle name="Total 21 6 2" xfId="56235"/>
    <cellStyle name="Total 21 7" xfId="37987"/>
    <cellStyle name="Total 22" xfId="37988"/>
    <cellStyle name="Total 22 2" xfId="37989"/>
    <cellStyle name="Total 22 2 2" xfId="37990"/>
    <cellStyle name="Total 22 3" xfId="37991"/>
    <cellStyle name="Total 22 3 2" xfId="56236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3 2" xfId="56237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3 2" xfId="56238"/>
    <cellStyle name="Total 3 10 3 4" xfId="38012"/>
    <cellStyle name="Total 3 10 4" xfId="38013"/>
    <cellStyle name="Total 3 10 4 2" xfId="38014"/>
    <cellStyle name="Total 3 10 5" xfId="38015"/>
    <cellStyle name="Total 3 10 5 2" xfId="56239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3 2" xfId="56240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3 2" xfId="56241"/>
    <cellStyle name="Total 3 11 3 4" xfId="38027"/>
    <cellStyle name="Total 3 11 4" xfId="38028"/>
    <cellStyle name="Total 3 11 4 2" xfId="38029"/>
    <cellStyle name="Total 3 11 5" xfId="38030"/>
    <cellStyle name="Total 3 11 5 2" xfId="56242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3 2" xfId="56243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3 2" xfId="56244"/>
    <cellStyle name="Total 3 13 4" xfId="38041"/>
    <cellStyle name="Total 3 14" xfId="38042"/>
    <cellStyle name="Total 3 14 2" xfId="38043"/>
    <cellStyle name="Total 3 15" xfId="38044"/>
    <cellStyle name="Total 3 15 2" xfId="56245"/>
    <cellStyle name="Total 3 16" xfId="38045"/>
    <cellStyle name="Total 3 17" xfId="56246"/>
    <cellStyle name="Total 3 18" xfId="56247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3 2" xfId="56248"/>
    <cellStyle name="Total 3 2 10 4" xfId="38051"/>
    <cellStyle name="Total 3 2 11" xfId="38052"/>
    <cellStyle name="Total 3 2 11 2" xfId="38053"/>
    <cellStyle name="Total 3 2 12" xfId="38054"/>
    <cellStyle name="Total 3 2 12 2" xfId="56249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1 2" xfId="56250"/>
    <cellStyle name="Total 3 2 2 12" xfId="38060"/>
    <cellStyle name="Total 3 2 2 2" xfId="38061"/>
    <cellStyle name="Total 3 2 2 2 10" xfId="38062"/>
    <cellStyle name="Total 3 2 2 2 10 2" xfId="56251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3 2" xfId="56252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3 2" xfId="56253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3 2" xfId="56254"/>
    <cellStyle name="Total 3 2 2 2 2 2 4 4" xfId="38080"/>
    <cellStyle name="Total 3 2 2 2 2 2 5" xfId="38081"/>
    <cellStyle name="Total 3 2 2 2 2 2 5 2" xfId="38082"/>
    <cellStyle name="Total 3 2 2 2 2 2 6" xfId="38083"/>
    <cellStyle name="Total 3 2 2 2 2 2 6 2" xfId="56255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3 2" xfId="56256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3 2" xfId="56257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3 2" xfId="56258"/>
    <cellStyle name="Total 3 2 2 2 2 3 4 4" xfId="38100"/>
    <cellStyle name="Total 3 2 2 2 2 3 5" xfId="38101"/>
    <cellStyle name="Total 3 2 2 2 2 3 5 2" xfId="38102"/>
    <cellStyle name="Total 3 2 2 2 2 3 6" xfId="38103"/>
    <cellStyle name="Total 3 2 2 2 2 3 6 2" xfId="56259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3 2" xfId="56260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3 2" xfId="56261"/>
    <cellStyle name="Total 3 2 2 2 2 4 3 4" xfId="38115"/>
    <cellStyle name="Total 3 2 2 2 2 4 4" xfId="38116"/>
    <cellStyle name="Total 3 2 2 2 2 4 4 2" xfId="38117"/>
    <cellStyle name="Total 3 2 2 2 2 4 5" xfId="38118"/>
    <cellStyle name="Total 3 2 2 2 2 4 5 2" xfId="56262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3 2" xfId="56263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3 2" xfId="56264"/>
    <cellStyle name="Total 3 2 2 2 2 5 3 4" xfId="38130"/>
    <cellStyle name="Total 3 2 2 2 2 5 4" xfId="38131"/>
    <cellStyle name="Total 3 2 2 2 2 5 4 2" xfId="38132"/>
    <cellStyle name="Total 3 2 2 2 2 5 5" xfId="38133"/>
    <cellStyle name="Total 3 2 2 2 2 5 5 2" xfId="56265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3 2" xfId="56266"/>
    <cellStyle name="Total 3 2 2 2 2 6 4" xfId="38139"/>
    <cellStyle name="Total 3 2 2 2 2 7" xfId="38140"/>
    <cellStyle name="Total 3 2 2 2 2 7 2" xfId="38141"/>
    <cellStyle name="Total 3 2 2 2 2 8" xfId="38142"/>
    <cellStyle name="Total 3 2 2 2 2 8 2" xfId="56267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3 2" xfId="56268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3 2" xfId="56269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3 2" xfId="56270"/>
    <cellStyle name="Total 3 2 2 2 3 2 4 4" xfId="38160"/>
    <cellStyle name="Total 3 2 2 2 3 2 5" xfId="38161"/>
    <cellStyle name="Total 3 2 2 2 3 2 5 2" xfId="38162"/>
    <cellStyle name="Total 3 2 2 2 3 2 6" xfId="38163"/>
    <cellStyle name="Total 3 2 2 2 3 2 6 2" xfId="56271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3 2" xfId="56272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3 2" xfId="56273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3 2" xfId="56274"/>
    <cellStyle name="Total 3 2 2 2 3 3 4 4" xfId="38180"/>
    <cellStyle name="Total 3 2 2 2 3 3 5" xfId="38181"/>
    <cellStyle name="Total 3 2 2 2 3 3 5 2" xfId="38182"/>
    <cellStyle name="Total 3 2 2 2 3 3 6" xfId="38183"/>
    <cellStyle name="Total 3 2 2 2 3 3 6 2" xfId="56275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3 2" xfId="56276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3 2" xfId="56277"/>
    <cellStyle name="Total 3 2 2 2 3 4 3 4" xfId="38195"/>
    <cellStyle name="Total 3 2 2 2 3 4 4" xfId="38196"/>
    <cellStyle name="Total 3 2 2 2 3 4 4 2" xfId="38197"/>
    <cellStyle name="Total 3 2 2 2 3 4 5" xfId="38198"/>
    <cellStyle name="Total 3 2 2 2 3 4 5 2" xfId="5627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3 2" xfId="56279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3 2" xfId="56280"/>
    <cellStyle name="Total 3 2 2 2 3 5 3 4" xfId="38210"/>
    <cellStyle name="Total 3 2 2 2 3 5 4" xfId="38211"/>
    <cellStyle name="Total 3 2 2 2 3 5 4 2" xfId="38212"/>
    <cellStyle name="Total 3 2 2 2 3 5 5" xfId="38213"/>
    <cellStyle name="Total 3 2 2 2 3 5 5 2" xfId="56281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3 2" xfId="56282"/>
    <cellStyle name="Total 3 2 2 2 3 6 4" xfId="38219"/>
    <cellStyle name="Total 3 2 2 2 3 7" xfId="38220"/>
    <cellStyle name="Total 3 2 2 2 3 7 2" xfId="38221"/>
    <cellStyle name="Total 3 2 2 2 3 8" xfId="38222"/>
    <cellStyle name="Total 3 2 2 2 3 8 2" xfId="56283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3 2" xfId="56284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3 2" xfId="56285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3 2" xfId="56286"/>
    <cellStyle name="Total 3 2 2 2 4 4 4" xfId="38239"/>
    <cellStyle name="Total 3 2 2 2 4 5" xfId="38240"/>
    <cellStyle name="Total 3 2 2 2 4 5 2" xfId="38241"/>
    <cellStyle name="Total 3 2 2 2 4 6" xfId="38242"/>
    <cellStyle name="Total 3 2 2 2 4 6 2" xfId="56287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3 2" xfId="5628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3 2" xfId="56289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3 2" xfId="56290"/>
    <cellStyle name="Total 3 2 2 2 5 4 4" xfId="38259"/>
    <cellStyle name="Total 3 2 2 2 5 5" xfId="38260"/>
    <cellStyle name="Total 3 2 2 2 5 5 2" xfId="38261"/>
    <cellStyle name="Total 3 2 2 2 5 6" xfId="38262"/>
    <cellStyle name="Total 3 2 2 2 5 6 2" xfId="56291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3 2" xfId="56292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3 2" xfId="56293"/>
    <cellStyle name="Total 3 2 2 2 6 3 4" xfId="38274"/>
    <cellStyle name="Total 3 2 2 2 6 4" xfId="38275"/>
    <cellStyle name="Total 3 2 2 2 6 4 2" xfId="38276"/>
    <cellStyle name="Total 3 2 2 2 6 5" xfId="38277"/>
    <cellStyle name="Total 3 2 2 2 6 5 2" xfId="56294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3 2" xfId="56295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3 2" xfId="56296"/>
    <cellStyle name="Total 3 2 2 2 7 3 4" xfId="38289"/>
    <cellStyle name="Total 3 2 2 2 7 4" xfId="38290"/>
    <cellStyle name="Total 3 2 2 2 7 4 2" xfId="38291"/>
    <cellStyle name="Total 3 2 2 2 7 5" xfId="38292"/>
    <cellStyle name="Total 3 2 2 2 7 5 2" xfId="56297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3 2" xfId="56298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3 2" xfId="56299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3 2" xfId="56300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3 2" xfId="56301"/>
    <cellStyle name="Total 3 2 2 3 2 4 4" xfId="38317"/>
    <cellStyle name="Total 3 2 2 3 2 5" xfId="38318"/>
    <cellStyle name="Total 3 2 2 3 2 5 2" xfId="38319"/>
    <cellStyle name="Total 3 2 2 3 2 6" xfId="38320"/>
    <cellStyle name="Total 3 2 2 3 2 6 2" xfId="56302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3 2" xfId="56303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3 2" xfId="56304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3 2" xfId="56305"/>
    <cellStyle name="Total 3 2 2 3 3 4 4" xfId="38337"/>
    <cellStyle name="Total 3 2 2 3 3 5" xfId="38338"/>
    <cellStyle name="Total 3 2 2 3 3 5 2" xfId="38339"/>
    <cellStyle name="Total 3 2 2 3 3 6" xfId="38340"/>
    <cellStyle name="Total 3 2 2 3 3 6 2" xfId="56306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3 2" xfId="56307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3 2" xfId="56308"/>
    <cellStyle name="Total 3 2 2 3 4 3 4" xfId="38352"/>
    <cellStyle name="Total 3 2 2 3 4 4" xfId="38353"/>
    <cellStyle name="Total 3 2 2 3 4 4 2" xfId="38354"/>
    <cellStyle name="Total 3 2 2 3 4 5" xfId="38355"/>
    <cellStyle name="Total 3 2 2 3 4 5 2" xfId="56309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3 2" xfId="56310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3 2" xfId="56311"/>
    <cellStyle name="Total 3 2 2 3 5 3 4" xfId="38367"/>
    <cellStyle name="Total 3 2 2 3 5 4" xfId="38368"/>
    <cellStyle name="Total 3 2 2 3 5 4 2" xfId="38369"/>
    <cellStyle name="Total 3 2 2 3 5 5" xfId="38370"/>
    <cellStyle name="Total 3 2 2 3 5 5 2" xfId="56312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3 2" xfId="56313"/>
    <cellStyle name="Total 3 2 2 3 6 4" xfId="38376"/>
    <cellStyle name="Total 3 2 2 3 7" xfId="38377"/>
    <cellStyle name="Total 3 2 2 3 7 2" xfId="38378"/>
    <cellStyle name="Total 3 2 2 3 8" xfId="38379"/>
    <cellStyle name="Total 3 2 2 3 8 2" xfId="56314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3 2" xfId="56315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3 2" xfId="56316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3 2" xfId="56317"/>
    <cellStyle name="Total 3 2 2 4 2 4 4" xfId="38397"/>
    <cellStyle name="Total 3 2 2 4 2 5" xfId="38398"/>
    <cellStyle name="Total 3 2 2 4 2 5 2" xfId="38399"/>
    <cellStyle name="Total 3 2 2 4 2 6" xfId="38400"/>
    <cellStyle name="Total 3 2 2 4 2 6 2" xfId="56318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3 2" xfId="56319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3 2" xfId="56320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3 2" xfId="56321"/>
    <cellStyle name="Total 3 2 2 4 3 4 4" xfId="38417"/>
    <cellStyle name="Total 3 2 2 4 3 5" xfId="38418"/>
    <cellStyle name="Total 3 2 2 4 3 5 2" xfId="38419"/>
    <cellStyle name="Total 3 2 2 4 3 6" xfId="38420"/>
    <cellStyle name="Total 3 2 2 4 3 6 2" xfId="56322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3 2" xfId="56323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3 2" xfId="56324"/>
    <cellStyle name="Total 3 2 2 4 4 3 4" xfId="38432"/>
    <cellStyle name="Total 3 2 2 4 4 4" xfId="38433"/>
    <cellStyle name="Total 3 2 2 4 4 4 2" xfId="38434"/>
    <cellStyle name="Total 3 2 2 4 4 5" xfId="38435"/>
    <cellStyle name="Total 3 2 2 4 4 5 2" xfId="5632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3 2" xfId="56326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3 2" xfId="56327"/>
    <cellStyle name="Total 3 2 2 4 5 3 4" xfId="38447"/>
    <cellStyle name="Total 3 2 2 4 5 4" xfId="38448"/>
    <cellStyle name="Total 3 2 2 4 5 4 2" xfId="38449"/>
    <cellStyle name="Total 3 2 2 4 5 5" xfId="38450"/>
    <cellStyle name="Total 3 2 2 4 5 5 2" xfId="56328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3 2" xfId="56329"/>
    <cellStyle name="Total 3 2 2 4 6 4" xfId="38456"/>
    <cellStyle name="Total 3 2 2 4 7" xfId="38457"/>
    <cellStyle name="Total 3 2 2 4 7 2" xfId="38458"/>
    <cellStyle name="Total 3 2 2 4 8" xfId="38459"/>
    <cellStyle name="Total 3 2 2 4 8 2" xfId="56330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3 2" xfId="56331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3 2" xfId="56332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3 2" xfId="56333"/>
    <cellStyle name="Total 3 2 2 5 4 4" xfId="38476"/>
    <cellStyle name="Total 3 2 2 5 5" xfId="38477"/>
    <cellStyle name="Total 3 2 2 5 5 2" xfId="38478"/>
    <cellStyle name="Total 3 2 2 5 6" xfId="38479"/>
    <cellStyle name="Total 3 2 2 5 6 2" xfId="56334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3 2" xfId="5633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3 2" xfId="56336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3 2" xfId="56337"/>
    <cellStyle name="Total 3 2 2 6 4 4" xfId="38496"/>
    <cellStyle name="Total 3 2 2 6 5" xfId="38497"/>
    <cellStyle name="Total 3 2 2 6 5 2" xfId="38498"/>
    <cellStyle name="Total 3 2 2 6 6" xfId="38499"/>
    <cellStyle name="Total 3 2 2 6 6 2" xfId="56338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3 2" xfId="56339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3 2" xfId="56340"/>
    <cellStyle name="Total 3 2 2 7 3 4" xfId="38511"/>
    <cellStyle name="Total 3 2 2 7 4" xfId="38512"/>
    <cellStyle name="Total 3 2 2 7 4 2" xfId="38513"/>
    <cellStyle name="Total 3 2 2 7 5" xfId="38514"/>
    <cellStyle name="Total 3 2 2 7 5 2" xfId="56341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3 2" xfId="56342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3 2" xfId="56343"/>
    <cellStyle name="Total 3 2 2 8 3 4" xfId="38526"/>
    <cellStyle name="Total 3 2 2 8 4" xfId="38527"/>
    <cellStyle name="Total 3 2 2 8 4 2" xfId="38528"/>
    <cellStyle name="Total 3 2 2 8 5" xfId="38529"/>
    <cellStyle name="Total 3 2 2 8 5 2" xfId="56344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3 2" xfId="56345"/>
    <cellStyle name="Total 3 2 2 9 4" xfId="38535"/>
    <cellStyle name="Total 3 2 3" xfId="38536"/>
    <cellStyle name="Total 3 2 3 10" xfId="38537"/>
    <cellStyle name="Total 3 2 3 10 2" xfId="56346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3 2" xfId="56347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3 2" xfId="56348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3 2" xfId="56349"/>
    <cellStyle name="Total 3 2 3 2 2 4 4" xfId="38555"/>
    <cellStyle name="Total 3 2 3 2 2 5" xfId="38556"/>
    <cellStyle name="Total 3 2 3 2 2 5 2" xfId="38557"/>
    <cellStyle name="Total 3 2 3 2 2 6" xfId="38558"/>
    <cellStyle name="Total 3 2 3 2 2 6 2" xfId="56350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3 2" xfId="56351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3 2" xfId="56352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3 2" xfId="56353"/>
    <cellStyle name="Total 3 2 3 2 3 4 4" xfId="38575"/>
    <cellStyle name="Total 3 2 3 2 3 5" xfId="38576"/>
    <cellStyle name="Total 3 2 3 2 3 5 2" xfId="38577"/>
    <cellStyle name="Total 3 2 3 2 3 6" xfId="38578"/>
    <cellStyle name="Total 3 2 3 2 3 6 2" xfId="56354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3 2" xfId="56355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3 2" xfId="56356"/>
    <cellStyle name="Total 3 2 3 2 4 3 4" xfId="38590"/>
    <cellStyle name="Total 3 2 3 2 4 4" xfId="38591"/>
    <cellStyle name="Total 3 2 3 2 4 4 2" xfId="38592"/>
    <cellStyle name="Total 3 2 3 2 4 5" xfId="38593"/>
    <cellStyle name="Total 3 2 3 2 4 5 2" xfId="56357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3 2" xfId="56358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3 2" xfId="56359"/>
    <cellStyle name="Total 3 2 3 2 5 3 4" xfId="38605"/>
    <cellStyle name="Total 3 2 3 2 5 4" xfId="38606"/>
    <cellStyle name="Total 3 2 3 2 5 4 2" xfId="38607"/>
    <cellStyle name="Total 3 2 3 2 5 5" xfId="38608"/>
    <cellStyle name="Total 3 2 3 2 5 5 2" xfId="56360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3 2" xfId="56361"/>
    <cellStyle name="Total 3 2 3 2 6 4" xfId="38614"/>
    <cellStyle name="Total 3 2 3 2 7" xfId="38615"/>
    <cellStyle name="Total 3 2 3 2 7 2" xfId="38616"/>
    <cellStyle name="Total 3 2 3 2 8" xfId="38617"/>
    <cellStyle name="Total 3 2 3 2 8 2" xfId="56362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3 2" xfId="56363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3 2" xfId="56364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3 2" xfId="56365"/>
    <cellStyle name="Total 3 2 3 3 2 4 4" xfId="38635"/>
    <cellStyle name="Total 3 2 3 3 2 5" xfId="38636"/>
    <cellStyle name="Total 3 2 3 3 2 5 2" xfId="38637"/>
    <cellStyle name="Total 3 2 3 3 2 6" xfId="38638"/>
    <cellStyle name="Total 3 2 3 3 2 6 2" xfId="56366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3 2" xfId="56367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3 2" xfId="56368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3 2" xfId="56369"/>
    <cellStyle name="Total 3 2 3 3 3 4 4" xfId="38655"/>
    <cellStyle name="Total 3 2 3 3 3 5" xfId="38656"/>
    <cellStyle name="Total 3 2 3 3 3 5 2" xfId="38657"/>
    <cellStyle name="Total 3 2 3 3 3 6" xfId="38658"/>
    <cellStyle name="Total 3 2 3 3 3 6 2" xfId="56370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3 2" xfId="56371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3 2" xfId="56372"/>
    <cellStyle name="Total 3 2 3 3 4 3 4" xfId="38670"/>
    <cellStyle name="Total 3 2 3 3 4 4" xfId="38671"/>
    <cellStyle name="Total 3 2 3 3 4 4 2" xfId="38672"/>
    <cellStyle name="Total 3 2 3 3 4 5" xfId="38673"/>
    <cellStyle name="Total 3 2 3 3 4 5 2" xfId="563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3 2" xfId="56374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3 2" xfId="56375"/>
    <cellStyle name="Total 3 2 3 3 5 3 4" xfId="38685"/>
    <cellStyle name="Total 3 2 3 3 5 4" xfId="38686"/>
    <cellStyle name="Total 3 2 3 3 5 4 2" xfId="38687"/>
    <cellStyle name="Total 3 2 3 3 5 5" xfId="38688"/>
    <cellStyle name="Total 3 2 3 3 5 5 2" xfId="56376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3 2" xfId="56377"/>
    <cellStyle name="Total 3 2 3 3 6 4" xfId="38694"/>
    <cellStyle name="Total 3 2 3 3 7" xfId="38695"/>
    <cellStyle name="Total 3 2 3 3 7 2" xfId="38696"/>
    <cellStyle name="Total 3 2 3 3 8" xfId="38697"/>
    <cellStyle name="Total 3 2 3 3 8 2" xfId="56378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3 2" xfId="56379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3 2" xfId="56380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3 2" xfId="56381"/>
    <cellStyle name="Total 3 2 3 4 4 4" xfId="38714"/>
    <cellStyle name="Total 3 2 3 4 5" xfId="38715"/>
    <cellStyle name="Total 3 2 3 4 5 2" xfId="38716"/>
    <cellStyle name="Total 3 2 3 4 6" xfId="38717"/>
    <cellStyle name="Total 3 2 3 4 6 2" xfId="56382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3 2" xfId="5638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3 2" xfId="56384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3 2" xfId="56385"/>
    <cellStyle name="Total 3 2 3 5 4 4" xfId="38734"/>
    <cellStyle name="Total 3 2 3 5 5" xfId="38735"/>
    <cellStyle name="Total 3 2 3 5 5 2" xfId="38736"/>
    <cellStyle name="Total 3 2 3 5 6" xfId="38737"/>
    <cellStyle name="Total 3 2 3 5 6 2" xfId="56386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3 2" xfId="56387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3 2" xfId="56388"/>
    <cellStyle name="Total 3 2 3 6 3 4" xfId="38749"/>
    <cellStyle name="Total 3 2 3 6 4" xfId="38750"/>
    <cellStyle name="Total 3 2 3 6 4 2" xfId="38751"/>
    <cellStyle name="Total 3 2 3 6 5" xfId="38752"/>
    <cellStyle name="Total 3 2 3 6 5 2" xfId="56389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3 2" xfId="56390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3 2" xfId="56391"/>
    <cellStyle name="Total 3 2 3 7 3 4" xfId="38764"/>
    <cellStyle name="Total 3 2 3 7 4" xfId="38765"/>
    <cellStyle name="Total 3 2 3 7 4 2" xfId="38766"/>
    <cellStyle name="Total 3 2 3 7 5" xfId="38767"/>
    <cellStyle name="Total 3 2 3 7 5 2" xfId="56392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3 2" xfId="56393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3 2" xfId="56394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3 2" xfId="56395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3 2" xfId="56396"/>
    <cellStyle name="Total 3 2 4 2 4 4" xfId="38792"/>
    <cellStyle name="Total 3 2 4 2 5" xfId="38793"/>
    <cellStyle name="Total 3 2 4 2 5 2" xfId="38794"/>
    <cellStyle name="Total 3 2 4 2 6" xfId="38795"/>
    <cellStyle name="Total 3 2 4 2 6 2" xfId="56397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3 2" xfId="56398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3 2" xfId="56399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3 2" xfId="56400"/>
    <cellStyle name="Total 3 2 4 3 4 4" xfId="38812"/>
    <cellStyle name="Total 3 2 4 3 5" xfId="38813"/>
    <cellStyle name="Total 3 2 4 3 5 2" xfId="38814"/>
    <cellStyle name="Total 3 2 4 3 6" xfId="38815"/>
    <cellStyle name="Total 3 2 4 3 6 2" xfId="56401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3 2" xfId="56402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3 2" xfId="56403"/>
    <cellStyle name="Total 3 2 4 4 3 4" xfId="38827"/>
    <cellStyle name="Total 3 2 4 4 4" xfId="38828"/>
    <cellStyle name="Total 3 2 4 4 4 2" xfId="38829"/>
    <cellStyle name="Total 3 2 4 4 5" xfId="38830"/>
    <cellStyle name="Total 3 2 4 4 5 2" xfId="56404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3 2" xfId="56405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3 2" xfId="56406"/>
    <cellStyle name="Total 3 2 4 5 3 4" xfId="38842"/>
    <cellStyle name="Total 3 2 4 5 4" xfId="38843"/>
    <cellStyle name="Total 3 2 4 5 4 2" xfId="38844"/>
    <cellStyle name="Total 3 2 4 5 5" xfId="38845"/>
    <cellStyle name="Total 3 2 4 5 5 2" xfId="56407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3 2" xfId="56408"/>
    <cellStyle name="Total 3 2 4 6 4" xfId="38851"/>
    <cellStyle name="Total 3 2 4 7" xfId="38852"/>
    <cellStyle name="Total 3 2 4 7 2" xfId="38853"/>
    <cellStyle name="Total 3 2 4 8" xfId="38854"/>
    <cellStyle name="Total 3 2 4 8 2" xfId="56409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3 2" xfId="56410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3 2" xfId="56411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3 2" xfId="56412"/>
    <cellStyle name="Total 3 2 5 2 4 4" xfId="38872"/>
    <cellStyle name="Total 3 2 5 2 5" xfId="38873"/>
    <cellStyle name="Total 3 2 5 2 5 2" xfId="38874"/>
    <cellStyle name="Total 3 2 5 2 6" xfId="38875"/>
    <cellStyle name="Total 3 2 5 2 6 2" xfId="56413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3 2" xfId="56414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3 2" xfId="56415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3 2" xfId="56416"/>
    <cellStyle name="Total 3 2 5 3 4 4" xfId="38892"/>
    <cellStyle name="Total 3 2 5 3 5" xfId="38893"/>
    <cellStyle name="Total 3 2 5 3 5 2" xfId="38894"/>
    <cellStyle name="Total 3 2 5 3 6" xfId="38895"/>
    <cellStyle name="Total 3 2 5 3 6 2" xfId="56417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3 2" xfId="56418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3 2" xfId="56419"/>
    <cellStyle name="Total 3 2 5 4 3 4" xfId="38907"/>
    <cellStyle name="Total 3 2 5 4 4" xfId="38908"/>
    <cellStyle name="Total 3 2 5 4 4 2" xfId="38909"/>
    <cellStyle name="Total 3 2 5 4 5" xfId="38910"/>
    <cellStyle name="Total 3 2 5 4 5 2" xfId="5642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3 2" xfId="56421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3 2" xfId="56422"/>
    <cellStyle name="Total 3 2 5 5 3 4" xfId="38922"/>
    <cellStyle name="Total 3 2 5 5 4" xfId="38923"/>
    <cellStyle name="Total 3 2 5 5 4 2" xfId="38924"/>
    <cellStyle name="Total 3 2 5 5 5" xfId="38925"/>
    <cellStyle name="Total 3 2 5 5 5 2" xfId="56423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3 2" xfId="56424"/>
    <cellStyle name="Total 3 2 5 6 4" xfId="38931"/>
    <cellStyle name="Total 3 2 5 7" xfId="38932"/>
    <cellStyle name="Total 3 2 5 7 2" xfId="38933"/>
    <cellStyle name="Total 3 2 5 8" xfId="38934"/>
    <cellStyle name="Total 3 2 5 8 2" xfId="56425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3 2" xfId="56426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3 2" xfId="56427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3 2" xfId="56428"/>
    <cellStyle name="Total 3 2 6 4 4" xfId="38951"/>
    <cellStyle name="Total 3 2 6 5" xfId="38952"/>
    <cellStyle name="Total 3 2 6 5 2" xfId="38953"/>
    <cellStyle name="Total 3 2 6 6" xfId="38954"/>
    <cellStyle name="Total 3 2 6 6 2" xfId="56429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3 2" xfId="5643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3 2" xfId="56431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3 2" xfId="56432"/>
    <cellStyle name="Total 3 2 7 4 4" xfId="38971"/>
    <cellStyle name="Total 3 2 7 5" xfId="38972"/>
    <cellStyle name="Total 3 2 7 5 2" xfId="38973"/>
    <cellStyle name="Total 3 2 7 6" xfId="38974"/>
    <cellStyle name="Total 3 2 7 6 2" xfId="56433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3 2" xfId="56434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3 2" xfId="56435"/>
    <cellStyle name="Total 3 2 8 3 4" xfId="38986"/>
    <cellStyle name="Total 3 2 8 4" xfId="38987"/>
    <cellStyle name="Total 3 2 8 4 2" xfId="38988"/>
    <cellStyle name="Total 3 2 8 5" xfId="38989"/>
    <cellStyle name="Total 3 2 8 5 2" xfId="56436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3 2" xfId="56437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3 2" xfId="56438"/>
    <cellStyle name="Total 3 2 9 3 4" xfId="39001"/>
    <cellStyle name="Total 3 2 9 4" xfId="39002"/>
    <cellStyle name="Total 3 2 9 4 2" xfId="39003"/>
    <cellStyle name="Total 3 2 9 5" xfId="39004"/>
    <cellStyle name="Total 3 2 9 5 2" xfId="56439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1 2" xfId="56440"/>
    <cellStyle name="Total 3 3 12" xfId="39010"/>
    <cellStyle name="Total 3 3 2" xfId="39011"/>
    <cellStyle name="Total 3 3 2 10" xfId="39012"/>
    <cellStyle name="Total 3 3 2 10 2" xfId="56441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3 2" xfId="56442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3 2" xfId="56443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3 2" xfId="56444"/>
    <cellStyle name="Total 3 3 2 2 2 4 4" xfId="39030"/>
    <cellStyle name="Total 3 3 2 2 2 5" xfId="39031"/>
    <cellStyle name="Total 3 3 2 2 2 5 2" xfId="39032"/>
    <cellStyle name="Total 3 3 2 2 2 6" xfId="39033"/>
    <cellStyle name="Total 3 3 2 2 2 6 2" xfId="56445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3 2" xfId="56446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3 2" xfId="56447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3 2" xfId="56448"/>
    <cellStyle name="Total 3 3 2 2 3 4 4" xfId="39050"/>
    <cellStyle name="Total 3 3 2 2 3 5" xfId="39051"/>
    <cellStyle name="Total 3 3 2 2 3 5 2" xfId="39052"/>
    <cellStyle name="Total 3 3 2 2 3 6" xfId="39053"/>
    <cellStyle name="Total 3 3 2 2 3 6 2" xfId="56449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3 2" xfId="56450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3 2" xfId="56451"/>
    <cellStyle name="Total 3 3 2 2 4 3 4" xfId="39065"/>
    <cellStyle name="Total 3 3 2 2 4 4" xfId="39066"/>
    <cellStyle name="Total 3 3 2 2 4 4 2" xfId="39067"/>
    <cellStyle name="Total 3 3 2 2 4 5" xfId="39068"/>
    <cellStyle name="Total 3 3 2 2 4 5 2" xfId="56452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3 2" xfId="56453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3 2" xfId="56454"/>
    <cellStyle name="Total 3 3 2 2 5 3 4" xfId="39080"/>
    <cellStyle name="Total 3 3 2 2 5 4" xfId="39081"/>
    <cellStyle name="Total 3 3 2 2 5 4 2" xfId="39082"/>
    <cellStyle name="Total 3 3 2 2 5 5" xfId="39083"/>
    <cellStyle name="Total 3 3 2 2 5 5 2" xfId="56455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3 2" xfId="56456"/>
    <cellStyle name="Total 3 3 2 2 6 4" xfId="39089"/>
    <cellStyle name="Total 3 3 2 2 7" xfId="39090"/>
    <cellStyle name="Total 3 3 2 2 7 2" xfId="39091"/>
    <cellStyle name="Total 3 3 2 2 8" xfId="39092"/>
    <cellStyle name="Total 3 3 2 2 8 2" xfId="56457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3 2" xfId="56458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3 2" xfId="56459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3 2" xfId="56460"/>
    <cellStyle name="Total 3 3 2 3 2 4 4" xfId="39110"/>
    <cellStyle name="Total 3 3 2 3 2 5" xfId="39111"/>
    <cellStyle name="Total 3 3 2 3 2 5 2" xfId="39112"/>
    <cellStyle name="Total 3 3 2 3 2 6" xfId="39113"/>
    <cellStyle name="Total 3 3 2 3 2 6 2" xfId="56461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3 2" xfId="56462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3 2" xfId="56463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3 2" xfId="56464"/>
    <cellStyle name="Total 3 3 2 3 3 4 4" xfId="39130"/>
    <cellStyle name="Total 3 3 2 3 3 5" xfId="39131"/>
    <cellStyle name="Total 3 3 2 3 3 5 2" xfId="39132"/>
    <cellStyle name="Total 3 3 2 3 3 6" xfId="39133"/>
    <cellStyle name="Total 3 3 2 3 3 6 2" xfId="56465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3 2" xfId="56466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3 2" xfId="56467"/>
    <cellStyle name="Total 3 3 2 3 4 3 4" xfId="39145"/>
    <cellStyle name="Total 3 3 2 3 4 4" xfId="39146"/>
    <cellStyle name="Total 3 3 2 3 4 4 2" xfId="39147"/>
    <cellStyle name="Total 3 3 2 3 4 5" xfId="39148"/>
    <cellStyle name="Total 3 3 2 3 4 5 2" xfId="5646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3 2" xfId="56469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3 2" xfId="56470"/>
    <cellStyle name="Total 3 3 2 3 5 3 4" xfId="39160"/>
    <cellStyle name="Total 3 3 2 3 5 4" xfId="39161"/>
    <cellStyle name="Total 3 3 2 3 5 4 2" xfId="39162"/>
    <cellStyle name="Total 3 3 2 3 5 5" xfId="39163"/>
    <cellStyle name="Total 3 3 2 3 5 5 2" xfId="56471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3 2" xfId="56472"/>
    <cellStyle name="Total 3 3 2 3 6 4" xfId="39169"/>
    <cellStyle name="Total 3 3 2 3 7" xfId="39170"/>
    <cellStyle name="Total 3 3 2 3 7 2" xfId="39171"/>
    <cellStyle name="Total 3 3 2 3 8" xfId="39172"/>
    <cellStyle name="Total 3 3 2 3 8 2" xfId="56473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3 2" xfId="56474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3 2" xfId="56475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3 2" xfId="56476"/>
    <cellStyle name="Total 3 3 2 4 4 4" xfId="39189"/>
    <cellStyle name="Total 3 3 2 4 5" xfId="39190"/>
    <cellStyle name="Total 3 3 2 4 5 2" xfId="39191"/>
    <cellStyle name="Total 3 3 2 4 6" xfId="39192"/>
    <cellStyle name="Total 3 3 2 4 6 2" xfId="56477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3 2" xfId="5647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3 2" xfId="56479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3 2" xfId="56480"/>
    <cellStyle name="Total 3 3 2 5 4 4" xfId="39209"/>
    <cellStyle name="Total 3 3 2 5 5" xfId="39210"/>
    <cellStyle name="Total 3 3 2 5 5 2" xfId="39211"/>
    <cellStyle name="Total 3 3 2 5 6" xfId="39212"/>
    <cellStyle name="Total 3 3 2 5 6 2" xfId="56481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3 2" xfId="56482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3 2" xfId="56483"/>
    <cellStyle name="Total 3 3 2 6 3 4" xfId="39224"/>
    <cellStyle name="Total 3 3 2 6 4" xfId="39225"/>
    <cellStyle name="Total 3 3 2 6 4 2" xfId="39226"/>
    <cellStyle name="Total 3 3 2 6 5" xfId="39227"/>
    <cellStyle name="Total 3 3 2 6 5 2" xfId="56484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3 2" xfId="56485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3 2" xfId="56486"/>
    <cellStyle name="Total 3 3 2 7 3 4" xfId="39239"/>
    <cellStyle name="Total 3 3 2 7 4" xfId="39240"/>
    <cellStyle name="Total 3 3 2 7 4 2" xfId="39241"/>
    <cellStyle name="Total 3 3 2 7 5" xfId="39242"/>
    <cellStyle name="Total 3 3 2 7 5 2" xfId="56487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3 2" xfId="56488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3 2" xfId="56489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3 2" xfId="56490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3 2" xfId="56491"/>
    <cellStyle name="Total 3 3 3 2 4 4" xfId="39267"/>
    <cellStyle name="Total 3 3 3 2 5" xfId="39268"/>
    <cellStyle name="Total 3 3 3 2 5 2" xfId="39269"/>
    <cellStyle name="Total 3 3 3 2 6" xfId="39270"/>
    <cellStyle name="Total 3 3 3 2 6 2" xfId="56492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3 2" xfId="56493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3 2" xfId="56494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3 2" xfId="56495"/>
    <cellStyle name="Total 3 3 3 3 4 4" xfId="39287"/>
    <cellStyle name="Total 3 3 3 3 5" xfId="39288"/>
    <cellStyle name="Total 3 3 3 3 5 2" xfId="39289"/>
    <cellStyle name="Total 3 3 3 3 6" xfId="39290"/>
    <cellStyle name="Total 3 3 3 3 6 2" xfId="56496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3 2" xfId="56497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3 2" xfId="56498"/>
    <cellStyle name="Total 3 3 3 4 3 4" xfId="39302"/>
    <cellStyle name="Total 3 3 3 4 4" xfId="39303"/>
    <cellStyle name="Total 3 3 3 4 4 2" xfId="39304"/>
    <cellStyle name="Total 3 3 3 4 5" xfId="39305"/>
    <cellStyle name="Total 3 3 3 4 5 2" xfId="56499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3 2" xfId="56500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3 2" xfId="56501"/>
    <cellStyle name="Total 3 3 3 5 3 4" xfId="39317"/>
    <cellStyle name="Total 3 3 3 5 4" xfId="39318"/>
    <cellStyle name="Total 3 3 3 5 4 2" xfId="39319"/>
    <cellStyle name="Total 3 3 3 5 5" xfId="39320"/>
    <cellStyle name="Total 3 3 3 5 5 2" xfId="56502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3 2" xfId="56503"/>
    <cellStyle name="Total 3 3 3 6 4" xfId="39326"/>
    <cellStyle name="Total 3 3 3 7" xfId="39327"/>
    <cellStyle name="Total 3 3 3 7 2" xfId="39328"/>
    <cellStyle name="Total 3 3 3 8" xfId="39329"/>
    <cellStyle name="Total 3 3 3 8 2" xfId="56504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3 2" xfId="56505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3 2" xfId="56506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3 2" xfId="56507"/>
    <cellStyle name="Total 3 3 4 2 4 4" xfId="39347"/>
    <cellStyle name="Total 3 3 4 2 5" xfId="39348"/>
    <cellStyle name="Total 3 3 4 2 5 2" xfId="39349"/>
    <cellStyle name="Total 3 3 4 2 6" xfId="39350"/>
    <cellStyle name="Total 3 3 4 2 6 2" xfId="56508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3 2" xfId="56509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3 2" xfId="56510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3 2" xfId="56511"/>
    <cellStyle name="Total 3 3 4 3 4 4" xfId="39367"/>
    <cellStyle name="Total 3 3 4 3 5" xfId="39368"/>
    <cellStyle name="Total 3 3 4 3 5 2" xfId="39369"/>
    <cellStyle name="Total 3 3 4 3 6" xfId="39370"/>
    <cellStyle name="Total 3 3 4 3 6 2" xfId="56512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3 2" xfId="56513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3 2" xfId="56514"/>
    <cellStyle name="Total 3 3 4 4 3 4" xfId="39382"/>
    <cellStyle name="Total 3 3 4 4 4" xfId="39383"/>
    <cellStyle name="Total 3 3 4 4 4 2" xfId="39384"/>
    <cellStyle name="Total 3 3 4 4 5" xfId="39385"/>
    <cellStyle name="Total 3 3 4 4 5 2" xfId="5651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3 2" xfId="56516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3 2" xfId="56517"/>
    <cellStyle name="Total 3 3 4 5 3 4" xfId="39397"/>
    <cellStyle name="Total 3 3 4 5 4" xfId="39398"/>
    <cellStyle name="Total 3 3 4 5 4 2" xfId="39399"/>
    <cellStyle name="Total 3 3 4 5 5" xfId="39400"/>
    <cellStyle name="Total 3 3 4 5 5 2" xfId="56518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3 2" xfId="56519"/>
    <cellStyle name="Total 3 3 4 6 4" xfId="39406"/>
    <cellStyle name="Total 3 3 4 7" xfId="39407"/>
    <cellStyle name="Total 3 3 4 7 2" xfId="39408"/>
    <cellStyle name="Total 3 3 4 8" xfId="39409"/>
    <cellStyle name="Total 3 3 4 8 2" xfId="56520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3 2" xfId="56521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3 2" xfId="56522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3 2" xfId="56523"/>
    <cellStyle name="Total 3 3 5 4 4" xfId="39426"/>
    <cellStyle name="Total 3 3 5 5" xfId="39427"/>
    <cellStyle name="Total 3 3 5 5 2" xfId="39428"/>
    <cellStyle name="Total 3 3 5 6" xfId="39429"/>
    <cellStyle name="Total 3 3 5 6 2" xfId="56524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3 2" xfId="5652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3 2" xfId="56526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3 2" xfId="56527"/>
    <cellStyle name="Total 3 3 6 4 4" xfId="39446"/>
    <cellStyle name="Total 3 3 6 5" xfId="39447"/>
    <cellStyle name="Total 3 3 6 5 2" xfId="39448"/>
    <cellStyle name="Total 3 3 6 6" xfId="39449"/>
    <cellStyle name="Total 3 3 6 6 2" xfId="56528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3 2" xfId="56529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3 2" xfId="56530"/>
    <cellStyle name="Total 3 3 7 3 4" xfId="39461"/>
    <cellStyle name="Total 3 3 7 4" xfId="39462"/>
    <cellStyle name="Total 3 3 7 4 2" xfId="39463"/>
    <cellStyle name="Total 3 3 7 5" xfId="39464"/>
    <cellStyle name="Total 3 3 7 5 2" xfId="56531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3 2" xfId="56532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3 2" xfId="56533"/>
    <cellStyle name="Total 3 3 8 3 4" xfId="39476"/>
    <cellStyle name="Total 3 3 8 4" xfId="39477"/>
    <cellStyle name="Total 3 3 8 4 2" xfId="39478"/>
    <cellStyle name="Total 3 3 8 5" xfId="39479"/>
    <cellStyle name="Total 3 3 8 5 2" xfId="56534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3 2" xfId="56535"/>
    <cellStyle name="Total 3 3 9 4" xfId="39485"/>
    <cellStyle name="Total 3 4" xfId="39486"/>
    <cellStyle name="Total 3 4 10" xfId="39487"/>
    <cellStyle name="Total 3 4 10 2" xfId="56536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3 2" xfId="56537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3 2" xfId="56538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3 2" xfId="56539"/>
    <cellStyle name="Total 3 4 2 2 4 4" xfId="39505"/>
    <cellStyle name="Total 3 4 2 2 5" xfId="39506"/>
    <cellStyle name="Total 3 4 2 2 5 2" xfId="39507"/>
    <cellStyle name="Total 3 4 2 2 6" xfId="39508"/>
    <cellStyle name="Total 3 4 2 2 6 2" xfId="56540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3 2" xfId="56541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3 2" xfId="56542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3 2" xfId="56543"/>
    <cellStyle name="Total 3 4 2 3 4 4" xfId="39525"/>
    <cellStyle name="Total 3 4 2 3 5" xfId="39526"/>
    <cellStyle name="Total 3 4 2 3 5 2" xfId="39527"/>
    <cellStyle name="Total 3 4 2 3 6" xfId="39528"/>
    <cellStyle name="Total 3 4 2 3 6 2" xfId="56544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3 2" xfId="56545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3 2" xfId="56546"/>
    <cellStyle name="Total 3 4 2 4 3 4" xfId="39540"/>
    <cellStyle name="Total 3 4 2 4 4" xfId="39541"/>
    <cellStyle name="Total 3 4 2 4 4 2" xfId="39542"/>
    <cellStyle name="Total 3 4 2 4 5" xfId="39543"/>
    <cellStyle name="Total 3 4 2 4 5 2" xfId="56547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3 2" xfId="56548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3 2" xfId="56549"/>
    <cellStyle name="Total 3 4 2 5 3 4" xfId="39555"/>
    <cellStyle name="Total 3 4 2 5 4" xfId="39556"/>
    <cellStyle name="Total 3 4 2 5 4 2" xfId="39557"/>
    <cellStyle name="Total 3 4 2 5 5" xfId="39558"/>
    <cellStyle name="Total 3 4 2 5 5 2" xfId="56550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3 2" xfId="56551"/>
    <cellStyle name="Total 3 4 2 6 4" xfId="39564"/>
    <cellStyle name="Total 3 4 2 7" xfId="39565"/>
    <cellStyle name="Total 3 4 2 7 2" xfId="39566"/>
    <cellStyle name="Total 3 4 2 8" xfId="39567"/>
    <cellStyle name="Total 3 4 2 8 2" xfId="56552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3 2" xfId="56553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3 2" xfId="56554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3 2" xfId="56555"/>
    <cellStyle name="Total 3 4 3 2 4 4" xfId="39585"/>
    <cellStyle name="Total 3 4 3 2 5" xfId="39586"/>
    <cellStyle name="Total 3 4 3 2 5 2" xfId="39587"/>
    <cellStyle name="Total 3 4 3 2 6" xfId="39588"/>
    <cellStyle name="Total 3 4 3 2 6 2" xfId="56556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3 2" xfId="56557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3 2" xfId="56558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3 2" xfId="56559"/>
    <cellStyle name="Total 3 4 3 3 4 4" xfId="39605"/>
    <cellStyle name="Total 3 4 3 3 5" xfId="39606"/>
    <cellStyle name="Total 3 4 3 3 5 2" xfId="39607"/>
    <cellStyle name="Total 3 4 3 3 6" xfId="39608"/>
    <cellStyle name="Total 3 4 3 3 6 2" xfId="56560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3 2" xfId="56561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3 2" xfId="56562"/>
    <cellStyle name="Total 3 4 3 4 3 4" xfId="39620"/>
    <cellStyle name="Total 3 4 3 4 4" xfId="39621"/>
    <cellStyle name="Total 3 4 3 4 4 2" xfId="39622"/>
    <cellStyle name="Total 3 4 3 4 5" xfId="39623"/>
    <cellStyle name="Total 3 4 3 4 5 2" xfId="5656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3 2" xfId="56564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3 2" xfId="56565"/>
    <cellStyle name="Total 3 4 3 5 3 4" xfId="39635"/>
    <cellStyle name="Total 3 4 3 5 4" xfId="39636"/>
    <cellStyle name="Total 3 4 3 5 4 2" xfId="39637"/>
    <cellStyle name="Total 3 4 3 5 5" xfId="39638"/>
    <cellStyle name="Total 3 4 3 5 5 2" xfId="56566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3 2" xfId="56567"/>
    <cellStyle name="Total 3 4 3 6 4" xfId="39644"/>
    <cellStyle name="Total 3 4 3 7" xfId="39645"/>
    <cellStyle name="Total 3 4 3 7 2" xfId="39646"/>
    <cellStyle name="Total 3 4 3 8" xfId="39647"/>
    <cellStyle name="Total 3 4 3 8 2" xfId="56568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3 2" xfId="56569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3 2" xfId="56570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3 2" xfId="56571"/>
    <cellStyle name="Total 3 4 4 4 4" xfId="39664"/>
    <cellStyle name="Total 3 4 4 5" xfId="39665"/>
    <cellStyle name="Total 3 4 4 5 2" xfId="39666"/>
    <cellStyle name="Total 3 4 4 6" xfId="39667"/>
    <cellStyle name="Total 3 4 4 6 2" xfId="56572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3 2" xfId="565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3 2" xfId="56574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3 2" xfId="56575"/>
    <cellStyle name="Total 3 4 5 4 4" xfId="39684"/>
    <cellStyle name="Total 3 4 5 5" xfId="39685"/>
    <cellStyle name="Total 3 4 5 5 2" xfId="39686"/>
    <cellStyle name="Total 3 4 5 6" xfId="39687"/>
    <cellStyle name="Total 3 4 5 6 2" xfId="56576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3 2" xfId="56577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3 2" xfId="56578"/>
    <cellStyle name="Total 3 4 6 3 4" xfId="39699"/>
    <cellStyle name="Total 3 4 6 4" xfId="39700"/>
    <cellStyle name="Total 3 4 6 4 2" xfId="39701"/>
    <cellStyle name="Total 3 4 6 5" xfId="39702"/>
    <cellStyle name="Total 3 4 6 5 2" xfId="56579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3 2" xfId="56580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3 2" xfId="56581"/>
    <cellStyle name="Total 3 4 7 3 4" xfId="39714"/>
    <cellStyle name="Total 3 4 7 4" xfId="39715"/>
    <cellStyle name="Total 3 4 7 4 2" xfId="39716"/>
    <cellStyle name="Total 3 4 7 5" xfId="39717"/>
    <cellStyle name="Total 3 4 7 5 2" xfId="56582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3 2" xfId="56583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3 2" xfId="56584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3 2" xfId="56585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3 2" xfId="56586"/>
    <cellStyle name="Total 3 5 2 4 4" xfId="39742"/>
    <cellStyle name="Total 3 5 2 5" xfId="39743"/>
    <cellStyle name="Total 3 5 2 5 2" xfId="39744"/>
    <cellStyle name="Total 3 5 2 6" xfId="39745"/>
    <cellStyle name="Total 3 5 2 6 2" xfId="56587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3 2" xfId="56588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3 2" xfId="56589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3 2" xfId="56590"/>
    <cellStyle name="Total 3 5 3 4 4" xfId="39762"/>
    <cellStyle name="Total 3 5 3 5" xfId="39763"/>
    <cellStyle name="Total 3 5 3 5 2" xfId="39764"/>
    <cellStyle name="Total 3 5 3 6" xfId="39765"/>
    <cellStyle name="Total 3 5 3 6 2" xfId="56591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3 2" xfId="56592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3 2" xfId="56593"/>
    <cellStyle name="Total 3 5 4 3 4" xfId="39777"/>
    <cellStyle name="Total 3 5 4 4" xfId="39778"/>
    <cellStyle name="Total 3 5 4 4 2" xfId="39779"/>
    <cellStyle name="Total 3 5 4 5" xfId="39780"/>
    <cellStyle name="Total 3 5 4 5 2" xfId="56594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3 2" xfId="56595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3 2" xfId="56596"/>
    <cellStyle name="Total 3 5 5 3 4" xfId="39792"/>
    <cellStyle name="Total 3 5 5 4" xfId="39793"/>
    <cellStyle name="Total 3 5 5 4 2" xfId="39794"/>
    <cellStyle name="Total 3 5 5 5" xfId="39795"/>
    <cellStyle name="Total 3 5 5 5 2" xfId="56597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3 2" xfId="56598"/>
    <cellStyle name="Total 3 5 6 4" xfId="39801"/>
    <cellStyle name="Total 3 5 7" xfId="39802"/>
    <cellStyle name="Total 3 5 7 2" xfId="39803"/>
    <cellStyle name="Total 3 5 8" xfId="39804"/>
    <cellStyle name="Total 3 5 8 2" xfId="56599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3 2" xfId="56600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3 2" xfId="56601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3 2" xfId="56602"/>
    <cellStyle name="Total 3 6 2 4 4" xfId="39822"/>
    <cellStyle name="Total 3 6 2 5" xfId="39823"/>
    <cellStyle name="Total 3 6 2 5 2" xfId="39824"/>
    <cellStyle name="Total 3 6 2 6" xfId="39825"/>
    <cellStyle name="Total 3 6 2 6 2" xfId="56603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3 2" xfId="56604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3 2" xfId="56605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3 2" xfId="56606"/>
    <cellStyle name="Total 3 6 3 4 4" xfId="39842"/>
    <cellStyle name="Total 3 6 3 5" xfId="39843"/>
    <cellStyle name="Total 3 6 3 5 2" xfId="39844"/>
    <cellStyle name="Total 3 6 3 6" xfId="39845"/>
    <cellStyle name="Total 3 6 3 6 2" xfId="56607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3 2" xfId="56608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3 2" xfId="56609"/>
    <cellStyle name="Total 3 6 4 3 4" xfId="39857"/>
    <cellStyle name="Total 3 6 4 4" xfId="39858"/>
    <cellStyle name="Total 3 6 4 4 2" xfId="39859"/>
    <cellStyle name="Total 3 6 4 5" xfId="39860"/>
    <cellStyle name="Total 3 6 4 5 2" xfId="5661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3 2" xfId="56611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3 2" xfId="56612"/>
    <cellStyle name="Total 3 6 5 3 4" xfId="39872"/>
    <cellStyle name="Total 3 6 5 4" xfId="39873"/>
    <cellStyle name="Total 3 6 5 4 2" xfId="39874"/>
    <cellStyle name="Total 3 6 5 5" xfId="39875"/>
    <cellStyle name="Total 3 6 5 5 2" xfId="56613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3 2" xfId="56614"/>
    <cellStyle name="Total 3 6 6 4" xfId="39881"/>
    <cellStyle name="Total 3 6 7" xfId="39882"/>
    <cellStyle name="Total 3 6 7 2" xfId="39883"/>
    <cellStyle name="Total 3 6 8" xfId="39884"/>
    <cellStyle name="Total 3 6 8 2" xfId="56615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3 2" xfId="56616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3 2" xfId="56617"/>
    <cellStyle name="Total 3 7 3 4" xfId="39896"/>
    <cellStyle name="Total 3 7 4" xfId="39897"/>
    <cellStyle name="Total 3 7 4 2" xfId="39898"/>
    <cellStyle name="Total 3 7 4 2 2" xfId="39899"/>
    <cellStyle name="Total 3 7 4 2 2 2" xfId="56618"/>
    <cellStyle name="Total 3 7 4 2 3" xfId="39900"/>
    <cellStyle name="Total 3 7 4 3" xfId="39901"/>
    <cellStyle name="Total 3 7 4 3 2" xfId="56619"/>
    <cellStyle name="Total 3 7 4 4" xfId="39902"/>
    <cellStyle name="Total 3 7 5" xfId="39903"/>
    <cellStyle name="Total 3 7 5 2" xfId="39904"/>
    <cellStyle name="Total 3 7 6" xfId="39905"/>
    <cellStyle name="Total 3 7 6 2" xfId="56620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3 2" xfId="5662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3 2" xfId="56622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3 2" xfId="56623"/>
    <cellStyle name="Total 3 8 4 4" xfId="39922"/>
    <cellStyle name="Total 3 8 5" xfId="39923"/>
    <cellStyle name="Total 3 8 5 2" xfId="39924"/>
    <cellStyle name="Total 3 8 6" xfId="39925"/>
    <cellStyle name="Total 3 8 6 2" xfId="56624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3 2" xfId="56625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3 2" xfId="5662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3 2" xfId="56627"/>
    <cellStyle name="Total 3 9 4 4" xfId="39942"/>
    <cellStyle name="Total 3 9 5" xfId="39943"/>
    <cellStyle name="Total 3 9 5 2" xfId="39944"/>
    <cellStyle name="Total 3 9 6" xfId="39945"/>
    <cellStyle name="Total 3 9 6 2" xfId="56628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3 2" xfId="56629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3 2" xfId="56630"/>
    <cellStyle name="Total 4 10 3 4" xfId="39958"/>
    <cellStyle name="Total 4 10 4" xfId="39959"/>
    <cellStyle name="Total 4 10 4 2" xfId="39960"/>
    <cellStyle name="Total 4 10 5" xfId="39961"/>
    <cellStyle name="Total 4 10 5 2" xfId="5663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3 2" xfId="56632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3 2" xfId="56633"/>
    <cellStyle name="Total 4 11 3 4" xfId="39973"/>
    <cellStyle name="Total 4 11 4" xfId="39974"/>
    <cellStyle name="Total 4 11 4 2" xfId="39975"/>
    <cellStyle name="Total 4 11 5" xfId="39976"/>
    <cellStyle name="Total 4 11 5 2" xfId="56634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3 2" xfId="56635"/>
    <cellStyle name="Total 4 12 4" xfId="39982"/>
    <cellStyle name="Total 4 13" xfId="39983"/>
    <cellStyle name="Total 4 13 2" xfId="39984"/>
    <cellStyle name="Total 4 14" xfId="39985"/>
    <cellStyle name="Total 4 14 2" xfId="56636"/>
    <cellStyle name="Total 4 15" xfId="39986"/>
    <cellStyle name="Total 4 16" xfId="56637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3 2" xfId="56638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3 2" xfId="56639"/>
    <cellStyle name="Total 4 2 10 3 4" xfId="39998"/>
    <cellStyle name="Total 4 2 10 4" xfId="39999"/>
    <cellStyle name="Total 4 2 10 4 2" xfId="40000"/>
    <cellStyle name="Total 4 2 10 5" xfId="40001"/>
    <cellStyle name="Total 4 2 10 5 2" xfId="56640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3 2" xfId="56641"/>
    <cellStyle name="Total 4 2 11 4" xfId="40007"/>
    <cellStyle name="Total 4 2 12" xfId="40008"/>
    <cellStyle name="Total 4 2 12 2" xfId="40009"/>
    <cellStyle name="Total 4 2 13" xfId="40010"/>
    <cellStyle name="Total 4 2 13 2" xfId="56642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3 2" xfId="56643"/>
    <cellStyle name="Total 4 2 2 10 4" xfId="40017"/>
    <cellStyle name="Total 4 2 2 11" xfId="40018"/>
    <cellStyle name="Total 4 2 2 11 2" xfId="40019"/>
    <cellStyle name="Total 4 2 2 12" xfId="40020"/>
    <cellStyle name="Total 4 2 2 12 2" xfId="56644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1 2" xfId="56645"/>
    <cellStyle name="Total 4 2 2 2 12" xfId="40026"/>
    <cellStyle name="Total 4 2 2 2 2" xfId="40027"/>
    <cellStyle name="Total 4 2 2 2 2 10" xfId="40028"/>
    <cellStyle name="Total 4 2 2 2 2 10 2" xfId="56646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3 2" xfId="56647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3 2" xfId="56648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3 2" xfId="56649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6 2" xfId="56650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3 2" xfId="56651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3 2" xfId="56652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3 2" xfId="56653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6 2" xfId="56654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3 2" xfId="5665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3 2" xfId="56656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5 2" xfId="56657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3 2" xfId="56658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3 2" xfId="56659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5 2" xfId="56660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3 2" xfId="56661"/>
    <cellStyle name="Total 4 2 2 2 2 2 6 4" xfId="40105"/>
    <cellStyle name="Total 4 2 2 2 2 2 7" xfId="40106"/>
    <cellStyle name="Total 4 2 2 2 2 2 7 2" xfId="40107"/>
    <cellStyle name="Total 4 2 2 2 2 2 8" xfId="40108"/>
    <cellStyle name="Total 4 2 2 2 2 2 8 2" xfId="56662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3 2" xfId="56663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3 2" xfId="56664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3 2" xfId="5666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6 2" xfId="56666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3 2" xfId="56667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3 2" xfId="56668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3 2" xfId="56669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6 2" xfId="56670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3 2" xfId="56671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3 2" xfId="56672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5 2" xfId="56673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3 2" xfId="56674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3 2" xfId="566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5 2" xfId="56676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3 2" xfId="56677"/>
    <cellStyle name="Total 4 2 2 2 2 3 6 4" xfId="40185"/>
    <cellStyle name="Total 4 2 2 2 2 3 7" xfId="40186"/>
    <cellStyle name="Total 4 2 2 2 2 3 7 2" xfId="40187"/>
    <cellStyle name="Total 4 2 2 2 2 3 8" xfId="40188"/>
    <cellStyle name="Total 4 2 2 2 2 3 8 2" xfId="5667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3 2" xfId="56679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3 2" xfId="56680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3 2" xfId="56681"/>
    <cellStyle name="Total 4 2 2 2 2 4 4 4" xfId="40205"/>
    <cellStyle name="Total 4 2 2 2 2 4 5" xfId="40206"/>
    <cellStyle name="Total 4 2 2 2 2 4 5 2" xfId="40207"/>
    <cellStyle name="Total 4 2 2 2 2 4 6" xfId="40208"/>
    <cellStyle name="Total 4 2 2 2 2 4 6 2" xfId="56682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3 2" xfId="56683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3 2" xfId="56684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3 2" xfId="56685"/>
    <cellStyle name="Total 4 2 2 2 2 5 4 4" xfId="40225"/>
    <cellStyle name="Total 4 2 2 2 2 5 5" xfId="40226"/>
    <cellStyle name="Total 4 2 2 2 2 5 5 2" xfId="40227"/>
    <cellStyle name="Total 4 2 2 2 2 5 6" xfId="40228"/>
    <cellStyle name="Total 4 2 2 2 2 5 6 2" xfId="56686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3 2" xfId="56687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3 2" xfId="56688"/>
    <cellStyle name="Total 4 2 2 2 2 6 3 4" xfId="40240"/>
    <cellStyle name="Total 4 2 2 2 2 6 4" xfId="40241"/>
    <cellStyle name="Total 4 2 2 2 2 6 4 2" xfId="40242"/>
    <cellStyle name="Total 4 2 2 2 2 6 5" xfId="40243"/>
    <cellStyle name="Total 4 2 2 2 2 6 5 2" xfId="56689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3 2" xfId="56690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3 2" xfId="56691"/>
    <cellStyle name="Total 4 2 2 2 2 7 3 4" xfId="40255"/>
    <cellStyle name="Total 4 2 2 2 2 7 4" xfId="40256"/>
    <cellStyle name="Total 4 2 2 2 2 7 4 2" xfId="40257"/>
    <cellStyle name="Total 4 2 2 2 2 7 5" xfId="40258"/>
    <cellStyle name="Total 4 2 2 2 2 7 5 2" xfId="56692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3 2" xfId="5669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3 2" xfId="56694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3 2" xfId="56695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3 2" xfId="56696"/>
    <cellStyle name="Total 4 2 2 2 3 2 4 4" xfId="40283"/>
    <cellStyle name="Total 4 2 2 2 3 2 5" xfId="40284"/>
    <cellStyle name="Total 4 2 2 2 3 2 5 2" xfId="40285"/>
    <cellStyle name="Total 4 2 2 2 3 2 6" xfId="40286"/>
    <cellStyle name="Total 4 2 2 2 3 2 6 2" xfId="56697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3 2" xfId="56698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3 2" xfId="56699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3 2" xfId="56700"/>
    <cellStyle name="Total 4 2 2 2 3 3 4 4" xfId="40303"/>
    <cellStyle name="Total 4 2 2 2 3 3 5" xfId="40304"/>
    <cellStyle name="Total 4 2 2 2 3 3 5 2" xfId="40305"/>
    <cellStyle name="Total 4 2 2 2 3 3 6" xfId="40306"/>
    <cellStyle name="Total 4 2 2 2 3 3 6 2" xfId="56701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3 2" xfId="5670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3 2" xfId="56703"/>
    <cellStyle name="Total 4 2 2 2 3 4 3 4" xfId="40318"/>
    <cellStyle name="Total 4 2 2 2 3 4 4" xfId="40319"/>
    <cellStyle name="Total 4 2 2 2 3 4 4 2" xfId="40320"/>
    <cellStyle name="Total 4 2 2 2 3 4 5" xfId="40321"/>
    <cellStyle name="Total 4 2 2 2 3 4 5 2" xfId="56704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3 2" xfId="56705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3 2" xfId="56706"/>
    <cellStyle name="Total 4 2 2 2 3 5 3 4" xfId="40333"/>
    <cellStyle name="Total 4 2 2 2 3 5 4" xfId="40334"/>
    <cellStyle name="Total 4 2 2 2 3 5 4 2" xfId="40335"/>
    <cellStyle name="Total 4 2 2 2 3 5 5" xfId="40336"/>
    <cellStyle name="Total 4 2 2 2 3 5 5 2" xfId="56707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3 2" xfId="56708"/>
    <cellStyle name="Total 4 2 2 2 3 6 4" xfId="40342"/>
    <cellStyle name="Total 4 2 2 2 3 7" xfId="40343"/>
    <cellStyle name="Total 4 2 2 2 3 7 2" xfId="40344"/>
    <cellStyle name="Total 4 2 2 2 3 8" xfId="40345"/>
    <cellStyle name="Total 4 2 2 2 3 8 2" xfId="56709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3 2" xfId="56710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3 2" xfId="56711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3 2" xfId="56712"/>
    <cellStyle name="Total 4 2 2 2 4 2 4 4" xfId="40363"/>
    <cellStyle name="Total 4 2 2 2 4 2 5" xfId="40364"/>
    <cellStyle name="Total 4 2 2 2 4 2 5 2" xfId="40365"/>
    <cellStyle name="Total 4 2 2 2 4 2 6" xfId="40366"/>
    <cellStyle name="Total 4 2 2 2 4 2 6 2" xfId="56713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3 2" xfId="56714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3 2" xfId="56715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3 2" xfId="56716"/>
    <cellStyle name="Total 4 2 2 2 4 3 4 4" xfId="40383"/>
    <cellStyle name="Total 4 2 2 2 4 3 5" xfId="40384"/>
    <cellStyle name="Total 4 2 2 2 4 3 5 2" xfId="40385"/>
    <cellStyle name="Total 4 2 2 2 4 3 6" xfId="40386"/>
    <cellStyle name="Total 4 2 2 2 4 3 6 2" xfId="56717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3 2" xfId="56718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3 2" xfId="56719"/>
    <cellStyle name="Total 4 2 2 2 4 4 3 4" xfId="40398"/>
    <cellStyle name="Total 4 2 2 2 4 4 4" xfId="40399"/>
    <cellStyle name="Total 4 2 2 2 4 4 4 2" xfId="40400"/>
    <cellStyle name="Total 4 2 2 2 4 4 5" xfId="40401"/>
    <cellStyle name="Total 4 2 2 2 4 4 5 2" xfId="56720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3 2" xfId="56721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3 2" xfId="56722"/>
    <cellStyle name="Total 4 2 2 2 4 5 3 4" xfId="40413"/>
    <cellStyle name="Total 4 2 2 2 4 5 4" xfId="40414"/>
    <cellStyle name="Total 4 2 2 2 4 5 4 2" xfId="40415"/>
    <cellStyle name="Total 4 2 2 2 4 5 5" xfId="40416"/>
    <cellStyle name="Total 4 2 2 2 4 5 5 2" xfId="56723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3 2" xfId="56724"/>
    <cellStyle name="Total 4 2 2 2 4 6 4" xfId="40422"/>
    <cellStyle name="Total 4 2 2 2 4 7" xfId="40423"/>
    <cellStyle name="Total 4 2 2 2 4 7 2" xfId="40424"/>
    <cellStyle name="Total 4 2 2 2 4 8" xfId="40425"/>
    <cellStyle name="Total 4 2 2 2 4 8 2" xfId="567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3 2" xfId="56726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3 2" xfId="56727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3 2" xfId="56728"/>
    <cellStyle name="Total 4 2 2 2 5 4 4" xfId="40442"/>
    <cellStyle name="Total 4 2 2 2 5 5" xfId="40443"/>
    <cellStyle name="Total 4 2 2 2 5 5 2" xfId="40444"/>
    <cellStyle name="Total 4 2 2 2 5 6" xfId="40445"/>
    <cellStyle name="Total 4 2 2 2 5 6 2" xfId="56729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3 2" xfId="56730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3 2" xfId="56731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3 2" xfId="56732"/>
    <cellStyle name="Total 4 2 2 2 6 4 4" xfId="40462"/>
    <cellStyle name="Total 4 2 2 2 6 5" xfId="40463"/>
    <cellStyle name="Total 4 2 2 2 6 5 2" xfId="40464"/>
    <cellStyle name="Total 4 2 2 2 6 6" xfId="40465"/>
    <cellStyle name="Total 4 2 2 2 6 6 2" xfId="56733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3 2" xfId="56734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3 2" xfId="56735"/>
    <cellStyle name="Total 4 2 2 2 7 3 4" xfId="40477"/>
    <cellStyle name="Total 4 2 2 2 7 4" xfId="40478"/>
    <cellStyle name="Total 4 2 2 2 7 4 2" xfId="40479"/>
    <cellStyle name="Total 4 2 2 2 7 5" xfId="40480"/>
    <cellStyle name="Total 4 2 2 2 7 5 2" xfId="56736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3 2" xfId="56737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3 2" xfId="56738"/>
    <cellStyle name="Total 4 2 2 2 8 3 4" xfId="40492"/>
    <cellStyle name="Total 4 2 2 2 8 4" xfId="40493"/>
    <cellStyle name="Total 4 2 2 2 8 4 2" xfId="40494"/>
    <cellStyle name="Total 4 2 2 2 8 5" xfId="40495"/>
    <cellStyle name="Total 4 2 2 2 8 5 2" xfId="56739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3 2" xfId="56740"/>
    <cellStyle name="Total 4 2 2 2 9 4" xfId="40501"/>
    <cellStyle name="Total 4 2 2 3" xfId="40502"/>
    <cellStyle name="Total 4 2 2 3 10" xfId="40503"/>
    <cellStyle name="Total 4 2 2 3 10 2" xfId="56741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3 2" xfId="56742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3 2" xfId="56743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3 2" xfId="56744"/>
    <cellStyle name="Total 4 2 2 3 2 2 4 4" xfId="40521"/>
    <cellStyle name="Total 4 2 2 3 2 2 5" xfId="40522"/>
    <cellStyle name="Total 4 2 2 3 2 2 5 2" xfId="40523"/>
    <cellStyle name="Total 4 2 2 3 2 2 6" xfId="40524"/>
    <cellStyle name="Total 4 2 2 3 2 2 6 2" xfId="56745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3 2" xfId="56746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3 2" xfId="56747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3 2" xfId="56748"/>
    <cellStyle name="Total 4 2 2 3 2 3 4 4" xfId="40541"/>
    <cellStyle name="Total 4 2 2 3 2 3 5" xfId="40542"/>
    <cellStyle name="Total 4 2 2 3 2 3 5 2" xfId="40543"/>
    <cellStyle name="Total 4 2 2 3 2 3 6" xfId="40544"/>
    <cellStyle name="Total 4 2 2 3 2 3 6 2" xfId="56749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3 2" xfId="567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3 2" xfId="56751"/>
    <cellStyle name="Total 4 2 2 3 2 4 3 4" xfId="40556"/>
    <cellStyle name="Total 4 2 2 3 2 4 4" xfId="40557"/>
    <cellStyle name="Total 4 2 2 3 2 4 4 2" xfId="40558"/>
    <cellStyle name="Total 4 2 2 3 2 4 5" xfId="40559"/>
    <cellStyle name="Total 4 2 2 3 2 4 5 2" xfId="56752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3 2" xfId="56753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3 2" xfId="56754"/>
    <cellStyle name="Total 4 2 2 3 2 5 3 4" xfId="40571"/>
    <cellStyle name="Total 4 2 2 3 2 5 4" xfId="40572"/>
    <cellStyle name="Total 4 2 2 3 2 5 4 2" xfId="40573"/>
    <cellStyle name="Total 4 2 2 3 2 5 5" xfId="40574"/>
    <cellStyle name="Total 4 2 2 3 2 5 5 2" xfId="56755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3 2" xfId="56756"/>
    <cellStyle name="Total 4 2 2 3 2 6 4" xfId="40580"/>
    <cellStyle name="Total 4 2 2 3 2 7" xfId="40581"/>
    <cellStyle name="Total 4 2 2 3 2 7 2" xfId="40582"/>
    <cellStyle name="Total 4 2 2 3 2 8" xfId="40583"/>
    <cellStyle name="Total 4 2 2 3 2 8 2" xfId="56757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3 2" xfId="56758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3 2" xfId="56759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3 2" xfId="56760"/>
    <cellStyle name="Total 4 2 2 3 3 2 4 4" xfId="40601"/>
    <cellStyle name="Total 4 2 2 3 3 2 5" xfId="40602"/>
    <cellStyle name="Total 4 2 2 3 3 2 5 2" xfId="40603"/>
    <cellStyle name="Total 4 2 2 3 3 2 6" xfId="40604"/>
    <cellStyle name="Total 4 2 2 3 3 2 6 2" xfId="56761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3 2" xfId="56762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3 2" xfId="56763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3 2" xfId="56764"/>
    <cellStyle name="Total 4 2 2 3 3 3 4 4" xfId="40621"/>
    <cellStyle name="Total 4 2 2 3 3 3 5" xfId="40622"/>
    <cellStyle name="Total 4 2 2 3 3 3 5 2" xfId="40623"/>
    <cellStyle name="Total 4 2 2 3 3 3 6" xfId="40624"/>
    <cellStyle name="Total 4 2 2 3 3 3 6 2" xfId="56765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3 2" xfId="56766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3 2" xfId="56767"/>
    <cellStyle name="Total 4 2 2 3 3 4 3 4" xfId="40636"/>
    <cellStyle name="Total 4 2 2 3 3 4 4" xfId="40637"/>
    <cellStyle name="Total 4 2 2 3 3 4 4 2" xfId="40638"/>
    <cellStyle name="Total 4 2 2 3 3 4 5" xfId="40639"/>
    <cellStyle name="Total 4 2 2 3 3 4 5 2" xfId="56768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3 2" xfId="56769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3 2" xfId="56770"/>
    <cellStyle name="Total 4 2 2 3 3 5 3 4" xfId="40651"/>
    <cellStyle name="Total 4 2 2 3 3 5 4" xfId="40652"/>
    <cellStyle name="Total 4 2 2 3 3 5 4 2" xfId="40653"/>
    <cellStyle name="Total 4 2 2 3 3 5 5" xfId="40654"/>
    <cellStyle name="Total 4 2 2 3 3 5 5 2" xfId="56771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3 2" xfId="56772"/>
    <cellStyle name="Total 4 2 2 3 3 6 4" xfId="40660"/>
    <cellStyle name="Total 4 2 2 3 3 7" xfId="40661"/>
    <cellStyle name="Total 4 2 2 3 3 7 2" xfId="40662"/>
    <cellStyle name="Total 4 2 2 3 3 8" xfId="40663"/>
    <cellStyle name="Total 4 2 2 3 3 8 2" xfId="5677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3 2" xfId="56774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3 2" xfId="56775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3 2" xfId="56776"/>
    <cellStyle name="Total 4 2 2 3 4 4 4" xfId="40680"/>
    <cellStyle name="Total 4 2 2 3 4 5" xfId="40681"/>
    <cellStyle name="Total 4 2 2 3 4 5 2" xfId="40682"/>
    <cellStyle name="Total 4 2 2 3 4 6" xfId="40683"/>
    <cellStyle name="Total 4 2 2 3 4 6 2" xfId="56777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3 2" xfId="56778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3 2" xfId="56779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3 2" xfId="56780"/>
    <cellStyle name="Total 4 2 2 3 5 4 4" xfId="40700"/>
    <cellStyle name="Total 4 2 2 3 5 5" xfId="40701"/>
    <cellStyle name="Total 4 2 2 3 5 5 2" xfId="40702"/>
    <cellStyle name="Total 4 2 2 3 5 6" xfId="40703"/>
    <cellStyle name="Total 4 2 2 3 5 6 2" xfId="56781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3 2" xfId="56782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3 2" xfId="56783"/>
    <cellStyle name="Total 4 2 2 3 6 3 4" xfId="40715"/>
    <cellStyle name="Total 4 2 2 3 6 4" xfId="40716"/>
    <cellStyle name="Total 4 2 2 3 6 4 2" xfId="40717"/>
    <cellStyle name="Total 4 2 2 3 6 5" xfId="40718"/>
    <cellStyle name="Total 4 2 2 3 6 5 2" xfId="56784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3 2" xfId="56785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3 2" xfId="56786"/>
    <cellStyle name="Total 4 2 2 3 7 3 4" xfId="40730"/>
    <cellStyle name="Total 4 2 2 3 7 4" xfId="40731"/>
    <cellStyle name="Total 4 2 2 3 7 4 2" xfId="40732"/>
    <cellStyle name="Total 4 2 2 3 7 5" xfId="40733"/>
    <cellStyle name="Total 4 2 2 3 7 5 2" xfId="56787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3 2" xfId="5678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3 2" xfId="56789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3 2" xfId="56790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3 2" xfId="56791"/>
    <cellStyle name="Total 4 2 2 4 2 4 4" xfId="40758"/>
    <cellStyle name="Total 4 2 2 4 2 5" xfId="40759"/>
    <cellStyle name="Total 4 2 2 4 2 5 2" xfId="40760"/>
    <cellStyle name="Total 4 2 2 4 2 6" xfId="40761"/>
    <cellStyle name="Total 4 2 2 4 2 6 2" xfId="56792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3 2" xfId="56793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3 2" xfId="56794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3 2" xfId="56795"/>
    <cellStyle name="Total 4 2 2 4 3 4 4" xfId="40778"/>
    <cellStyle name="Total 4 2 2 4 3 5" xfId="40779"/>
    <cellStyle name="Total 4 2 2 4 3 5 2" xfId="40780"/>
    <cellStyle name="Total 4 2 2 4 3 6" xfId="40781"/>
    <cellStyle name="Total 4 2 2 4 3 6 2" xfId="56796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3 2" xfId="5679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3 2" xfId="56798"/>
    <cellStyle name="Total 4 2 2 4 4 3 4" xfId="40793"/>
    <cellStyle name="Total 4 2 2 4 4 4" xfId="40794"/>
    <cellStyle name="Total 4 2 2 4 4 4 2" xfId="40795"/>
    <cellStyle name="Total 4 2 2 4 4 5" xfId="40796"/>
    <cellStyle name="Total 4 2 2 4 4 5 2" xfId="56799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3 2" xfId="56800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3 2" xfId="56801"/>
    <cellStyle name="Total 4 2 2 4 5 3 4" xfId="40808"/>
    <cellStyle name="Total 4 2 2 4 5 4" xfId="40809"/>
    <cellStyle name="Total 4 2 2 4 5 4 2" xfId="40810"/>
    <cellStyle name="Total 4 2 2 4 5 5" xfId="40811"/>
    <cellStyle name="Total 4 2 2 4 5 5 2" xfId="56802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3 2" xfId="56803"/>
    <cellStyle name="Total 4 2 2 4 6 4" xfId="40817"/>
    <cellStyle name="Total 4 2 2 4 7" xfId="40818"/>
    <cellStyle name="Total 4 2 2 4 7 2" xfId="40819"/>
    <cellStyle name="Total 4 2 2 4 8" xfId="40820"/>
    <cellStyle name="Total 4 2 2 4 8 2" xfId="56804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3 2" xfId="56805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3 2" xfId="56806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3 2" xfId="56807"/>
    <cellStyle name="Total 4 2 2 5 2 4 4" xfId="40838"/>
    <cellStyle name="Total 4 2 2 5 2 5" xfId="40839"/>
    <cellStyle name="Total 4 2 2 5 2 5 2" xfId="40840"/>
    <cellStyle name="Total 4 2 2 5 2 6" xfId="40841"/>
    <cellStyle name="Total 4 2 2 5 2 6 2" xfId="56808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3 2" xfId="56809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3 2" xfId="56810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3 2" xfId="56811"/>
    <cellStyle name="Total 4 2 2 5 3 4 4" xfId="40858"/>
    <cellStyle name="Total 4 2 2 5 3 5" xfId="40859"/>
    <cellStyle name="Total 4 2 2 5 3 5 2" xfId="40860"/>
    <cellStyle name="Total 4 2 2 5 3 6" xfId="40861"/>
    <cellStyle name="Total 4 2 2 5 3 6 2" xfId="56812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3 2" xfId="56813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3 2" xfId="56814"/>
    <cellStyle name="Total 4 2 2 5 4 3 4" xfId="40873"/>
    <cellStyle name="Total 4 2 2 5 4 4" xfId="40874"/>
    <cellStyle name="Total 4 2 2 5 4 4 2" xfId="40875"/>
    <cellStyle name="Total 4 2 2 5 4 5" xfId="40876"/>
    <cellStyle name="Total 4 2 2 5 4 5 2" xfId="56815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3 2" xfId="56816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3 2" xfId="56817"/>
    <cellStyle name="Total 4 2 2 5 5 3 4" xfId="40888"/>
    <cellStyle name="Total 4 2 2 5 5 4" xfId="40889"/>
    <cellStyle name="Total 4 2 2 5 5 4 2" xfId="40890"/>
    <cellStyle name="Total 4 2 2 5 5 5" xfId="40891"/>
    <cellStyle name="Total 4 2 2 5 5 5 2" xfId="56818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3 2" xfId="56819"/>
    <cellStyle name="Total 4 2 2 5 6 4" xfId="40897"/>
    <cellStyle name="Total 4 2 2 5 7" xfId="40898"/>
    <cellStyle name="Total 4 2 2 5 7 2" xfId="40899"/>
    <cellStyle name="Total 4 2 2 5 8" xfId="40900"/>
    <cellStyle name="Total 4 2 2 5 8 2" xfId="5682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3 2" xfId="56821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3 2" xfId="56822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3 2" xfId="56823"/>
    <cellStyle name="Total 4 2 2 6 4 4" xfId="40917"/>
    <cellStyle name="Total 4 2 2 6 5" xfId="40918"/>
    <cellStyle name="Total 4 2 2 6 5 2" xfId="40919"/>
    <cellStyle name="Total 4 2 2 6 6" xfId="40920"/>
    <cellStyle name="Total 4 2 2 6 6 2" xfId="56824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3 2" xfId="56825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3 2" xfId="56826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3 2" xfId="56827"/>
    <cellStyle name="Total 4 2 2 7 4 4" xfId="40937"/>
    <cellStyle name="Total 4 2 2 7 5" xfId="40938"/>
    <cellStyle name="Total 4 2 2 7 5 2" xfId="40939"/>
    <cellStyle name="Total 4 2 2 7 6" xfId="40940"/>
    <cellStyle name="Total 4 2 2 7 6 2" xfId="56828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3 2" xfId="56829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3 2" xfId="56830"/>
    <cellStyle name="Total 4 2 2 8 3 4" xfId="40952"/>
    <cellStyle name="Total 4 2 2 8 4" xfId="40953"/>
    <cellStyle name="Total 4 2 2 8 4 2" xfId="40954"/>
    <cellStyle name="Total 4 2 2 8 5" xfId="40955"/>
    <cellStyle name="Total 4 2 2 8 5 2" xfId="56831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3 2" xfId="56832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3 2" xfId="56833"/>
    <cellStyle name="Total 4 2 2 9 3 4" xfId="40967"/>
    <cellStyle name="Total 4 2 2 9 4" xfId="40968"/>
    <cellStyle name="Total 4 2 2 9 4 2" xfId="40969"/>
    <cellStyle name="Total 4 2 2 9 5" xfId="40970"/>
    <cellStyle name="Total 4 2 2 9 5 2" xfId="56834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1 2" xfId="56835"/>
    <cellStyle name="Total 4 2 3 12" xfId="40976"/>
    <cellStyle name="Total 4 2 3 2" xfId="40977"/>
    <cellStyle name="Total 4 2 3 2 10" xfId="40978"/>
    <cellStyle name="Total 4 2 3 2 10 2" xfId="56836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3 2" xfId="56837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3 2" xfId="56838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3 2" xfId="56839"/>
    <cellStyle name="Total 4 2 3 2 2 2 4 4" xfId="40996"/>
    <cellStyle name="Total 4 2 3 2 2 2 5" xfId="40997"/>
    <cellStyle name="Total 4 2 3 2 2 2 5 2" xfId="40998"/>
    <cellStyle name="Total 4 2 3 2 2 2 6" xfId="40999"/>
    <cellStyle name="Total 4 2 3 2 2 2 6 2" xfId="56840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3 2" xfId="56841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3 2" xfId="56842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3 2" xfId="56843"/>
    <cellStyle name="Total 4 2 3 2 2 3 4 4" xfId="41016"/>
    <cellStyle name="Total 4 2 3 2 2 3 5" xfId="41017"/>
    <cellStyle name="Total 4 2 3 2 2 3 5 2" xfId="41018"/>
    <cellStyle name="Total 4 2 3 2 2 3 6" xfId="41019"/>
    <cellStyle name="Total 4 2 3 2 2 3 6 2" xfId="56844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3 2" xfId="5684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3 2" xfId="56846"/>
    <cellStyle name="Total 4 2 3 2 2 4 3 4" xfId="41031"/>
    <cellStyle name="Total 4 2 3 2 2 4 4" xfId="41032"/>
    <cellStyle name="Total 4 2 3 2 2 4 4 2" xfId="41033"/>
    <cellStyle name="Total 4 2 3 2 2 4 5" xfId="41034"/>
    <cellStyle name="Total 4 2 3 2 2 4 5 2" xfId="56847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3 2" xfId="56848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3 2" xfId="56849"/>
    <cellStyle name="Total 4 2 3 2 2 5 3 4" xfId="41046"/>
    <cellStyle name="Total 4 2 3 2 2 5 4" xfId="41047"/>
    <cellStyle name="Total 4 2 3 2 2 5 4 2" xfId="41048"/>
    <cellStyle name="Total 4 2 3 2 2 5 5" xfId="41049"/>
    <cellStyle name="Total 4 2 3 2 2 5 5 2" xfId="56850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3 2" xfId="56851"/>
    <cellStyle name="Total 4 2 3 2 2 6 4" xfId="41055"/>
    <cellStyle name="Total 4 2 3 2 2 7" xfId="41056"/>
    <cellStyle name="Total 4 2 3 2 2 7 2" xfId="41057"/>
    <cellStyle name="Total 4 2 3 2 2 8" xfId="41058"/>
    <cellStyle name="Total 4 2 3 2 2 8 2" xfId="56852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3 2" xfId="56853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3 2" xfId="56854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3 2" xfId="56855"/>
    <cellStyle name="Total 4 2 3 2 3 2 4 4" xfId="41076"/>
    <cellStyle name="Total 4 2 3 2 3 2 5" xfId="41077"/>
    <cellStyle name="Total 4 2 3 2 3 2 5 2" xfId="41078"/>
    <cellStyle name="Total 4 2 3 2 3 2 6" xfId="41079"/>
    <cellStyle name="Total 4 2 3 2 3 2 6 2" xfId="56856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3 2" xfId="56857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3 2" xfId="56858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3 2" xfId="56859"/>
    <cellStyle name="Total 4 2 3 2 3 3 4 4" xfId="41096"/>
    <cellStyle name="Total 4 2 3 2 3 3 5" xfId="41097"/>
    <cellStyle name="Total 4 2 3 2 3 3 5 2" xfId="41098"/>
    <cellStyle name="Total 4 2 3 2 3 3 6" xfId="41099"/>
    <cellStyle name="Total 4 2 3 2 3 3 6 2" xfId="56860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3 2" xfId="56861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3 2" xfId="56862"/>
    <cellStyle name="Total 4 2 3 2 3 4 3 4" xfId="41111"/>
    <cellStyle name="Total 4 2 3 2 3 4 4" xfId="41112"/>
    <cellStyle name="Total 4 2 3 2 3 4 4 2" xfId="41113"/>
    <cellStyle name="Total 4 2 3 2 3 4 5" xfId="41114"/>
    <cellStyle name="Total 4 2 3 2 3 4 5 2" xfId="56863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3 2" xfId="56864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3 2" xfId="56865"/>
    <cellStyle name="Total 4 2 3 2 3 5 3 4" xfId="41126"/>
    <cellStyle name="Total 4 2 3 2 3 5 4" xfId="41127"/>
    <cellStyle name="Total 4 2 3 2 3 5 4 2" xfId="41128"/>
    <cellStyle name="Total 4 2 3 2 3 5 5" xfId="41129"/>
    <cellStyle name="Total 4 2 3 2 3 5 5 2" xfId="56866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3 2" xfId="56867"/>
    <cellStyle name="Total 4 2 3 2 3 6 4" xfId="41135"/>
    <cellStyle name="Total 4 2 3 2 3 7" xfId="41136"/>
    <cellStyle name="Total 4 2 3 2 3 7 2" xfId="41137"/>
    <cellStyle name="Total 4 2 3 2 3 8" xfId="41138"/>
    <cellStyle name="Total 4 2 3 2 3 8 2" xfId="5686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3 2" xfId="56869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3 2" xfId="56870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3 2" xfId="56871"/>
    <cellStyle name="Total 4 2 3 2 4 4 4" xfId="41155"/>
    <cellStyle name="Total 4 2 3 2 4 5" xfId="41156"/>
    <cellStyle name="Total 4 2 3 2 4 5 2" xfId="41157"/>
    <cellStyle name="Total 4 2 3 2 4 6" xfId="41158"/>
    <cellStyle name="Total 4 2 3 2 4 6 2" xfId="56872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3 2" xfId="56873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3 2" xfId="56874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3 2" xfId="56875"/>
    <cellStyle name="Total 4 2 3 2 5 4 4" xfId="41175"/>
    <cellStyle name="Total 4 2 3 2 5 5" xfId="41176"/>
    <cellStyle name="Total 4 2 3 2 5 5 2" xfId="41177"/>
    <cellStyle name="Total 4 2 3 2 5 6" xfId="41178"/>
    <cellStyle name="Total 4 2 3 2 5 6 2" xfId="56876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3 2" xfId="56877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3 2" xfId="56878"/>
    <cellStyle name="Total 4 2 3 2 6 3 4" xfId="41190"/>
    <cellStyle name="Total 4 2 3 2 6 4" xfId="41191"/>
    <cellStyle name="Total 4 2 3 2 6 4 2" xfId="41192"/>
    <cellStyle name="Total 4 2 3 2 6 5" xfId="41193"/>
    <cellStyle name="Total 4 2 3 2 6 5 2" xfId="56879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3 2" xfId="56880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3 2" xfId="56881"/>
    <cellStyle name="Total 4 2 3 2 7 3 4" xfId="41205"/>
    <cellStyle name="Total 4 2 3 2 7 4" xfId="41206"/>
    <cellStyle name="Total 4 2 3 2 7 4 2" xfId="41207"/>
    <cellStyle name="Total 4 2 3 2 7 5" xfId="41208"/>
    <cellStyle name="Total 4 2 3 2 7 5 2" xfId="56882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3 2" xfId="5688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3 2" xfId="56884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3 2" xfId="56885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3 2" xfId="56886"/>
    <cellStyle name="Total 4 2 3 3 2 4 4" xfId="41233"/>
    <cellStyle name="Total 4 2 3 3 2 5" xfId="41234"/>
    <cellStyle name="Total 4 2 3 3 2 5 2" xfId="41235"/>
    <cellStyle name="Total 4 2 3 3 2 6" xfId="41236"/>
    <cellStyle name="Total 4 2 3 3 2 6 2" xfId="56887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3 2" xfId="56888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3 2" xfId="56889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3 2" xfId="56890"/>
    <cellStyle name="Total 4 2 3 3 3 4 4" xfId="41253"/>
    <cellStyle name="Total 4 2 3 3 3 5" xfId="41254"/>
    <cellStyle name="Total 4 2 3 3 3 5 2" xfId="41255"/>
    <cellStyle name="Total 4 2 3 3 3 6" xfId="41256"/>
    <cellStyle name="Total 4 2 3 3 3 6 2" xfId="56891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3 2" xfId="5689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3 2" xfId="56893"/>
    <cellStyle name="Total 4 2 3 3 4 3 4" xfId="41268"/>
    <cellStyle name="Total 4 2 3 3 4 4" xfId="41269"/>
    <cellStyle name="Total 4 2 3 3 4 4 2" xfId="41270"/>
    <cellStyle name="Total 4 2 3 3 4 5" xfId="41271"/>
    <cellStyle name="Total 4 2 3 3 4 5 2" xfId="56894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3 2" xfId="56895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3 2" xfId="56896"/>
    <cellStyle name="Total 4 2 3 3 5 3 4" xfId="41283"/>
    <cellStyle name="Total 4 2 3 3 5 4" xfId="41284"/>
    <cellStyle name="Total 4 2 3 3 5 4 2" xfId="41285"/>
    <cellStyle name="Total 4 2 3 3 5 5" xfId="41286"/>
    <cellStyle name="Total 4 2 3 3 5 5 2" xfId="56897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3 2" xfId="56898"/>
    <cellStyle name="Total 4 2 3 3 6 4" xfId="41292"/>
    <cellStyle name="Total 4 2 3 3 7" xfId="41293"/>
    <cellStyle name="Total 4 2 3 3 7 2" xfId="41294"/>
    <cellStyle name="Total 4 2 3 3 8" xfId="41295"/>
    <cellStyle name="Total 4 2 3 3 8 2" xfId="56899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3 2" xfId="56900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3 2" xfId="56901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3 2" xfId="56902"/>
    <cellStyle name="Total 4 2 3 4 2 4 4" xfId="41313"/>
    <cellStyle name="Total 4 2 3 4 2 5" xfId="41314"/>
    <cellStyle name="Total 4 2 3 4 2 5 2" xfId="41315"/>
    <cellStyle name="Total 4 2 3 4 2 6" xfId="41316"/>
    <cellStyle name="Total 4 2 3 4 2 6 2" xfId="56903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3 2" xfId="56904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3 2" xfId="56905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3 2" xfId="56906"/>
    <cellStyle name="Total 4 2 3 4 3 4 4" xfId="41333"/>
    <cellStyle name="Total 4 2 3 4 3 5" xfId="41334"/>
    <cellStyle name="Total 4 2 3 4 3 5 2" xfId="41335"/>
    <cellStyle name="Total 4 2 3 4 3 6" xfId="41336"/>
    <cellStyle name="Total 4 2 3 4 3 6 2" xfId="56907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3 2" xfId="56908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3 2" xfId="56909"/>
    <cellStyle name="Total 4 2 3 4 4 3 4" xfId="41348"/>
    <cellStyle name="Total 4 2 3 4 4 4" xfId="41349"/>
    <cellStyle name="Total 4 2 3 4 4 4 2" xfId="41350"/>
    <cellStyle name="Total 4 2 3 4 4 5" xfId="41351"/>
    <cellStyle name="Total 4 2 3 4 4 5 2" xfId="56910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3 2" xfId="56911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3 2" xfId="56912"/>
    <cellStyle name="Total 4 2 3 4 5 3 4" xfId="41363"/>
    <cellStyle name="Total 4 2 3 4 5 4" xfId="41364"/>
    <cellStyle name="Total 4 2 3 4 5 4 2" xfId="41365"/>
    <cellStyle name="Total 4 2 3 4 5 5" xfId="41366"/>
    <cellStyle name="Total 4 2 3 4 5 5 2" xfId="56913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3 2" xfId="56914"/>
    <cellStyle name="Total 4 2 3 4 6 4" xfId="41372"/>
    <cellStyle name="Total 4 2 3 4 7" xfId="41373"/>
    <cellStyle name="Total 4 2 3 4 7 2" xfId="41374"/>
    <cellStyle name="Total 4 2 3 4 8" xfId="41375"/>
    <cellStyle name="Total 4 2 3 4 8 2" xfId="5691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3 2" xfId="56916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3 2" xfId="56917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3 2" xfId="56918"/>
    <cellStyle name="Total 4 2 3 5 4 4" xfId="41392"/>
    <cellStyle name="Total 4 2 3 5 5" xfId="41393"/>
    <cellStyle name="Total 4 2 3 5 5 2" xfId="41394"/>
    <cellStyle name="Total 4 2 3 5 6" xfId="41395"/>
    <cellStyle name="Total 4 2 3 5 6 2" xfId="56919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3 2" xfId="56920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3 2" xfId="56921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3 2" xfId="56922"/>
    <cellStyle name="Total 4 2 3 6 4 4" xfId="41412"/>
    <cellStyle name="Total 4 2 3 6 5" xfId="41413"/>
    <cellStyle name="Total 4 2 3 6 5 2" xfId="41414"/>
    <cellStyle name="Total 4 2 3 6 6" xfId="41415"/>
    <cellStyle name="Total 4 2 3 6 6 2" xfId="56923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3 2" xfId="56924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3 2" xfId="56925"/>
    <cellStyle name="Total 4 2 3 7 3 4" xfId="41427"/>
    <cellStyle name="Total 4 2 3 7 4" xfId="41428"/>
    <cellStyle name="Total 4 2 3 7 4 2" xfId="41429"/>
    <cellStyle name="Total 4 2 3 7 5" xfId="41430"/>
    <cellStyle name="Total 4 2 3 7 5 2" xfId="56926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3 2" xfId="56927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3 2" xfId="56928"/>
    <cellStyle name="Total 4 2 3 8 3 4" xfId="41442"/>
    <cellStyle name="Total 4 2 3 8 4" xfId="41443"/>
    <cellStyle name="Total 4 2 3 8 4 2" xfId="41444"/>
    <cellStyle name="Total 4 2 3 8 5" xfId="41445"/>
    <cellStyle name="Total 4 2 3 8 5 2" xfId="56929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3 2" xfId="56930"/>
    <cellStyle name="Total 4 2 3 9 4" xfId="41451"/>
    <cellStyle name="Total 4 2 4" xfId="41452"/>
    <cellStyle name="Total 4 2 4 10" xfId="41453"/>
    <cellStyle name="Total 4 2 4 10 2" xfId="56931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3 2" xfId="56932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3 2" xfId="56933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3 2" xfId="56934"/>
    <cellStyle name="Total 4 2 4 2 2 4 4" xfId="41471"/>
    <cellStyle name="Total 4 2 4 2 2 5" xfId="41472"/>
    <cellStyle name="Total 4 2 4 2 2 5 2" xfId="41473"/>
    <cellStyle name="Total 4 2 4 2 2 6" xfId="41474"/>
    <cellStyle name="Total 4 2 4 2 2 6 2" xfId="56935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3 2" xfId="56936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3 2" xfId="56937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3 2" xfId="56938"/>
    <cellStyle name="Total 4 2 4 2 3 4 4" xfId="41491"/>
    <cellStyle name="Total 4 2 4 2 3 5" xfId="41492"/>
    <cellStyle name="Total 4 2 4 2 3 5 2" xfId="41493"/>
    <cellStyle name="Total 4 2 4 2 3 6" xfId="41494"/>
    <cellStyle name="Total 4 2 4 2 3 6 2" xfId="56939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3 2" xfId="5694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3 2" xfId="56941"/>
    <cellStyle name="Total 4 2 4 2 4 3 4" xfId="41506"/>
    <cellStyle name="Total 4 2 4 2 4 4" xfId="41507"/>
    <cellStyle name="Total 4 2 4 2 4 4 2" xfId="41508"/>
    <cellStyle name="Total 4 2 4 2 4 5" xfId="41509"/>
    <cellStyle name="Total 4 2 4 2 4 5 2" xfId="56942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3 2" xfId="56943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3 2" xfId="56944"/>
    <cellStyle name="Total 4 2 4 2 5 3 4" xfId="41521"/>
    <cellStyle name="Total 4 2 4 2 5 4" xfId="41522"/>
    <cellStyle name="Total 4 2 4 2 5 4 2" xfId="41523"/>
    <cellStyle name="Total 4 2 4 2 5 5" xfId="41524"/>
    <cellStyle name="Total 4 2 4 2 5 5 2" xfId="56945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3 2" xfId="56946"/>
    <cellStyle name="Total 4 2 4 2 6 4" xfId="41530"/>
    <cellStyle name="Total 4 2 4 2 7" xfId="41531"/>
    <cellStyle name="Total 4 2 4 2 7 2" xfId="41532"/>
    <cellStyle name="Total 4 2 4 2 8" xfId="41533"/>
    <cellStyle name="Total 4 2 4 2 8 2" xfId="56947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3 2" xfId="56948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3 2" xfId="56949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3 2" xfId="56950"/>
    <cellStyle name="Total 4 2 4 3 2 4 4" xfId="41551"/>
    <cellStyle name="Total 4 2 4 3 2 5" xfId="41552"/>
    <cellStyle name="Total 4 2 4 3 2 5 2" xfId="41553"/>
    <cellStyle name="Total 4 2 4 3 2 6" xfId="41554"/>
    <cellStyle name="Total 4 2 4 3 2 6 2" xfId="56951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3 2" xfId="56952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3 2" xfId="56953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3 2" xfId="56954"/>
    <cellStyle name="Total 4 2 4 3 3 4 4" xfId="41571"/>
    <cellStyle name="Total 4 2 4 3 3 5" xfId="41572"/>
    <cellStyle name="Total 4 2 4 3 3 5 2" xfId="41573"/>
    <cellStyle name="Total 4 2 4 3 3 6" xfId="41574"/>
    <cellStyle name="Total 4 2 4 3 3 6 2" xfId="56955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3 2" xfId="56956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3 2" xfId="56957"/>
    <cellStyle name="Total 4 2 4 3 4 3 4" xfId="41586"/>
    <cellStyle name="Total 4 2 4 3 4 4" xfId="41587"/>
    <cellStyle name="Total 4 2 4 3 4 4 2" xfId="41588"/>
    <cellStyle name="Total 4 2 4 3 4 5" xfId="41589"/>
    <cellStyle name="Total 4 2 4 3 4 5 2" xfId="56958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3 2" xfId="56959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3 2" xfId="56960"/>
    <cellStyle name="Total 4 2 4 3 5 3 4" xfId="41601"/>
    <cellStyle name="Total 4 2 4 3 5 4" xfId="41602"/>
    <cellStyle name="Total 4 2 4 3 5 4 2" xfId="41603"/>
    <cellStyle name="Total 4 2 4 3 5 5" xfId="41604"/>
    <cellStyle name="Total 4 2 4 3 5 5 2" xfId="56961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3 2" xfId="56962"/>
    <cellStyle name="Total 4 2 4 3 6 4" xfId="41610"/>
    <cellStyle name="Total 4 2 4 3 7" xfId="41611"/>
    <cellStyle name="Total 4 2 4 3 7 2" xfId="41612"/>
    <cellStyle name="Total 4 2 4 3 8" xfId="41613"/>
    <cellStyle name="Total 4 2 4 3 8 2" xfId="5696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3 2" xfId="56964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3 2" xfId="56965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3 2" xfId="56966"/>
    <cellStyle name="Total 4 2 4 4 4 4" xfId="41630"/>
    <cellStyle name="Total 4 2 4 4 5" xfId="41631"/>
    <cellStyle name="Total 4 2 4 4 5 2" xfId="41632"/>
    <cellStyle name="Total 4 2 4 4 6" xfId="41633"/>
    <cellStyle name="Total 4 2 4 4 6 2" xfId="56967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3 2" xfId="56968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3 2" xfId="56969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3 2" xfId="56970"/>
    <cellStyle name="Total 4 2 4 5 4 4" xfId="41650"/>
    <cellStyle name="Total 4 2 4 5 5" xfId="41651"/>
    <cellStyle name="Total 4 2 4 5 5 2" xfId="41652"/>
    <cellStyle name="Total 4 2 4 5 6" xfId="41653"/>
    <cellStyle name="Total 4 2 4 5 6 2" xfId="56971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3 2" xfId="56972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3 2" xfId="56973"/>
    <cellStyle name="Total 4 2 4 6 3 4" xfId="41665"/>
    <cellStyle name="Total 4 2 4 6 4" xfId="41666"/>
    <cellStyle name="Total 4 2 4 6 4 2" xfId="41667"/>
    <cellStyle name="Total 4 2 4 6 5" xfId="41668"/>
    <cellStyle name="Total 4 2 4 6 5 2" xfId="56974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3 2" xfId="56975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3 2" xfId="56976"/>
    <cellStyle name="Total 4 2 4 7 3 4" xfId="41680"/>
    <cellStyle name="Total 4 2 4 7 4" xfId="41681"/>
    <cellStyle name="Total 4 2 4 7 4 2" xfId="41682"/>
    <cellStyle name="Total 4 2 4 7 5" xfId="41683"/>
    <cellStyle name="Total 4 2 4 7 5 2" xfId="56977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3 2" xfId="5697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3 2" xfId="56979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3 2" xfId="56980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3 2" xfId="56981"/>
    <cellStyle name="Total 4 2 5 2 4 4" xfId="41708"/>
    <cellStyle name="Total 4 2 5 2 5" xfId="41709"/>
    <cellStyle name="Total 4 2 5 2 5 2" xfId="41710"/>
    <cellStyle name="Total 4 2 5 2 6" xfId="41711"/>
    <cellStyle name="Total 4 2 5 2 6 2" xfId="56982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3 2" xfId="56983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3 2" xfId="56984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3 2" xfId="56985"/>
    <cellStyle name="Total 4 2 5 3 4 4" xfId="41728"/>
    <cellStyle name="Total 4 2 5 3 5" xfId="41729"/>
    <cellStyle name="Total 4 2 5 3 5 2" xfId="41730"/>
    <cellStyle name="Total 4 2 5 3 6" xfId="41731"/>
    <cellStyle name="Total 4 2 5 3 6 2" xfId="56986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3 2" xfId="5698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3 2" xfId="56988"/>
    <cellStyle name="Total 4 2 5 4 3 4" xfId="41743"/>
    <cellStyle name="Total 4 2 5 4 4" xfId="41744"/>
    <cellStyle name="Total 4 2 5 4 4 2" xfId="41745"/>
    <cellStyle name="Total 4 2 5 4 5" xfId="41746"/>
    <cellStyle name="Total 4 2 5 4 5 2" xfId="56989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3 2" xfId="56990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3 2" xfId="56991"/>
    <cellStyle name="Total 4 2 5 5 3 4" xfId="41758"/>
    <cellStyle name="Total 4 2 5 5 4" xfId="41759"/>
    <cellStyle name="Total 4 2 5 5 4 2" xfId="41760"/>
    <cellStyle name="Total 4 2 5 5 5" xfId="41761"/>
    <cellStyle name="Total 4 2 5 5 5 2" xfId="56992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3 2" xfId="56993"/>
    <cellStyle name="Total 4 2 5 6 4" xfId="41767"/>
    <cellStyle name="Total 4 2 5 7" xfId="41768"/>
    <cellStyle name="Total 4 2 5 7 2" xfId="41769"/>
    <cellStyle name="Total 4 2 5 8" xfId="41770"/>
    <cellStyle name="Total 4 2 5 8 2" xfId="56994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3 2" xfId="56995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3 2" xfId="56996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3 2" xfId="56997"/>
    <cellStyle name="Total 4 2 6 2 4 4" xfId="41788"/>
    <cellStyle name="Total 4 2 6 2 5" xfId="41789"/>
    <cellStyle name="Total 4 2 6 2 5 2" xfId="41790"/>
    <cellStyle name="Total 4 2 6 2 6" xfId="41791"/>
    <cellStyle name="Total 4 2 6 2 6 2" xfId="56998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3 2" xfId="56999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3 2" xfId="57000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3 2" xfId="57001"/>
    <cellStyle name="Total 4 2 6 3 4 4" xfId="41808"/>
    <cellStyle name="Total 4 2 6 3 5" xfId="41809"/>
    <cellStyle name="Total 4 2 6 3 5 2" xfId="41810"/>
    <cellStyle name="Total 4 2 6 3 6" xfId="41811"/>
    <cellStyle name="Total 4 2 6 3 6 2" xfId="57002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3 2" xfId="57003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3 2" xfId="57004"/>
    <cellStyle name="Total 4 2 6 4 3 4" xfId="41823"/>
    <cellStyle name="Total 4 2 6 4 4" xfId="41824"/>
    <cellStyle name="Total 4 2 6 4 4 2" xfId="41825"/>
    <cellStyle name="Total 4 2 6 4 5" xfId="41826"/>
    <cellStyle name="Total 4 2 6 4 5 2" xfId="57005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3 2" xfId="57006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3 2" xfId="57007"/>
    <cellStyle name="Total 4 2 6 5 3 4" xfId="41838"/>
    <cellStyle name="Total 4 2 6 5 4" xfId="41839"/>
    <cellStyle name="Total 4 2 6 5 4 2" xfId="41840"/>
    <cellStyle name="Total 4 2 6 5 5" xfId="41841"/>
    <cellStyle name="Total 4 2 6 5 5 2" xfId="57008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3 2" xfId="57009"/>
    <cellStyle name="Total 4 2 6 6 4" xfId="41847"/>
    <cellStyle name="Total 4 2 6 7" xfId="41848"/>
    <cellStyle name="Total 4 2 6 7 2" xfId="41849"/>
    <cellStyle name="Total 4 2 6 8" xfId="41850"/>
    <cellStyle name="Total 4 2 6 8 2" xfId="5701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3 2" xfId="57011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3 2" xfId="57012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3 2" xfId="57013"/>
    <cellStyle name="Total 4 2 7 4 4" xfId="41867"/>
    <cellStyle name="Total 4 2 7 5" xfId="41868"/>
    <cellStyle name="Total 4 2 7 5 2" xfId="41869"/>
    <cellStyle name="Total 4 2 7 6" xfId="41870"/>
    <cellStyle name="Total 4 2 7 6 2" xfId="57014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3 2" xfId="57015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3 2" xfId="57016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3 2" xfId="57017"/>
    <cellStyle name="Total 4 2 8 4 4" xfId="41887"/>
    <cellStyle name="Total 4 2 8 5" xfId="41888"/>
    <cellStyle name="Total 4 2 8 5 2" xfId="41889"/>
    <cellStyle name="Total 4 2 8 6" xfId="41890"/>
    <cellStyle name="Total 4 2 8 6 2" xfId="57018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3 2" xfId="57019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3 2" xfId="57020"/>
    <cellStyle name="Total 4 2 9 3 4" xfId="41902"/>
    <cellStyle name="Total 4 2 9 4" xfId="41903"/>
    <cellStyle name="Total 4 2 9 4 2" xfId="41904"/>
    <cellStyle name="Total 4 2 9 5" xfId="41905"/>
    <cellStyle name="Total 4 2 9 5 2" xfId="57021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3 2" xfId="57022"/>
    <cellStyle name="Total 4 3 10 4" xfId="41912"/>
    <cellStyle name="Total 4 3 11" xfId="41913"/>
    <cellStyle name="Total 4 3 11 2" xfId="41914"/>
    <cellStyle name="Total 4 3 12" xfId="41915"/>
    <cellStyle name="Total 4 3 12 2" xfId="57023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1 2" xfId="57024"/>
    <cellStyle name="Total 4 3 2 12" xfId="41921"/>
    <cellStyle name="Total 4 3 2 2" xfId="41922"/>
    <cellStyle name="Total 4 3 2 2 10" xfId="41923"/>
    <cellStyle name="Total 4 3 2 2 10 2" xfId="57025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3 2" xfId="57026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3 2" xfId="57027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3 2" xfId="57028"/>
    <cellStyle name="Total 4 3 2 2 2 2 4 4" xfId="41941"/>
    <cellStyle name="Total 4 3 2 2 2 2 5" xfId="41942"/>
    <cellStyle name="Total 4 3 2 2 2 2 5 2" xfId="41943"/>
    <cellStyle name="Total 4 3 2 2 2 2 6" xfId="41944"/>
    <cellStyle name="Total 4 3 2 2 2 2 6 2" xfId="57029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3 2" xfId="5703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3 2" xfId="57031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3 2" xfId="57032"/>
    <cellStyle name="Total 4 3 2 2 2 3 4 4" xfId="41961"/>
    <cellStyle name="Total 4 3 2 2 2 3 5" xfId="41962"/>
    <cellStyle name="Total 4 3 2 2 2 3 5 2" xfId="41963"/>
    <cellStyle name="Total 4 3 2 2 2 3 6" xfId="41964"/>
    <cellStyle name="Total 4 3 2 2 2 3 6 2" xfId="57033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3 2" xfId="57034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3 2" xfId="57035"/>
    <cellStyle name="Total 4 3 2 2 2 4 3 4" xfId="41976"/>
    <cellStyle name="Total 4 3 2 2 2 4 4" xfId="41977"/>
    <cellStyle name="Total 4 3 2 2 2 4 4 2" xfId="41978"/>
    <cellStyle name="Total 4 3 2 2 2 4 5" xfId="41979"/>
    <cellStyle name="Total 4 3 2 2 2 4 5 2" xfId="57036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3 2" xfId="57037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3 2" xfId="57038"/>
    <cellStyle name="Total 4 3 2 2 2 5 3 4" xfId="41991"/>
    <cellStyle name="Total 4 3 2 2 2 5 4" xfId="41992"/>
    <cellStyle name="Total 4 3 2 2 2 5 4 2" xfId="41993"/>
    <cellStyle name="Total 4 3 2 2 2 5 5" xfId="41994"/>
    <cellStyle name="Total 4 3 2 2 2 5 5 2" xfId="57039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3 2" xfId="57040"/>
    <cellStyle name="Total 4 3 2 2 2 6 4" xfId="42000"/>
    <cellStyle name="Total 4 3 2 2 2 7" xfId="42001"/>
    <cellStyle name="Total 4 3 2 2 2 7 2" xfId="42002"/>
    <cellStyle name="Total 4 3 2 2 2 8" xfId="42003"/>
    <cellStyle name="Total 4 3 2 2 2 8 2" xfId="57041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3 2" xfId="57042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3 2" xfId="57043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3 2" xfId="57044"/>
    <cellStyle name="Total 4 3 2 2 3 2 4 4" xfId="42021"/>
    <cellStyle name="Total 4 3 2 2 3 2 5" xfId="42022"/>
    <cellStyle name="Total 4 3 2 2 3 2 5 2" xfId="42023"/>
    <cellStyle name="Total 4 3 2 2 3 2 6" xfId="42024"/>
    <cellStyle name="Total 4 3 2 2 3 2 6 2" xfId="57045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3 2" xfId="57046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3 2" xfId="57047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3 2" xfId="57048"/>
    <cellStyle name="Total 4 3 2 2 3 3 4 4" xfId="42041"/>
    <cellStyle name="Total 4 3 2 2 3 3 5" xfId="42042"/>
    <cellStyle name="Total 4 3 2 2 3 3 5 2" xfId="42043"/>
    <cellStyle name="Total 4 3 2 2 3 3 6" xfId="42044"/>
    <cellStyle name="Total 4 3 2 2 3 3 6 2" xfId="57049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3 2" xfId="57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3 2" xfId="57051"/>
    <cellStyle name="Total 4 3 2 2 3 4 3 4" xfId="42056"/>
    <cellStyle name="Total 4 3 2 2 3 4 4" xfId="42057"/>
    <cellStyle name="Total 4 3 2 2 3 4 4 2" xfId="42058"/>
    <cellStyle name="Total 4 3 2 2 3 4 5" xfId="42059"/>
    <cellStyle name="Total 4 3 2 2 3 4 5 2" xfId="57052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3 2" xfId="57053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3 2" xfId="57054"/>
    <cellStyle name="Total 4 3 2 2 3 5 3 4" xfId="42071"/>
    <cellStyle name="Total 4 3 2 2 3 5 4" xfId="42072"/>
    <cellStyle name="Total 4 3 2 2 3 5 4 2" xfId="42073"/>
    <cellStyle name="Total 4 3 2 2 3 5 5" xfId="42074"/>
    <cellStyle name="Total 4 3 2 2 3 5 5 2" xfId="57055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3 2" xfId="57056"/>
    <cellStyle name="Total 4 3 2 2 3 6 4" xfId="42080"/>
    <cellStyle name="Total 4 3 2 2 3 7" xfId="42081"/>
    <cellStyle name="Total 4 3 2 2 3 7 2" xfId="42082"/>
    <cellStyle name="Total 4 3 2 2 3 8" xfId="42083"/>
    <cellStyle name="Total 4 3 2 2 3 8 2" xfId="57057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3 2" xfId="57058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3 2" xfId="57059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3 2" xfId="57060"/>
    <cellStyle name="Total 4 3 2 2 4 4 4" xfId="42100"/>
    <cellStyle name="Total 4 3 2 2 4 5" xfId="42101"/>
    <cellStyle name="Total 4 3 2 2 4 5 2" xfId="42102"/>
    <cellStyle name="Total 4 3 2 2 4 6" xfId="42103"/>
    <cellStyle name="Total 4 3 2 2 4 6 2" xfId="57061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3 2" xfId="57062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3 2" xfId="57063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3 2" xfId="57064"/>
    <cellStyle name="Total 4 3 2 2 5 4 4" xfId="42120"/>
    <cellStyle name="Total 4 3 2 2 5 5" xfId="42121"/>
    <cellStyle name="Total 4 3 2 2 5 5 2" xfId="42122"/>
    <cellStyle name="Total 4 3 2 2 5 6" xfId="42123"/>
    <cellStyle name="Total 4 3 2 2 5 6 2" xfId="57065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3 2" xfId="57066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3 2" xfId="57067"/>
    <cellStyle name="Total 4 3 2 2 6 3 4" xfId="42135"/>
    <cellStyle name="Total 4 3 2 2 6 4" xfId="42136"/>
    <cellStyle name="Total 4 3 2 2 6 4 2" xfId="42137"/>
    <cellStyle name="Total 4 3 2 2 6 5" xfId="42138"/>
    <cellStyle name="Total 4 3 2 2 6 5 2" xfId="5706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3 2" xfId="57069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3 2" xfId="57070"/>
    <cellStyle name="Total 4 3 2 2 7 3 4" xfId="42150"/>
    <cellStyle name="Total 4 3 2 2 7 4" xfId="42151"/>
    <cellStyle name="Total 4 3 2 2 7 4 2" xfId="42152"/>
    <cellStyle name="Total 4 3 2 2 7 5" xfId="42153"/>
    <cellStyle name="Total 4 3 2 2 7 5 2" xfId="57071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3 2" xfId="57072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3 2" xfId="57073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3 2" xfId="57074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3 2" xfId="57075"/>
    <cellStyle name="Total 4 3 2 3 2 4 4" xfId="42178"/>
    <cellStyle name="Total 4 3 2 3 2 5" xfId="42179"/>
    <cellStyle name="Total 4 3 2 3 2 5 2" xfId="42180"/>
    <cellStyle name="Total 4 3 2 3 2 6" xfId="42181"/>
    <cellStyle name="Total 4 3 2 3 2 6 2" xfId="57076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3 2" xfId="5707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3 2" xfId="57078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3 2" xfId="57079"/>
    <cellStyle name="Total 4 3 2 3 3 4 4" xfId="42198"/>
    <cellStyle name="Total 4 3 2 3 3 5" xfId="42199"/>
    <cellStyle name="Total 4 3 2 3 3 5 2" xfId="42200"/>
    <cellStyle name="Total 4 3 2 3 3 6" xfId="42201"/>
    <cellStyle name="Total 4 3 2 3 3 6 2" xfId="57080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3 2" xfId="57081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3 2" xfId="57082"/>
    <cellStyle name="Total 4 3 2 3 4 3 4" xfId="42213"/>
    <cellStyle name="Total 4 3 2 3 4 4" xfId="42214"/>
    <cellStyle name="Total 4 3 2 3 4 4 2" xfId="42215"/>
    <cellStyle name="Total 4 3 2 3 4 5" xfId="42216"/>
    <cellStyle name="Total 4 3 2 3 4 5 2" xfId="57083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3 2" xfId="57084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3 2" xfId="57085"/>
    <cellStyle name="Total 4 3 2 3 5 3 4" xfId="42228"/>
    <cellStyle name="Total 4 3 2 3 5 4" xfId="42229"/>
    <cellStyle name="Total 4 3 2 3 5 4 2" xfId="42230"/>
    <cellStyle name="Total 4 3 2 3 5 5" xfId="42231"/>
    <cellStyle name="Total 4 3 2 3 5 5 2" xfId="57086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3 2" xfId="57087"/>
    <cellStyle name="Total 4 3 2 3 6 4" xfId="42237"/>
    <cellStyle name="Total 4 3 2 3 7" xfId="42238"/>
    <cellStyle name="Total 4 3 2 3 7 2" xfId="42239"/>
    <cellStyle name="Total 4 3 2 3 8" xfId="42240"/>
    <cellStyle name="Total 4 3 2 3 8 2" xfId="57088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3 2" xfId="57089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3 2" xfId="57090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3 2" xfId="57091"/>
    <cellStyle name="Total 4 3 2 4 2 4 4" xfId="42258"/>
    <cellStyle name="Total 4 3 2 4 2 5" xfId="42259"/>
    <cellStyle name="Total 4 3 2 4 2 5 2" xfId="42260"/>
    <cellStyle name="Total 4 3 2 4 2 6" xfId="42261"/>
    <cellStyle name="Total 4 3 2 4 2 6 2" xfId="57092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3 2" xfId="57093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3 2" xfId="57094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3 2" xfId="57095"/>
    <cellStyle name="Total 4 3 2 4 3 4 4" xfId="42278"/>
    <cellStyle name="Total 4 3 2 4 3 5" xfId="42279"/>
    <cellStyle name="Total 4 3 2 4 3 5 2" xfId="42280"/>
    <cellStyle name="Total 4 3 2 4 3 6" xfId="42281"/>
    <cellStyle name="Total 4 3 2 4 3 6 2" xfId="57096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3 2" xfId="5709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3 2" xfId="57098"/>
    <cellStyle name="Total 4 3 2 4 4 3 4" xfId="42293"/>
    <cellStyle name="Total 4 3 2 4 4 4" xfId="42294"/>
    <cellStyle name="Total 4 3 2 4 4 4 2" xfId="42295"/>
    <cellStyle name="Total 4 3 2 4 4 5" xfId="42296"/>
    <cellStyle name="Total 4 3 2 4 4 5 2" xfId="57099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3 2" xfId="57100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3 2" xfId="57101"/>
    <cellStyle name="Total 4 3 2 4 5 3 4" xfId="42308"/>
    <cellStyle name="Total 4 3 2 4 5 4" xfId="42309"/>
    <cellStyle name="Total 4 3 2 4 5 4 2" xfId="42310"/>
    <cellStyle name="Total 4 3 2 4 5 5" xfId="42311"/>
    <cellStyle name="Total 4 3 2 4 5 5 2" xfId="57102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3 2" xfId="57103"/>
    <cellStyle name="Total 4 3 2 4 6 4" xfId="42317"/>
    <cellStyle name="Total 4 3 2 4 7" xfId="42318"/>
    <cellStyle name="Total 4 3 2 4 7 2" xfId="42319"/>
    <cellStyle name="Total 4 3 2 4 8" xfId="42320"/>
    <cellStyle name="Total 4 3 2 4 8 2" xfId="57104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3 2" xfId="57105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3 2" xfId="57106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3 2" xfId="57107"/>
    <cellStyle name="Total 4 3 2 5 4 4" xfId="42337"/>
    <cellStyle name="Total 4 3 2 5 5" xfId="42338"/>
    <cellStyle name="Total 4 3 2 5 5 2" xfId="42339"/>
    <cellStyle name="Total 4 3 2 5 6" xfId="42340"/>
    <cellStyle name="Total 4 3 2 5 6 2" xfId="57108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3 2" xfId="57109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3 2" xfId="57110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3 2" xfId="57111"/>
    <cellStyle name="Total 4 3 2 6 4 4" xfId="42357"/>
    <cellStyle name="Total 4 3 2 6 5" xfId="42358"/>
    <cellStyle name="Total 4 3 2 6 5 2" xfId="42359"/>
    <cellStyle name="Total 4 3 2 6 6" xfId="42360"/>
    <cellStyle name="Total 4 3 2 6 6 2" xfId="57112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3 2" xfId="57113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3 2" xfId="57114"/>
    <cellStyle name="Total 4 3 2 7 3 4" xfId="42372"/>
    <cellStyle name="Total 4 3 2 7 4" xfId="42373"/>
    <cellStyle name="Total 4 3 2 7 4 2" xfId="42374"/>
    <cellStyle name="Total 4 3 2 7 5" xfId="42375"/>
    <cellStyle name="Total 4 3 2 7 5 2" xfId="5711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3 2" xfId="57116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3 2" xfId="57117"/>
    <cellStyle name="Total 4 3 2 8 3 4" xfId="42387"/>
    <cellStyle name="Total 4 3 2 8 4" xfId="42388"/>
    <cellStyle name="Total 4 3 2 8 4 2" xfId="42389"/>
    <cellStyle name="Total 4 3 2 8 5" xfId="42390"/>
    <cellStyle name="Total 4 3 2 8 5 2" xfId="57118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3 2" xfId="57119"/>
    <cellStyle name="Total 4 3 2 9 4" xfId="42396"/>
    <cellStyle name="Total 4 3 3" xfId="42397"/>
    <cellStyle name="Total 4 3 3 10" xfId="42398"/>
    <cellStyle name="Total 4 3 3 10 2" xfId="57120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3 2" xfId="57121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3 2" xfId="57122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3 2" xfId="57123"/>
    <cellStyle name="Total 4 3 3 2 2 4 4" xfId="42416"/>
    <cellStyle name="Total 4 3 3 2 2 5" xfId="42417"/>
    <cellStyle name="Total 4 3 3 2 2 5 2" xfId="42418"/>
    <cellStyle name="Total 4 3 3 2 2 6" xfId="42419"/>
    <cellStyle name="Total 4 3 3 2 2 6 2" xfId="57124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3 2" xfId="571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3 2" xfId="57126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3 2" xfId="57127"/>
    <cellStyle name="Total 4 3 3 2 3 4 4" xfId="42436"/>
    <cellStyle name="Total 4 3 3 2 3 5" xfId="42437"/>
    <cellStyle name="Total 4 3 3 2 3 5 2" xfId="42438"/>
    <cellStyle name="Total 4 3 3 2 3 6" xfId="42439"/>
    <cellStyle name="Total 4 3 3 2 3 6 2" xfId="57128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3 2" xfId="57129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3 2" xfId="57130"/>
    <cellStyle name="Total 4 3 3 2 4 3 4" xfId="42451"/>
    <cellStyle name="Total 4 3 3 2 4 4" xfId="42452"/>
    <cellStyle name="Total 4 3 3 2 4 4 2" xfId="42453"/>
    <cellStyle name="Total 4 3 3 2 4 5" xfId="42454"/>
    <cellStyle name="Total 4 3 3 2 4 5 2" xfId="57131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3 2" xfId="57132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3 2" xfId="57133"/>
    <cellStyle name="Total 4 3 3 2 5 3 4" xfId="42466"/>
    <cellStyle name="Total 4 3 3 2 5 4" xfId="42467"/>
    <cellStyle name="Total 4 3 3 2 5 4 2" xfId="42468"/>
    <cellStyle name="Total 4 3 3 2 5 5" xfId="42469"/>
    <cellStyle name="Total 4 3 3 2 5 5 2" xfId="57134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3 2" xfId="57135"/>
    <cellStyle name="Total 4 3 3 2 6 4" xfId="42475"/>
    <cellStyle name="Total 4 3 3 2 7" xfId="42476"/>
    <cellStyle name="Total 4 3 3 2 7 2" xfId="42477"/>
    <cellStyle name="Total 4 3 3 2 8" xfId="42478"/>
    <cellStyle name="Total 4 3 3 2 8 2" xfId="57136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3 2" xfId="57137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3 2" xfId="57138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3 2" xfId="57139"/>
    <cellStyle name="Total 4 3 3 3 2 4 4" xfId="42496"/>
    <cellStyle name="Total 4 3 3 3 2 5" xfId="42497"/>
    <cellStyle name="Total 4 3 3 3 2 5 2" xfId="42498"/>
    <cellStyle name="Total 4 3 3 3 2 6" xfId="42499"/>
    <cellStyle name="Total 4 3 3 3 2 6 2" xfId="57140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3 2" xfId="57141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3 2" xfId="57142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3 2" xfId="57143"/>
    <cellStyle name="Total 4 3 3 3 3 4 4" xfId="42516"/>
    <cellStyle name="Total 4 3 3 3 3 5" xfId="42517"/>
    <cellStyle name="Total 4 3 3 3 3 5 2" xfId="42518"/>
    <cellStyle name="Total 4 3 3 3 3 6" xfId="42519"/>
    <cellStyle name="Total 4 3 3 3 3 6 2" xfId="57144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3 2" xfId="5714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3 2" xfId="57146"/>
    <cellStyle name="Total 4 3 3 3 4 3 4" xfId="42531"/>
    <cellStyle name="Total 4 3 3 3 4 4" xfId="42532"/>
    <cellStyle name="Total 4 3 3 3 4 4 2" xfId="42533"/>
    <cellStyle name="Total 4 3 3 3 4 5" xfId="42534"/>
    <cellStyle name="Total 4 3 3 3 4 5 2" xfId="57147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3 2" xfId="57148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3 2" xfId="57149"/>
    <cellStyle name="Total 4 3 3 3 5 3 4" xfId="42546"/>
    <cellStyle name="Total 4 3 3 3 5 4" xfId="42547"/>
    <cellStyle name="Total 4 3 3 3 5 4 2" xfId="42548"/>
    <cellStyle name="Total 4 3 3 3 5 5" xfId="42549"/>
    <cellStyle name="Total 4 3 3 3 5 5 2" xfId="57150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3 2" xfId="57151"/>
    <cellStyle name="Total 4 3 3 3 6 4" xfId="42555"/>
    <cellStyle name="Total 4 3 3 3 7" xfId="42556"/>
    <cellStyle name="Total 4 3 3 3 7 2" xfId="42557"/>
    <cellStyle name="Total 4 3 3 3 8" xfId="42558"/>
    <cellStyle name="Total 4 3 3 3 8 2" xfId="57152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3 2" xfId="57153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3 2" xfId="57154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3 2" xfId="57155"/>
    <cellStyle name="Total 4 3 3 4 4 4" xfId="42575"/>
    <cellStyle name="Total 4 3 3 4 5" xfId="42576"/>
    <cellStyle name="Total 4 3 3 4 5 2" xfId="42577"/>
    <cellStyle name="Total 4 3 3 4 6" xfId="42578"/>
    <cellStyle name="Total 4 3 3 4 6 2" xfId="57156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3 2" xfId="57157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3 2" xfId="57158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3 2" xfId="57159"/>
    <cellStyle name="Total 4 3 3 5 4 4" xfId="42595"/>
    <cellStyle name="Total 4 3 3 5 5" xfId="42596"/>
    <cellStyle name="Total 4 3 3 5 5 2" xfId="42597"/>
    <cellStyle name="Total 4 3 3 5 6" xfId="42598"/>
    <cellStyle name="Total 4 3 3 5 6 2" xfId="57160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3 2" xfId="57161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3 2" xfId="57162"/>
    <cellStyle name="Total 4 3 3 6 3 4" xfId="42610"/>
    <cellStyle name="Total 4 3 3 6 4" xfId="42611"/>
    <cellStyle name="Total 4 3 3 6 4 2" xfId="42612"/>
    <cellStyle name="Total 4 3 3 6 5" xfId="42613"/>
    <cellStyle name="Total 4 3 3 6 5 2" xfId="5716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3 2" xfId="57164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3 2" xfId="57165"/>
    <cellStyle name="Total 4 3 3 7 3 4" xfId="42625"/>
    <cellStyle name="Total 4 3 3 7 4" xfId="42626"/>
    <cellStyle name="Total 4 3 3 7 4 2" xfId="42627"/>
    <cellStyle name="Total 4 3 3 7 5" xfId="42628"/>
    <cellStyle name="Total 4 3 3 7 5 2" xfId="57166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3 2" xfId="57167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3 2" xfId="57168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3 2" xfId="57169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3 2" xfId="57170"/>
    <cellStyle name="Total 4 3 4 2 4 4" xfId="42653"/>
    <cellStyle name="Total 4 3 4 2 5" xfId="42654"/>
    <cellStyle name="Total 4 3 4 2 5 2" xfId="42655"/>
    <cellStyle name="Total 4 3 4 2 6" xfId="42656"/>
    <cellStyle name="Total 4 3 4 2 6 2" xfId="57171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3 2" xfId="5717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3 2" xfId="57173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3 2" xfId="57174"/>
    <cellStyle name="Total 4 3 4 3 4 4" xfId="42673"/>
    <cellStyle name="Total 4 3 4 3 5" xfId="42674"/>
    <cellStyle name="Total 4 3 4 3 5 2" xfId="42675"/>
    <cellStyle name="Total 4 3 4 3 6" xfId="42676"/>
    <cellStyle name="Total 4 3 4 3 6 2" xfId="57175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3 2" xfId="57176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3 2" xfId="57177"/>
    <cellStyle name="Total 4 3 4 4 3 4" xfId="42688"/>
    <cellStyle name="Total 4 3 4 4 4" xfId="42689"/>
    <cellStyle name="Total 4 3 4 4 4 2" xfId="42690"/>
    <cellStyle name="Total 4 3 4 4 5" xfId="42691"/>
    <cellStyle name="Total 4 3 4 4 5 2" xfId="57178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3 2" xfId="57179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3 2" xfId="57180"/>
    <cellStyle name="Total 4 3 4 5 3 4" xfId="42703"/>
    <cellStyle name="Total 4 3 4 5 4" xfId="42704"/>
    <cellStyle name="Total 4 3 4 5 4 2" xfId="42705"/>
    <cellStyle name="Total 4 3 4 5 5" xfId="42706"/>
    <cellStyle name="Total 4 3 4 5 5 2" xfId="57181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3 2" xfId="57182"/>
    <cellStyle name="Total 4 3 4 6 4" xfId="42712"/>
    <cellStyle name="Total 4 3 4 7" xfId="42713"/>
    <cellStyle name="Total 4 3 4 7 2" xfId="42714"/>
    <cellStyle name="Total 4 3 4 8" xfId="42715"/>
    <cellStyle name="Total 4 3 4 8 2" xfId="57183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3 2" xfId="57184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3 2" xfId="57185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3 2" xfId="57186"/>
    <cellStyle name="Total 4 3 5 2 4 4" xfId="42733"/>
    <cellStyle name="Total 4 3 5 2 5" xfId="42734"/>
    <cellStyle name="Total 4 3 5 2 5 2" xfId="42735"/>
    <cellStyle name="Total 4 3 5 2 6" xfId="42736"/>
    <cellStyle name="Total 4 3 5 2 6 2" xfId="57187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3 2" xfId="57188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3 2" xfId="57189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3 2" xfId="57190"/>
    <cellStyle name="Total 4 3 5 3 4 4" xfId="42753"/>
    <cellStyle name="Total 4 3 5 3 5" xfId="42754"/>
    <cellStyle name="Total 4 3 5 3 5 2" xfId="42755"/>
    <cellStyle name="Total 4 3 5 3 6" xfId="42756"/>
    <cellStyle name="Total 4 3 5 3 6 2" xfId="57191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3 2" xfId="5719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3 2" xfId="57193"/>
    <cellStyle name="Total 4 3 5 4 3 4" xfId="42768"/>
    <cellStyle name="Total 4 3 5 4 4" xfId="42769"/>
    <cellStyle name="Total 4 3 5 4 4 2" xfId="42770"/>
    <cellStyle name="Total 4 3 5 4 5" xfId="42771"/>
    <cellStyle name="Total 4 3 5 4 5 2" xfId="57194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3 2" xfId="57195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3 2" xfId="57196"/>
    <cellStyle name="Total 4 3 5 5 3 4" xfId="42783"/>
    <cellStyle name="Total 4 3 5 5 4" xfId="42784"/>
    <cellStyle name="Total 4 3 5 5 4 2" xfId="42785"/>
    <cellStyle name="Total 4 3 5 5 5" xfId="42786"/>
    <cellStyle name="Total 4 3 5 5 5 2" xfId="57197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3 2" xfId="57198"/>
    <cellStyle name="Total 4 3 5 6 4" xfId="42792"/>
    <cellStyle name="Total 4 3 5 7" xfId="42793"/>
    <cellStyle name="Total 4 3 5 7 2" xfId="42794"/>
    <cellStyle name="Total 4 3 5 8" xfId="42795"/>
    <cellStyle name="Total 4 3 5 8 2" xfId="57199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3 2" xfId="57200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3 2" xfId="57201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3 2" xfId="57202"/>
    <cellStyle name="Total 4 3 6 4 4" xfId="42812"/>
    <cellStyle name="Total 4 3 6 5" xfId="42813"/>
    <cellStyle name="Total 4 3 6 5 2" xfId="42814"/>
    <cellStyle name="Total 4 3 6 6" xfId="42815"/>
    <cellStyle name="Total 4 3 6 6 2" xfId="57203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3 2" xfId="57204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3 2" xfId="57205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3 2" xfId="57206"/>
    <cellStyle name="Total 4 3 7 4 4" xfId="42832"/>
    <cellStyle name="Total 4 3 7 5" xfId="42833"/>
    <cellStyle name="Total 4 3 7 5 2" xfId="42834"/>
    <cellStyle name="Total 4 3 7 6" xfId="42835"/>
    <cellStyle name="Total 4 3 7 6 2" xfId="57207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3 2" xfId="57208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3 2" xfId="57209"/>
    <cellStyle name="Total 4 3 8 3 4" xfId="42847"/>
    <cellStyle name="Total 4 3 8 4" xfId="42848"/>
    <cellStyle name="Total 4 3 8 4 2" xfId="42849"/>
    <cellStyle name="Total 4 3 8 5" xfId="42850"/>
    <cellStyle name="Total 4 3 8 5 2" xfId="5721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3 2" xfId="57211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3 2" xfId="57212"/>
    <cellStyle name="Total 4 3 9 3 4" xfId="42862"/>
    <cellStyle name="Total 4 3 9 4" xfId="42863"/>
    <cellStyle name="Total 4 3 9 4 2" xfId="42864"/>
    <cellStyle name="Total 4 3 9 5" xfId="42865"/>
    <cellStyle name="Total 4 3 9 5 2" xfId="57213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1 2" xfId="57214"/>
    <cellStyle name="Total 4 4 12" xfId="42871"/>
    <cellStyle name="Total 4 4 2" xfId="42872"/>
    <cellStyle name="Total 4 4 2 10" xfId="42873"/>
    <cellStyle name="Total 4 4 2 10 2" xfId="57215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3 2" xfId="57216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3 2" xfId="57217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3 2" xfId="57218"/>
    <cellStyle name="Total 4 4 2 2 2 4 4" xfId="42891"/>
    <cellStyle name="Total 4 4 2 2 2 5" xfId="42892"/>
    <cellStyle name="Total 4 4 2 2 2 5 2" xfId="42893"/>
    <cellStyle name="Total 4 4 2 2 2 6" xfId="42894"/>
    <cellStyle name="Total 4 4 2 2 2 6 2" xfId="57219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3 2" xfId="5722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3 2" xfId="57221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3 2" xfId="57222"/>
    <cellStyle name="Total 4 4 2 2 3 4 4" xfId="42911"/>
    <cellStyle name="Total 4 4 2 2 3 5" xfId="42912"/>
    <cellStyle name="Total 4 4 2 2 3 5 2" xfId="42913"/>
    <cellStyle name="Total 4 4 2 2 3 6" xfId="42914"/>
    <cellStyle name="Total 4 4 2 2 3 6 2" xfId="57223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3 2" xfId="57224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3 2" xfId="57225"/>
    <cellStyle name="Total 4 4 2 2 4 3 4" xfId="42926"/>
    <cellStyle name="Total 4 4 2 2 4 4" xfId="42927"/>
    <cellStyle name="Total 4 4 2 2 4 4 2" xfId="42928"/>
    <cellStyle name="Total 4 4 2 2 4 5" xfId="42929"/>
    <cellStyle name="Total 4 4 2 2 4 5 2" xfId="57226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3 2" xfId="57227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3 2" xfId="57228"/>
    <cellStyle name="Total 4 4 2 2 5 3 4" xfId="42941"/>
    <cellStyle name="Total 4 4 2 2 5 4" xfId="42942"/>
    <cellStyle name="Total 4 4 2 2 5 4 2" xfId="42943"/>
    <cellStyle name="Total 4 4 2 2 5 5" xfId="42944"/>
    <cellStyle name="Total 4 4 2 2 5 5 2" xfId="57229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3 2" xfId="57230"/>
    <cellStyle name="Total 4 4 2 2 6 4" xfId="42950"/>
    <cellStyle name="Total 4 4 2 2 7" xfId="42951"/>
    <cellStyle name="Total 4 4 2 2 7 2" xfId="42952"/>
    <cellStyle name="Total 4 4 2 2 8" xfId="42953"/>
    <cellStyle name="Total 4 4 2 2 8 2" xfId="57231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3 2" xfId="57232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3 2" xfId="57233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3 2" xfId="57234"/>
    <cellStyle name="Total 4 4 2 3 2 4 4" xfId="42971"/>
    <cellStyle name="Total 4 4 2 3 2 5" xfId="42972"/>
    <cellStyle name="Total 4 4 2 3 2 5 2" xfId="42973"/>
    <cellStyle name="Total 4 4 2 3 2 6" xfId="42974"/>
    <cellStyle name="Total 4 4 2 3 2 6 2" xfId="57235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3 2" xfId="57236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3 2" xfId="57237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3 2" xfId="57238"/>
    <cellStyle name="Total 4 4 2 3 3 4 4" xfId="42991"/>
    <cellStyle name="Total 4 4 2 3 3 5" xfId="42992"/>
    <cellStyle name="Total 4 4 2 3 3 5 2" xfId="42993"/>
    <cellStyle name="Total 4 4 2 3 3 6" xfId="42994"/>
    <cellStyle name="Total 4 4 2 3 3 6 2" xfId="57239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3 2" xfId="5724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3 2" xfId="57241"/>
    <cellStyle name="Total 4 4 2 3 4 3 4" xfId="43006"/>
    <cellStyle name="Total 4 4 2 3 4 4" xfId="43007"/>
    <cellStyle name="Total 4 4 2 3 4 4 2" xfId="43008"/>
    <cellStyle name="Total 4 4 2 3 4 5" xfId="43009"/>
    <cellStyle name="Total 4 4 2 3 4 5 2" xfId="57242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3 2" xfId="57243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3 2" xfId="57244"/>
    <cellStyle name="Total 4 4 2 3 5 3 4" xfId="43021"/>
    <cellStyle name="Total 4 4 2 3 5 4" xfId="43022"/>
    <cellStyle name="Total 4 4 2 3 5 4 2" xfId="43023"/>
    <cellStyle name="Total 4 4 2 3 5 5" xfId="43024"/>
    <cellStyle name="Total 4 4 2 3 5 5 2" xfId="57245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3 2" xfId="57246"/>
    <cellStyle name="Total 4 4 2 3 6 4" xfId="43030"/>
    <cellStyle name="Total 4 4 2 3 7" xfId="43031"/>
    <cellStyle name="Total 4 4 2 3 7 2" xfId="43032"/>
    <cellStyle name="Total 4 4 2 3 8" xfId="43033"/>
    <cellStyle name="Total 4 4 2 3 8 2" xfId="57247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3 2" xfId="57248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3 2" xfId="57249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3 2" xfId="57250"/>
    <cellStyle name="Total 4 4 2 4 4 4" xfId="43050"/>
    <cellStyle name="Total 4 4 2 4 5" xfId="43051"/>
    <cellStyle name="Total 4 4 2 4 5 2" xfId="43052"/>
    <cellStyle name="Total 4 4 2 4 6" xfId="43053"/>
    <cellStyle name="Total 4 4 2 4 6 2" xfId="57251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3 2" xfId="57252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3 2" xfId="57253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3 2" xfId="57254"/>
    <cellStyle name="Total 4 4 2 5 4 4" xfId="43070"/>
    <cellStyle name="Total 4 4 2 5 5" xfId="43071"/>
    <cellStyle name="Total 4 4 2 5 5 2" xfId="43072"/>
    <cellStyle name="Total 4 4 2 5 6" xfId="43073"/>
    <cellStyle name="Total 4 4 2 5 6 2" xfId="57255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3 2" xfId="57256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3 2" xfId="57257"/>
    <cellStyle name="Total 4 4 2 6 3 4" xfId="43085"/>
    <cellStyle name="Total 4 4 2 6 4" xfId="43086"/>
    <cellStyle name="Total 4 4 2 6 4 2" xfId="43087"/>
    <cellStyle name="Total 4 4 2 6 5" xfId="43088"/>
    <cellStyle name="Total 4 4 2 6 5 2" xfId="5725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3 2" xfId="57259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3 2" xfId="57260"/>
    <cellStyle name="Total 4 4 2 7 3 4" xfId="43100"/>
    <cellStyle name="Total 4 4 2 7 4" xfId="43101"/>
    <cellStyle name="Total 4 4 2 7 4 2" xfId="43102"/>
    <cellStyle name="Total 4 4 2 7 5" xfId="43103"/>
    <cellStyle name="Total 4 4 2 7 5 2" xfId="57261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3 2" xfId="57262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3 2" xfId="57263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3 2" xfId="57264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3 2" xfId="57265"/>
    <cellStyle name="Total 4 4 3 2 4 4" xfId="43128"/>
    <cellStyle name="Total 4 4 3 2 5" xfId="43129"/>
    <cellStyle name="Total 4 4 3 2 5 2" xfId="43130"/>
    <cellStyle name="Total 4 4 3 2 6" xfId="43131"/>
    <cellStyle name="Total 4 4 3 2 6 2" xfId="57266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3 2" xfId="5726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3 2" xfId="57268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3 2" xfId="57269"/>
    <cellStyle name="Total 4 4 3 3 4 4" xfId="43148"/>
    <cellStyle name="Total 4 4 3 3 5" xfId="43149"/>
    <cellStyle name="Total 4 4 3 3 5 2" xfId="43150"/>
    <cellStyle name="Total 4 4 3 3 6" xfId="43151"/>
    <cellStyle name="Total 4 4 3 3 6 2" xfId="57270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3 2" xfId="57271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3 2" xfId="57272"/>
    <cellStyle name="Total 4 4 3 4 3 4" xfId="43163"/>
    <cellStyle name="Total 4 4 3 4 4" xfId="43164"/>
    <cellStyle name="Total 4 4 3 4 4 2" xfId="43165"/>
    <cellStyle name="Total 4 4 3 4 5" xfId="43166"/>
    <cellStyle name="Total 4 4 3 4 5 2" xfId="57273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3 2" xfId="57274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3 2" xfId="57275"/>
    <cellStyle name="Total 4 4 3 5 3 4" xfId="43178"/>
    <cellStyle name="Total 4 4 3 5 4" xfId="43179"/>
    <cellStyle name="Total 4 4 3 5 4 2" xfId="43180"/>
    <cellStyle name="Total 4 4 3 5 5" xfId="43181"/>
    <cellStyle name="Total 4 4 3 5 5 2" xfId="57276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3 2" xfId="57277"/>
    <cellStyle name="Total 4 4 3 6 4" xfId="43187"/>
    <cellStyle name="Total 4 4 3 7" xfId="43188"/>
    <cellStyle name="Total 4 4 3 7 2" xfId="43189"/>
    <cellStyle name="Total 4 4 3 8" xfId="43190"/>
    <cellStyle name="Total 4 4 3 8 2" xfId="57278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3 2" xfId="57279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3 2" xfId="57280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3 2" xfId="57281"/>
    <cellStyle name="Total 4 4 4 2 4 4" xfId="43208"/>
    <cellStyle name="Total 4 4 4 2 5" xfId="43209"/>
    <cellStyle name="Total 4 4 4 2 5 2" xfId="43210"/>
    <cellStyle name="Total 4 4 4 2 6" xfId="43211"/>
    <cellStyle name="Total 4 4 4 2 6 2" xfId="57282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3 2" xfId="57283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3 2" xfId="57284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3 2" xfId="57285"/>
    <cellStyle name="Total 4 4 4 3 4 4" xfId="43228"/>
    <cellStyle name="Total 4 4 4 3 5" xfId="43229"/>
    <cellStyle name="Total 4 4 4 3 5 2" xfId="43230"/>
    <cellStyle name="Total 4 4 4 3 6" xfId="43231"/>
    <cellStyle name="Total 4 4 4 3 6 2" xfId="57286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3 2" xfId="5728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3 2" xfId="57288"/>
    <cellStyle name="Total 4 4 4 4 3 4" xfId="43243"/>
    <cellStyle name="Total 4 4 4 4 4" xfId="43244"/>
    <cellStyle name="Total 4 4 4 4 4 2" xfId="43245"/>
    <cellStyle name="Total 4 4 4 4 5" xfId="43246"/>
    <cellStyle name="Total 4 4 4 4 5 2" xfId="57289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3 2" xfId="57290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3 2" xfId="57291"/>
    <cellStyle name="Total 4 4 4 5 3 4" xfId="43258"/>
    <cellStyle name="Total 4 4 4 5 4" xfId="43259"/>
    <cellStyle name="Total 4 4 4 5 4 2" xfId="43260"/>
    <cellStyle name="Total 4 4 4 5 5" xfId="43261"/>
    <cellStyle name="Total 4 4 4 5 5 2" xfId="57292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3 2" xfId="57293"/>
    <cellStyle name="Total 4 4 4 6 4" xfId="43267"/>
    <cellStyle name="Total 4 4 4 7" xfId="43268"/>
    <cellStyle name="Total 4 4 4 7 2" xfId="43269"/>
    <cellStyle name="Total 4 4 4 8" xfId="43270"/>
    <cellStyle name="Total 4 4 4 8 2" xfId="57294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3 2" xfId="57295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3 2" xfId="57296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3 2" xfId="57297"/>
    <cellStyle name="Total 4 4 5 4 4" xfId="43287"/>
    <cellStyle name="Total 4 4 5 5" xfId="43288"/>
    <cellStyle name="Total 4 4 5 5 2" xfId="43289"/>
    <cellStyle name="Total 4 4 5 6" xfId="43290"/>
    <cellStyle name="Total 4 4 5 6 2" xfId="57298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3 2" xfId="57299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3 2" xfId="57300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3 2" xfId="57301"/>
    <cellStyle name="Total 4 4 6 4 4" xfId="43307"/>
    <cellStyle name="Total 4 4 6 5" xfId="43308"/>
    <cellStyle name="Total 4 4 6 5 2" xfId="43309"/>
    <cellStyle name="Total 4 4 6 6" xfId="43310"/>
    <cellStyle name="Total 4 4 6 6 2" xfId="57302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3 2" xfId="57303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3 2" xfId="57304"/>
    <cellStyle name="Total 4 4 7 3 4" xfId="43322"/>
    <cellStyle name="Total 4 4 7 4" xfId="43323"/>
    <cellStyle name="Total 4 4 7 4 2" xfId="43324"/>
    <cellStyle name="Total 4 4 7 5" xfId="43325"/>
    <cellStyle name="Total 4 4 7 5 2" xfId="5730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3 2" xfId="57306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3 2" xfId="57307"/>
    <cellStyle name="Total 4 4 8 3 4" xfId="43337"/>
    <cellStyle name="Total 4 4 8 4" xfId="43338"/>
    <cellStyle name="Total 4 4 8 4 2" xfId="43339"/>
    <cellStyle name="Total 4 4 8 5" xfId="43340"/>
    <cellStyle name="Total 4 4 8 5 2" xfId="57308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3 2" xfId="57309"/>
    <cellStyle name="Total 4 4 9 4" xfId="43346"/>
    <cellStyle name="Total 4 5" xfId="43347"/>
    <cellStyle name="Total 4 5 10" xfId="43348"/>
    <cellStyle name="Total 4 5 10 2" xfId="57310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3 2" xfId="57311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3 2" xfId="57312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3 2" xfId="57313"/>
    <cellStyle name="Total 4 5 2 2 4 4" xfId="43366"/>
    <cellStyle name="Total 4 5 2 2 5" xfId="43367"/>
    <cellStyle name="Total 4 5 2 2 5 2" xfId="43368"/>
    <cellStyle name="Total 4 5 2 2 6" xfId="43369"/>
    <cellStyle name="Total 4 5 2 2 6 2" xfId="57314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3 2" xfId="5731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3 2" xfId="57316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3 2" xfId="57317"/>
    <cellStyle name="Total 4 5 2 3 4 4" xfId="43386"/>
    <cellStyle name="Total 4 5 2 3 5" xfId="43387"/>
    <cellStyle name="Total 4 5 2 3 5 2" xfId="43388"/>
    <cellStyle name="Total 4 5 2 3 6" xfId="43389"/>
    <cellStyle name="Total 4 5 2 3 6 2" xfId="57318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3 2" xfId="57319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3 2" xfId="57320"/>
    <cellStyle name="Total 4 5 2 4 3 4" xfId="43401"/>
    <cellStyle name="Total 4 5 2 4 4" xfId="43402"/>
    <cellStyle name="Total 4 5 2 4 4 2" xfId="43403"/>
    <cellStyle name="Total 4 5 2 4 5" xfId="43404"/>
    <cellStyle name="Total 4 5 2 4 5 2" xfId="57321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3 2" xfId="57322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3 2" xfId="57323"/>
    <cellStyle name="Total 4 5 2 5 3 4" xfId="43416"/>
    <cellStyle name="Total 4 5 2 5 4" xfId="43417"/>
    <cellStyle name="Total 4 5 2 5 4 2" xfId="43418"/>
    <cellStyle name="Total 4 5 2 5 5" xfId="43419"/>
    <cellStyle name="Total 4 5 2 5 5 2" xfId="57324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3 2" xfId="57325"/>
    <cellStyle name="Total 4 5 2 6 4" xfId="43425"/>
    <cellStyle name="Total 4 5 2 7" xfId="43426"/>
    <cellStyle name="Total 4 5 2 7 2" xfId="43427"/>
    <cellStyle name="Total 4 5 2 8" xfId="43428"/>
    <cellStyle name="Total 4 5 2 8 2" xfId="57326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3 2" xfId="57327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3 2" xfId="57328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3 2" xfId="57329"/>
    <cellStyle name="Total 4 5 3 2 4 4" xfId="43446"/>
    <cellStyle name="Total 4 5 3 2 5" xfId="43447"/>
    <cellStyle name="Total 4 5 3 2 5 2" xfId="43448"/>
    <cellStyle name="Total 4 5 3 2 6" xfId="43449"/>
    <cellStyle name="Total 4 5 3 2 6 2" xfId="57330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3 2" xfId="57331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3 2" xfId="57332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3 2" xfId="57333"/>
    <cellStyle name="Total 4 5 3 3 4 4" xfId="43466"/>
    <cellStyle name="Total 4 5 3 3 5" xfId="43467"/>
    <cellStyle name="Total 4 5 3 3 5 2" xfId="43468"/>
    <cellStyle name="Total 4 5 3 3 6" xfId="43469"/>
    <cellStyle name="Total 4 5 3 3 6 2" xfId="57334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3 2" xfId="5733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3 2" xfId="57336"/>
    <cellStyle name="Total 4 5 3 4 3 4" xfId="43481"/>
    <cellStyle name="Total 4 5 3 4 4" xfId="43482"/>
    <cellStyle name="Total 4 5 3 4 4 2" xfId="43483"/>
    <cellStyle name="Total 4 5 3 4 5" xfId="43484"/>
    <cellStyle name="Total 4 5 3 4 5 2" xfId="57337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3 2" xfId="57338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3 2" xfId="57339"/>
    <cellStyle name="Total 4 5 3 5 3 4" xfId="43496"/>
    <cellStyle name="Total 4 5 3 5 4" xfId="43497"/>
    <cellStyle name="Total 4 5 3 5 4 2" xfId="43498"/>
    <cellStyle name="Total 4 5 3 5 5" xfId="43499"/>
    <cellStyle name="Total 4 5 3 5 5 2" xfId="57340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3 2" xfId="57341"/>
    <cellStyle name="Total 4 5 3 6 4" xfId="43505"/>
    <cellStyle name="Total 4 5 3 7" xfId="43506"/>
    <cellStyle name="Total 4 5 3 7 2" xfId="43507"/>
    <cellStyle name="Total 4 5 3 8" xfId="43508"/>
    <cellStyle name="Total 4 5 3 8 2" xfId="57342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3 2" xfId="57343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3 2" xfId="57344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3 2" xfId="57345"/>
    <cellStyle name="Total 4 5 4 4 4" xfId="43525"/>
    <cellStyle name="Total 4 5 4 5" xfId="43526"/>
    <cellStyle name="Total 4 5 4 5 2" xfId="43527"/>
    <cellStyle name="Total 4 5 4 6" xfId="43528"/>
    <cellStyle name="Total 4 5 4 6 2" xfId="57346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3 2" xfId="57347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3 2" xfId="57348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3 2" xfId="57349"/>
    <cellStyle name="Total 4 5 5 4 4" xfId="43545"/>
    <cellStyle name="Total 4 5 5 5" xfId="43546"/>
    <cellStyle name="Total 4 5 5 5 2" xfId="43547"/>
    <cellStyle name="Total 4 5 5 6" xfId="43548"/>
    <cellStyle name="Total 4 5 5 6 2" xfId="57350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3 2" xfId="57351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3 2" xfId="57352"/>
    <cellStyle name="Total 4 5 6 3 4" xfId="43560"/>
    <cellStyle name="Total 4 5 6 4" xfId="43561"/>
    <cellStyle name="Total 4 5 6 4 2" xfId="43562"/>
    <cellStyle name="Total 4 5 6 5" xfId="43563"/>
    <cellStyle name="Total 4 5 6 5 2" xfId="5735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3 2" xfId="57354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3 2" xfId="57355"/>
    <cellStyle name="Total 4 5 7 3 4" xfId="43575"/>
    <cellStyle name="Total 4 5 7 4" xfId="43576"/>
    <cellStyle name="Total 4 5 7 4 2" xfId="43577"/>
    <cellStyle name="Total 4 5 7 5" xfId="43578"/>
    <cellStyle name="Total 4 5 7 5 2" xfId="57356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3 2" xfId="57357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3 2" xfId="57358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3 2" xfId="57359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3 2" xfId="57360"/>
    <cellStyle name="Total 4 6 2 4 4" xfId="43603"/>
    <cellStyle name="Total 4 6 2 5" xfId="43604"/>
    <cellStyle name="Total 4 6 2 5 2" xfId="43605"/>
    <cellStyle name="Total 4 6 2 6" xfId="43606"/>
    <cellStyle name="Total 4 6 2 6 2" xfId="57361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3 2" xfId="5736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3 2" xfId="57363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3 2" xfId="57364"/>
    <cellStyle name="Total 4 6 3 4 4" xfId="43623"/>
    <cellStyle name="Total 4 6 3 5" xfId="43624"/>
    <cellStyle name="Total 4 6 3 5 2" xfId="43625"/>
    <cellStyle name="Total 4 6 3 6" xfId="43626"/>
    <cellStyle name="Total 4 6 3 6 2" xfId="57365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3 2" xfId="57366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3 2" xfId="57367"/>
    <cellStyle name="Total 4 6 4 3 4" xfId="43638"/>
    <cellStyle name="Total 4 6 4 4" xfId="43639"/>
    <cellStyle name="Total 4 6 4 4 2" xfId="43640"/>
    <cellStyle name="Total 4 6 4 5" xfId="43641"/>
    <cellStyle name="Total 4 6 4 5 2" xfId="57368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3 2" xfId="57369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3 2" xfId="57370"/>
    <cellStyle name="Total 4 6 5 3 4" xfId="43653"/>
    <cellStyle name="Total 4 6 5 4" xfId="43654"/>
    <cellStyle name="Total 4 6 5 4 2" xfId="43655"/>
    <cellStyle name="Total 4 6 5 5" xfId="43656"/>
    <cellStyle name="Total 4 6 5 5 2" xfId="57371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3 2" xfId="57372"/>
    <cellStyle name="Total 4 6 6 4" xfId="43662"/>
    <cellStyle name="Total 4 6 7" xfId="43663"/>
    <cellStyle name="Total 4 6 7 2" xfId="43664"/>
    <cellStyle name="Total 4 6 8" xfId="43665"/>
    <cellStyle name="Total 4 6 8 2" xfId="57373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3 2" xfId="57374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3 2" xfId="57375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3 2" xfId="57376"/>
    <cellStyle name="Total 4 7 2 4 4" xfId="43683"/>
    <cellStyle name="Total 4 7 2 5" xfId="43684"/>
    <cellStyle name="Total 4 7 2 5 2" xfId="43685"/>
    <cellStyle name="Total 4 7 2 6" xfId="43686"/>
    <cellStyle name="Total 4 7 2 6 2" xfId="57377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3 2" xfId="57378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3 2" xfId="57379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3 2" xfId="57380"/>
    <cellStyle name="Total 4 7 3 4 4" xfId="43703"/>
    <cellStyle name="Total 4 7 3 5" xfId="43704"/>
    <cellStyle name="Total 4 7 3 5 2" xfId="43705"/>
    <cellStyle name="Total 4 7 3 6" xfId="43706"/>
    <cellStyle name="Total 4 7 3 6 2" xfId="57381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3 2" xfId="5738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3 2" xfId="57383"/>
    <cellStyle name="Total 4 7 4 3 4" xfId="43718"/>
    <cellStyle name="Total 4 7 4 4" xfId="43719"/>
    <cellStyle name="Total 4 7 4 4 2" xfId="43720"/>
    <cellStyle name="Total 4 7 4 5" xfId="43721"/>
    <cellStyle name="Total 4 7 4 5 2" xfId="57384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3 2" xfId="57385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3 2" xfId="57386"/>
    <cellStyle name="Total 4 7 5 3 4" xfId="43733"/>
    <cellStyle name="Total 4 7 5 4" xfId="43734"/>
    <cellStyle name="Total 4 7 5 4 2" xfId="43735"/>
    <cellStyle name="Total 4 7 5 5" xfId="43736"/>
    <cellStyle name="Total 4 7 5 5 2" xfId="57387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3 2" xfId="57388"/>
    <cellStyle name="Total 4 7 6 4" xfId="43742"/>
    <cellStyle name="Total 4 7 7" xfId="43743"/>
    <cellStyle name="Total 4 7 7 2" xfId="43744"/>
    <cellStyle name="Total 4 7 8" xfId="43745"/>
    <cellStyle name="Total 4 7 8 2" xfId="57389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3 2" xfId="57390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3 2" xfId="57391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3 2" xfId="57392"/>
    <cellStyle name="Total 4 8 4 4" xfId="43762"/>
    <cellStyle name="Total 4 8 5" xfId="43763"/>
    <cellStyle name="Total 4 8 5 2" xfId="43764"/>
    <cellStyle name="Total 4 8 6" xfId="43765"/>
    <cellStyle name="Total 4 8 6 2" xfId="57393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3 2" xfId="57394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3 2" xfId="57395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3 2" xfId="57396"/>
    <cellStyle name="Total 4 9 4 4" xfId="43782"/>
    <cellStyle name="Total 4 9 5" xfId="43783"/>
    <cellStyle name="Total 4 9 5 2" xfId="43784"/>
    <cellStyle name="Total 4 9 6" xfId="43785"/>
    <cellStyle name="Total 4 9 6 2" xfId="57397"/>
    <cellStyle name="Total 4 9 7" xfId="43786"/>
    <cellStyle name="Total 5" xfId="43787"/>
    <cellStyle name="Total 5 10" xfId="43788"/>
    <cellStyle name="Total 5 10 2" xfId="43789"/>
    <cellStyle name="Total 5 11" xfId="43790"/>
    <cellStyle name="Total 5 11 2" xfId="57398"/>
    <cellStyle name="Total 5 12" xfId="43791"/>
    <cellStyle name="Total 5 2" xfId="43792"/>
    <cellStyle name="Total 5 2 10" xfId="43793"/>
    <cellStyle name="Total 5 2 10 2" xfId="57399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3 2" xfId="574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3 2" xfId="57401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3 2" xfId="57402"/>
    <cellStyle name="Total 5 2 2 2 4 4" xfId="43811"/>
    <cellStyle name="Total 5 2 2 2 5" xfId="43812"/>
    <cellStyle name="Total 5 2 2 2 5 2" xfId="43813"/>
    <cellStyle name="Total 5 2 2 2 6" xfId="43814"/>
    <cellStyle name="Total 5 2 2 2 6 2" xfId="57403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3 2" xfId="57404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3 2" xfId="5740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3 2" xfId="57406"/>
    <cellStyle name="Total 5 2 2 3 4 4" xfId="43831"/>
    <cellStyle name="Total 5 2 2 3 5" xfId="43832"/>
    <cellStyle name="Total 5 2 2 3 5 2" xfId="43833"/>
    <cellStyle name="Total 5 2 2 3 6" xfId="43834"/>
    <cellStyle name="Total 5 2 2 3 6 2" xfId="57407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3 2" xfId="57408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3 2" xfId="57409"/>
    <cellStyle name="Total 5 2 2 4 3 4" xfId="43846"/>
    <cellStyle name="Total 5 2 2 4 4" xfId="43847"/>
    <cellStyle name="Total 5 2 2 4 4 2" xfId="43848"/>
    <cellStyle name="Total 5 2 2 4 5" xfId="43849"/>
    <cellStyle name="Total 5 2 2 4 5 2" xfId="57410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3 2" xfId="57411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3 2" xfId="57412"/>
    <cellStyle name="Total 5 2 2 5 3 4" xfId="43861"/>
    <cellStyle name="Total 5 2 2 5 4" xfId="43862"/>
    <cellStyle name="Total 5 2 2 5 4 2" xfId="43863"/>
    <cellStyle name="Total 5 2 2 5 5" xfId="43864"/>
    <cellStyle name="Total 5 2 2 5 5 2" xfId="57413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3 2" xfId="57414"/>
    <cellStyle name="Total 5 2 2 6 4" xfId="43870"/>
    <cellStyle name="Total 5 2 2 7" xfId="43871"/>
    <cellStyle name="Total 5 2 2 7 2" xfId="43872"/>
    <cellStyle name="Total 5 2 2 8" xfId="43873"/>
    <cellStyle name="Total 5 2 2 8 2" xfId="57415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3 2" xfId="57416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3 2" xfId="57417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3 2" xfId="57418"/>
    <cellStyle name="Total 5 2 3 2 4 4" xfId="43892"/>
    <cellStyle name="Total 5 2 3 2 5" xfId="43893"/>
    <cellStyle name="Total 5 2 3 2 5 2" xfId="43894"/>
    <cellStyle name="Total 5 2 3 2 6" xfId="43895"/>
    <cellStyle name="Total 5 2 3 2 6 2" xfId="57419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3 2" xfId="57420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3 2" xfId="57421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3 2" xfId="57422"/>
    <cellStyle name="Total 5 2 3 3 4 4" xfId="43912"/>
    <cellStyle name="Total 5 2 3 3 5" xfId="43913"/>
    <cellStyle name="Total 5 2 3 3 5 2" xfId="43914"/>
    <cellStyle name="Total 5 2 3 3 6" xfId="43915"/>
    <cellStyle name="Total 5 2 3 3 6 2" xfId="57423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3 2" xfId="57424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3 2" xfId="57425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3 2" xfId="57426"/>
    <cellStyle name="Total 5 2 3 4 4 4" xfId="43932"/>
    <cellStyle name="Total 5 2 3 4 5" xfId="43933"/>
    <cellStyle name="Total 5 2 3 4 5 2" xfId="43934"/>
    <cellStyle name="Total 5 2 3 4 6" xfId="43935"/>
    <cellStyle name="Total 5 2 3 4 6 2" xfId="57427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3 2" xfId="57428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3 2" xfId="57429"/>
    <cellStyle name="Total 5 2 3 5 3 4" xfId="43947"/>
    <cellStyle name="Total 5 2 3 5 4" xfId="43948"/>
    <cellStyle name="Total 5 2 3 5 4 2" xfId="43949"/>
    <cellStyle name="Total 5 2 3 5 5" xfId="43950"/>
    <cellStyle name="Total 5 2 3 5 5 2" xfId="5743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3 2" xfId="57431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3 2" xfId="57432"/>
    <cellStyle name="Total 5 2 3 6 3 4" xfId="43962"/>
    <cellStyle name="Total 5 2 3 6 4" xfId="43963"/>
    <cellStyle name="Total 5 2 3 6 4 2" xfId="43964"/>
    <cellStyle name="Total 5 2 3 6 5" xfId="43965"/>
    <cellStyle name="Total 5 2 3 6 5 2" xfId="57433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3 2" xfId="57434"/>
    <cellStyle name="Total 5 2 3 7 4" xfId="43971"/>
    <cellStyle name="Total 5 2 3 8" xfId="43972"/>
    <cellStyle name="Total 5 2 3 8 2" xfId="43973"/>
    <cellStyle name="Total 5 2 3 9" xfId="43974"/>
    <cellStyle name="Total 5 2 3 9 2" xfId="57435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3 2" xfId="57436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3 2" xfId="57437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3 2" xfId="57438"/>
    <cellStyle name="Total 5 2 4 4 4" xfId="43990"/>
    <cellStyle name="Total 5 2 4 5" xfId="43991"/>
    <cellStyle name="Total 5 2 4 5 2" xfId="43992"/>
    <cellStyle name="Total 5 2 4 6" xfId="43993"/>
    <cellStyle name="Total 5 2 4 6 2" xfId="57439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3 2" xfId="57440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3 2" xfId="57441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3 2" xfId="57442"/>
    <cellStyle name="Total 5 2 5 4 4" xfId="44010"/>
    <cellStyle name="Total 5 2 5 5" xfId="44011"/>
    <cellStyle name="Total 5 2 5 5 2" xfId="44012"/>
    <cellStyle name="Total 5 2 5 6" xfId="44013"/>
    <cellStyle name="Total 5 2 5 6 2" xfId="5744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3 2" xfId="57444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3 2" xfId="57445"/>
    <cellStyle name="Total 5 2 6 3 4" xfId="44025"/>
    <cellStyle name="Total 5 2 6 4" xfId="44026"/>
    <cellStyle name="Total 5 2 6 4 2" xfId="44027"/>
    <cellStyle name="Total 5 2 6 5" xfId="44028"/>
    <cellStyle name="Total 5 2 6 5 2" xfId="57446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3 2" xfId="57447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3 2" xfId="57448"/>
    <cellStyle name="Total 5 2 7 3 4" xfId="44040"/>
    <cellStyle name="Total 5 2 7 4" xfId="44041"/>
    <cellStyle name="Total 5 2 7 4 2" xfId="44042"/>
    <cellStyle name="Total 5 2 7 5" xfId="44043"/>
    <cellStyle name="Total 5 2 7 5 2" xfId="57449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3 2" xfId="57450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3 2" xfId="57451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3 2" xfId="5745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3 2" xfId="57453"/>
    <cellStyle name="Total 5 3 2 4 4" xfId="44068"/>
    <cellStyle name="Total 5 3 2 5" xfId="44069"/>
    <cellStyle name="Total 5 3 2 5 2" xfId="44070"/>
    <cellStyle name="Total 5 3 2 6" xfId="44071"/>
    <cellStyle name="Total 5 3 2 6 2" xfId="57454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3 2" xfId="57455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3 2" xfId="57456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3 2" xfId="57457"/>
    <cellStyle name="Total 5 3 3 4 4" xfId="44088"/>
    <cellStyle name="Total 5 3 3 5" xfId="44089"/>
    <cellStyle name="Total 5 3 3 5 2" xfId="44090"/>
    <cellStyle name="Total 5 3 3 6" xfId="44091"/>
    <cellStyle name="Total 5 3 3 6 2" xfId="57458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3 2" xfId="57459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3 2" xfId="57460"/>
    <cellStyle name="Total 5 3 4 3 4" xfId="44103"/>
    <cellStyle name="Total 5 3 4 4" xfId="44104"/>
    <cellStyle name="Total 5 3 4 4 2" xfId="44105"/>
    <cellStyle name="Total 5 3 4 5" xfId="44106"/>
    <cellStyle name="Total 5 3 4 5 2" xfId="57461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3 2" xfId="5746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3 2" xfId="57463"/>
    <cellStyle name="Total 5 3 5 3 4" xfId="44118"/>
    <cellStyle name="Total 5 3 5 4" xfId="44119"/>
    <cellStyle name="Total 5 3 5 4 2" xfId="44120"/>
    <cellStyle name="Total 5 3 5 5" xfId="44121"/>
    <cellStyle name="Total 5 3 5 5 2" xfId="57464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3 2" xfId="57465"/>
    <cellStyle name="Total 5 3 6 4" xfId="44127"/>
    <cellStyle name="Total 5 3 7" xfId="44128"/>
    <cellStyle name="Total 5 3 7 2" xfId="44129"/>
    <cellStyle name="Total 5 3 8" xfId="44130"/>
    <cellStyle name="Total 5 3 8 2" xfId="57466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3 2" xfId="57467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3 2" xfId="57468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3 2" xfId="57469"/>
    <cellStyle name="Total 5 4 2 4 4" xfId="44149"/>
    <cellStyle name="Total 5 4 2 5" xfId="44150"/>
    <cellStyle name="Total 5 4 2 5 2" xfId="44151"/>
    <cellStyle name="Total 5 4 2 6" xfId="44152"/>
    <cellStyle name="Total 5 4 2 6 2" xfId="57470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3 2" xfId="57471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3 2" xfId="57472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3 2" xfId="57473"/>
    <cellStyle name="Total 5 4 3 4 4" xfId="44169"/>
    <cellStyle name="Total 5 4 3 5" xfId="44170"/>
    <cellStyle name="Total 5 4 3 5 2" xfId="44171"/>
    <cellStyle name="Total 5 4 3 6" xfId="44172"/>
    <cellStyle name="Total 5 4 3 6 2" xfId="57474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3 2" xfId="57475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3 2" xfId="57476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3 2" xfId="57477"/>
    <cellStyle name="Total 5 4 4 4 4" xfId="44189"/>
    <cellStyle name="Total 5 4 4 5" xfId="44190"/>
    <cellStyle name="Total 5 4 4 5 2" xfId="44191"/>
    <cellStyle name="Total 5 4 4 6" xfId="44192"/>
    <cellStyle name="Total 5 4 4 6 2" xfId="57478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3 2" xfId="57479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3 2" xfId="57480"/>
    <cellStyle name="Total 5 4 5 3 4" xfId="44204"/>
    <cellStyle name="Total 5 4 5 4" xfId="44205"/>
    <cellStyle name="Total 5 4 5 4 2" xfId="44206"/>
    <cellStyle name="Total 5 4 5 5" xfId="44207"/>
    <cellStyle name="Total 5 4 5 5 2" xfId="57481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3 2" xfId="57482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3 2" xfId="57483"/>
    <cellStyle name="Total 5 4 6 3 4" xfId="44219"/>
    <cellStyle name="Total 5 4 6 4" xfId="44220"/>
    <cellStyle name="Total 5 4 6 4 2" xfId="44221"/>
    <cellStyle name="Total 5 4 6 5" xfId="44222"/>
    <cellStyle name="Total 5 4 6 5 2" xfId="57484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3 2" xfId="57485"/>
    <cellStyle name="Total 5 4 7 4" xfId="44228"/>
    <cellStyle name="Total 5 4 8" xfId="44229"/>
    <cellStyle name="Total 5 4 8 2" xfId="44230"/>
    <cellStyle name="Total 5 4 9" xfId="44231"/>
    <cellStyle name="Total 5 4 9 2" xfId="57486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3 2" xfId="57487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3 2" xfId="57488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3 2" xfId="57489"/>
    <cellStyle name="Total 5 5 4 4" xfId="44247"/>
    <cellStyle name="Total 5 5 5" xfId="44248"/>
    <cellStyle name="Total 5 5 5 2" xfId="44249"/>
    <cellStyle name="Total 5 5 6" xfId="44250"/>
    <cellStyle name="Total 5 5 6 2" xfId="5749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3 2" xfId="57491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3 2" xfId="57492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3 2" xfId="57493"/>
    <cellStyle name="Total 5 6 4 4" xfId="44267"/>
    <cellStyle name="Total 5 6 5" xfId="44268"/>
    <cellStyle name="Total 5 6 5 2" xfId="44269"/>
    <cellStyle name="Total 5 6 6" xfId="44270"/>
    <cellStyle name="Total 5 6 6 2" xfId="57494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3 2" xfId="57495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3 2" xfId="57496"/>
    <cellStyle name="Total 5 7 3 4" xfId="44282"/>
    <cellStyle name="Total 5 7 4" xfId="44283"/>
    <cellStyle name="Total 5 7 4 2" xfId="44284"/>
    <cellStyle name="Total 5 7 5" xfId="44285"/>
    <cellStyle name="Total 5 7 5 2" xfId="57497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3 2" xfId="57498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3 2" xfId="57499"/>
    <cellStyle name="Total 5 8 3 4" xfId="44297"/>
    <cellStyle name="Total 5 8 4" xfId="44298"/>
    <cellStyle name="Total 5 8 4 2" xfId="44299"/>
    <cellStyle name="Total 5 8 5" xfId="44300"/>
    <cellStyle name="Total 5 8 5 2" xfId="575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3 2" xfId="57501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3 2" xfId="57502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3 2" xfId="57503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3 2" xfId="57504"/>
    <cellStyle name="Total 6 2 4 4" xfId="44324"/>
    <cellStyle name="Total 6 2 5" xfId="44325"/>
    <cellStyle name="Total 6 2 5 2" xfId="44326"/>
    <cellStyle name="Total 6 2 6" xfId="44327"/>
    <cellStyle name="Total 6 2 6 2" xfId="57505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3 2" xfId="57506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3 2" xfId="57507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3 2" xfId="57508"/>
    <cellStyle name="Total 6 3 4 4" xfId="44344"/>
    <cellStyle name="Total 6 3 5" xfId="44345"/>
    <cellStyle name="Total 6 3 5 2" xfId="44346"/>
    <cellStyle name="Total 6 3 6" xfId="44347"/>
    <cellStyle name="Total 6 3 6 2" xfId="57509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3 2" xfId="57510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3 2" xfId="57511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3 2" xfId="57512"/>
    <cellStyle name="Total 6 4 4 4" xfId="44364"/>
    <cellStyle name="Total 6 4 5" xfId="44365"/>
    <cellStyle name="Total 6 4 5 2" xfId="44366"/>
    <cellStyle name="Total 6 4 6" xfId="44367"/>
    <cellStyle name="Total 6 4 6 2" xfId="57513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3 2" xfId="57514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3 2" xfId="57515"/>
    <cellStyle name="Total 6 5 3 4" xfId="44379"/>
    <cellStyle name="Total 6 5 4" xfId="44380"/>
    <cellStyle name="Total 6 5 4 2" xfId="44381"/>
    <cellStyle name="Total 6 5 5" xfId="44382"/>
    <cellStyle name="Total 6 5 5 2" xfId="57516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3 2" xfId="57517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3 2" xfId="57518"/>
    <cellStyle name="Total 6 6 3 4" xfId="44394"/>
    <cellStyle name="Total 6 6 4" xfId="44395"/>
    <cellStyle name="Total 6 6 4 2" xfId="44396"/>
    <cellStyle name="Total 6 6 5" xfId="44397"/>
    <cellStyle name="Total 6 6 5 2" xfId="57519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3 2" xfId="57520"/>
    <cellStyle name="Total 6 7 4" xfId="44403"/>
    <cellStyle name="Total 6 8" xfId="44404"/>
    <cellStyle name="Total 6 8 2" xfId="44405"/>
    <cellStyle name="Total 6 9" xfId="44406"/>
    <cellStyle name="Total 6 9 2" xfId="57521"/>
    <cellStyle name="Total 7" xfId="44407"/>
    <cellStyle name="Total 7 10" xfId="44408"/>
    <cellStyle name="Total 7 10 2" xfId="57522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3 2" xfId="57523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3 2" xfId="57524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3 2" xfId="57525"/>
    <cellStyle name="Total 7 2 4 4" xfId="44425"/>
    <cellStyle name="Total 7 2 5" xfId="44426"/>
    <cellStyle name="Total 7 2 5 2" xfId="44427"/>
    <cellStyle name="Total 7 2 6" xfId="44428"/>
    <cellStyle name="Total 7 2 6 2" xfId="57526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3 2" xfId="57527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3 2" xfId="57528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3 2" xfId="57529"/>
    <cellStyle name="Total 7 3 4 4" xfId="44445"/>
    <cellStyle name="Total 7 3 5" xfId="44446"/>
    <cellStyle name="Total 7 3 5 2" xfId="44447"/>
    <cellStyle name="Total 7 3 6" xfId="44448"/>
    <cellStyle name="Total 7 3 6 2" xfId="57530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3 2" xfId="57531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3 2" xfId="57532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3 2" xfId="57533"/>
    <cellStyle name="Total 7 4 4 4" xfId="44465"/>
    <cellStyle name="Total 7 4 5" xfId="44466"/>
    <cellStyle name="Total 7 4 5 2" xfId="44467"/>
    <cellStyle name="Total 7 4 6" xfId="44468"/>
    <cellStyle name="Total 7 4 6 2" xfId="57534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3 2" xfId="57535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3 2" xfId="57536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3 2" xfId="57537"/>
    <cellStyle name="Total 7 5 4 4" xfId="44485"/>
    <cellStyle name="Total 7 5 5" xfId="44486"/>
    <cellStyle name="Total 7 5 5 2" xfId="44487"/>
    <cellStyle name="Total 7 5 6" xfId="44488"/>
    <cellStyle name="Total 7 5 6 2" xfId="5753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3 2" xfId="57539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3 2" xfId="57540"/>
    <cellStyle name="Total 7 6 3 4" xfId="44500"/>
    <cellStyle name="Total 7 6 4" xfId="44501"/>
    <cellStyle name="Total 7 6 4 2" xfId="44502"/>
    <cellStyle name="Total 7 6 5" xfId="44503"/>
    <cellStyle name="Total 7 6 5 2" xfId="57541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3 2" xfId="57542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3 2" xfId="57543"/>
    <cellStyle name="Total 7 7 3 4" xfId="44515"/>
    <cellStyle name="Total 7 7 4" xfId="44516"/>
    <cellStyle name="Total 7 7 4 2" xfId="44517"/>
    <cellStyle name="Total 7 7 5" xfId="44518"/>
    <cellStyle name="Total 7 7 5 2" xfId="57544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3 2" xfId="57545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3 2" xfId="57546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3 2" xfId="5754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3 2" xfId="57548"/>
    <cellStyle name="Total 8 2 4 4" xfId="44543"/>
    <cellStyle name="Total 8 2 5" xfId="44544"/>
    <cellStyle name="Total 8 2 5 2" xfId="44545"/>
    <cellStyle name="Total 8 2 6" xfId="44546"/>
    <cellStyle name="Total 8 2 6 2" xfId="57549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3 2" xfId="57550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3 2" xfId="57551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3 2" xfId="57552"/>
    <cellStyle name="Total 8 3 4 4" xfId="44563"/>
    <cellStyle name="Total 8 3 5" xfId="44564"/>
    <cellStyle name="Total 8 3 5 2" xfId="44565"/>
    <cellStyle name="Total 8 3 6" xfId="44566"/>
    <cellStyle name="Total 8 3 6 2" xfId="57553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3 2" xfId="57554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3 2" xfId="57555"/>
    <cellStyle name="Total 8 4 3 4" xfId="44578"/>
    <cellStyle name="Total 8 4 4" xfId="44579"/>
    <cellStyle name="Total 8 4 4 2" xfId="44580"/>
    <cellStyle name="Total 8 4 5" xfId="44581"/>
    <cellStyle name="Total 8 4 5 2" xfId="57556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3 2" xfId="5755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3 2" xfId="57558"/>
    <cellStyle name="Total 8 5 3 4" xfId="44593"/>
    <cellStyle name="Total 8 5 4" xfId="44594"/>
    <cellStyle name="Total 8 5 4 2" xfId="44595"/>
    <cellStyle name="Total 8 5 5" xfId="44596"/>
    <cellStyle name="Total 8 5 5 2" xfId="57559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3 2" xfId="57560"/>
    <cellStyle name="Total 8 6 4" xfId="44602"/>
    <cellStyle name="Total 8 7" xfId="44603"/>
    <cellStyle name="Total 8 7 2" xfId="44604"/>
    <cellStyle name="Total 8 8" xfId="44605"/>
    <cellStyle name="Total 8 8 2" xfId="57561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3 2" xfId="57562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3 2" xfId="57563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3 2" xfId="57564"/>
    <cellStyle name="Total 9 2 4 4" xfId="44624"/>
    <cellStyle name="Total 9 2 5" xfId="44625"/>
    <cellStyle name="Total 9 2 5 2" xfId="44626"/>
    <cellStyle name="Total 9 2 6" xfId="44627"/>
    <cellStyle name="Total 9 2 6 2" xfId="57565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3 2" xfId="57566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3 2" xfId="57567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3 2" xfId="57568"/>
    <cellStyle name="Total 9 3 4 4" xfId="44644"/>
    <cellStyle name="Total 9 3 5" xfId="44645"/>
    <cellStyle name="Total 9 3 5 2" xfId="44646"/>
    <cellStyle name="Total 9 3 6" xfId="44647"/>
    <cellStyle name="Total 9 3 6 2" xfId="57569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3 2" xfId="57570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3 2" xfId="57571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3 2" xfId="57572"/>
    <cellStyle name="Total 9 4 4 4" xfId="44664"/>
    <cellStyle name="Total 9 4 5" xfId="44665"/>
    <cellStyle name="Total 9 4 5 2" xfId="44666"/>
    <cellStyle name="Total 9 4 6" xfId="44667"/>
    <cellStyle name="Total 9 4 6 2" xfId="57573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3 2" xfId="57574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3 2" xfId="57575"/>
    <cellStyle name="Total 9 5 3 4" xfId="44679"/>
    <cellStyle name="Total 9 5 4" xfId="44680"/>
    <cellStyle name="Total 9 5 4 2" xfId="44681"/>
    <cellStyle name="Total 9 5 5" xfId="44682"/>
    <cellStyle name="Total 9 5 5 2" xfId="57576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3 2" xfId="57577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3 2" xfId="57578"/>
    <cellStyle name="Total 9 6 3 4" xfId="44694"/>
    <cellStyle name="Total 9 6 4" xfId="44695"/>
    <cellStyle name="Total 9 6 4 2" xfId="44696"/>
    <cellStyle name="Total 9 6 5" xfId="44697"/>
    <cellStyle name="Total 9 6 5 2" xfId="57579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3 2" xfId="57580"/>
    <cellStyle name="Total 9 7 4" xfId="44703"/>
    <cellStyle name="Total 9 8" xfId="44704"/>
    <cellStyle name="Total 9 8 2" xfId="44705"/>
    <cellStyle name="Total 9 9" xfId="44706"/>
    <cellStyle name="Total 9 9 2" xfId="57581"/>
    <cellStyle name="UploadThisRowValue" xfId="96"/>
    <cellStyle name="UploadThisRowValue 2" xfId="45306"/>
    <cellStyle name="UploadThisRowValue 3" xfId="45307"/>
    <cellStyle name="Warning Text" xfId="97" builtinId="11" customBuiltin="1"/>
    <cellStyle name="Warning Text 2" xfId="173"/>
    <cellStyle name="Warning Text 2 2" xfId="44707"/>
    <cellStyle name="Warning Text 2 2 2" xfId="57582"/>
    <cellStyle name="Warning Text 2 3" xfId="44708"/>
    <cellStyle name="Warning Text 2 3 2" xfId="57583"/>
    <cellStyle name="Warning Text 2 4" xfId="44709"/>
    <cellStyle name="Warning Text 3" xfId="44710"/>
    <cellStyle name="Warning Text 3 2" xfId="57584"/>
    <cellStyle name="Warning Text 4" xfId="44711"/>
    <cellStyle name="Warning Text 4 2" xfId="44712"/>
    <cellStyle name="Warning Text 4 2 2" xfId="44713"/>
    <cellStyle name="Warning Text 4 2 3" xfId="44714"/>
    <cellStyle name="Warning Text 4 3" xfId="57585"/>
    <cellStyle name="Warning Text 4 4" xfId="57586"/>
    <cellStyle name="Warning Text 5" xfId="44715"/>
    <cellStyle name="Warning Text 5 2" xfId="57587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29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29" t="s">
        <v>200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5"/>
      <c r="X4" s="5"/>
      <c r="Y4" s="5"/>
      <c r="Z4" s="5"/>
      <c r="AA4" s="5"/>
    </row>
    <row r="5" spans="1:27" x14ac:dyDescent="0.25">
      <c r="A5" s="230" t="s">
        <v>199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1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s">
        <v>207</v>
      </c>
      <c r="D11" s="7"/>
      <c r="E11" s="7"/>
      <c r="F11" s="8" t="s">
        <v>16</v>
      </c>
      <c r="G11" s="8"/>
      <c r="H11" s="7" t="s">
        <v>17</v>
      </c>
      <c r="I11" s="7"/>
      <c r="J11" s="43" t="s">
        <v>18</v>
      </c>
      <c r="K11" s="7"/>
      <c r="L11" s="10" t="s">
        <v>61</v>
      </c>
      <c r="M11" s="7"/>
      <c r="N11" s="43" t="s">
        <v>19</v>
      </c>
      <c r="P11" s="8" t="s">
        <v>16</v>
      </c>
      <c r="R11" s="7" t="s">
        <v>20</v>
      </c>
      <c r="S11" s="7"/>
      <c r="T11" s="43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47">
        <f>ROUND('Tab 2 - ECC Aug16'!F69,0)</f>
        <v>106992949</v>
      </c>
      <c r="D15" s="2"/>
      <c r="E15" s="2"/>
      <c r="F15" s="15">
        <f>ROUND(+C15/$C$21,4)</f>
        <v>2.81E-2</v>
      </c>
      <c r="G15" s="15"/>
      <c r="H15" s="16">
        <v>0.83160000000000001</v>
      </c>
      <c r="I15" s="2"/>
      <c r="J15" s="47">
        <f>ROUND(+C15*H15,0)</f>
        <v>88975336</v>
      </c>
      <c r="K15" s="2"/>
      <c r="L15" s="47">
        <f>+T37</f>
        <v>-26118502</v>
      </c>
      <c r="M15" s="2"/>
      <c r="N15" s="17">
        <f>+J15+L15</f>
        <v>62856834</v>
      </c>
      <c r="P15" s="18">
        <f>ROUND(+N15/$N$21,4)</f>
        <v>2.81E-2</v>
      </c>
      <c r="R15" s="19">
        <f>ROUND('Tab 2 - ECC Aug16'!S69,4)</f>
        <v>6.8999999999999999E-3</v>
      </c>
      <c r="S15" s="20"/>
      <c r="T15" s="19">
        <f>ROUND(+$P$15*$R$15,4)</f>
        <v>2.0000000000000001E-4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25</v>
      </c>
      <c r="B17" s="2" t="s">
        <v>26</v>
      </c>
      <c r="C17" s="48">
        <f>ROUND('Tab 2 - ECC Aug16'!F53,0)</f>
        <v>1654851277</v>
      </c>
      <c r="D17" s="2"/>
      <c r="E17" s="2"/>
      <c r="F17" s="15">
        <f>ROUND(+C17/$C$21,4)</f>
        <v>0.43490000000000001</v>
      </c>
      <c r="G17" s="15"/>
      <c r="H17" s="16">
        <f>+H15</f>
        <v>0.83160000000000001</v>
      </c>
      <c r="I17" s="2"/>
      <c r="J17" s="48">
        <f>ROUND(+C17*H17,0)</f>
        <v>1376174322</v>
      </c>
      <c r="K17" s="2"/>
      <c r="L17" s="2">
        <f>+T39</f>
        <v>-404232624</v>
      </c>
      <c r="M17" s="2"/>
      <c r="N17" s="4">
        <f>+J17+L17</f>
        <v>971941698</v>
      </c>
      <c r="P17" s="18">
        <f>ROUND(+N17/$N$21,4)</f>
        <v>0.43490000000000001</v>
      </c>
      <c r="R17" s="19">
        <f>ROUND('Tab 2 - ECC Aug16'!S53,4)</f>
        <v>4.1500000000000002E-2</v>
      </c>
      <c r="S17" s="20"/>
      <c r="T17" s="19">
        <f>ROUND(+$P$17*$R$17,4)</f>
        <v>1.7999999999999999E-2</v>
      </c>
    </row>
    <row r="18" spans="1:26" x14ac:dyDescent="0.25">
      <c r="A18" s="2"/>
      <c r="B18" s="2"/>
      <c r="C18" s="48"/>
      <c r="D18" s="2"/>
      <c r="E18" s="2"/>
      <c r="F18" s="15"/>
      <c r="G18" s="15"/>
      <c r="H18" s="16"/>
      <c r="I18" s="2"/>
      <c r="J18" s="48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27</v>
      </c>
      <c r="B19" s="2" t="s">
        <v>28</v>
      </c>
      <c r="C19" s="48">
        <v>2043188008</v>
      </c>
      <c r="D19" s="2"/>
      <c r="E19" s="2"/>
      <c r="F19" s="18">
        <f>ROUND(1-F15-F17,4)</f>
        <v>0.53700000000000003</v>
      </c>
      <c r="G19" s="18"/>
      <c r="H19" s="16">
        <f>+H15</f>
        <v>0.83160000000000001</v>
      </c>
      <c r="I19" s="2"/>
      <c r="J19" s="48">
        <f>ROUND(+C19*H19,0)</f>
        <v>1699115147</v>
      </c>
      <c r="K19" s="2"/>
      <c r="L19" s="2">
        <f>+T41</f>
        <v>-499132949</v>
      </c>
      <c r="M19" s="2"/>
      <c r="N19" s="4">
        <f>+J19+L19</f>
        <v>1199982198</v>
      </c>
      <c r="P19" s="18">
        <f>ROUND(1-P15-P17,4)</f>
        <v>0.53700000000000003</v>
      </c>
      <c r="R19" s="19">
        <v>0.1</v>
      </c>
      <c r="S19" s="20"/>
      <c r="T19" s="19">
        <f>ROUND(+$P$19*$R$19,4)</f>
        <v>5.3699999999999998E-2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29</v>
      </c>
      <c r="B21" s="2" t="s">
        <v>30</v>
      </c>
      <c r="C21" s="46">
        <f>SUM(C15:C19)</f>
        <v>3805032234</v>
      </c>
      <c r="D21" s="2"/>
      <c r="E21" s="2"/>
      <c r="F21" s="25">
        <f>SUM(F15:F19)</f>
        <v>1</v>
      </c>
      <c r="G21" s="2"/>
      <c r="H21" s="2"/>
      <c r="I21" s="2"/>
      <c r="J21" s="46">
        <f>SUM(J15:J19)</f>
        <v>3164264805</v>
      </c>
      <c r="K21" s="2"/>
      <c r="L21" s="46">
        <f>SUM(L15:L19)</f>
        <v>-929484075</v>
      </c>
      <c r="M21" s="2"/>
      <c r="N21" s="46">
        <f>SUM(N15:N19)</f>
        <v>2234780730</v>
      </c>
      <c r="P21" s="25">
        <f>SUM(P15:P19)</f>
        <v>1</v>
      </c>
      <c r="R21" s="26"/>
      <c r="S21" s="2"/>
      <c r="T21" s="44">
        <f>SUM(T15:T19)</f>
        <v>7.1899999999999992E-2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28" t="s">
        <v>31</v>
      </c>
      <c r="B24" s="2" t="s">
        <v>32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5">
        <f>ROUND(T21+(T21-T17-T15)*('Tab 3 - Tax Rate'!M34/(1-'Tab 3 - Tax Rate'!M34)),4)</f>
        <v>0.10580000000000001</v>
      </c>
      <c r="Y24" s="29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0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1"/>
      <c r="I30" s="7"/>
      <c r="J30" s="31"/>
      <c r="K30" s="7"/>
      <c r="L30" s="31"/>
      <c r="M30" s="7"/>
      <c r="N30" s="7" t="s">
        <v>0</v>
      </c>
      <c r="O30" s="7"/>
      <c r="P30" s="7"/>
      <c r="Q30" s="7"/>
      <c r="R30" s="7" t="s">
        <v>33</v>
      </c>
      <c r="T30" s="7" t="s">
        <v>4</v>
      </c>
    </row>
    <row r="31" spans="1:26" x14ac:dyDescent="0.25">
      <c r="A31" s="1"/>
      <c r="B31" s="1"/>
      <c r="C31" s="7" t="s">
        <v>9</v>
      </c>
      <c r="D31" s="7"/>
      <c r="E31" s="7"/>
      <c r="F31" s="7"/>
      <c r="G31" s="7"/>
      <c r="H31" s="7" t="s">
        <v>34</v>
      </c>
      <c r="I31" s="7"/>
      <c r="J31" s="7" t="s">
        <v>35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36</v>
      </c>
      <c r="T31" s="7" t="s">
        <v>2</v>
      </c>
    </row>
    <row r="32" spans="1:26" x14ac:dyDescent="0.25">
      <c r="A32" s="1"/>
      <c r="B32" s="2"/>
      <c r="C32" s="7" t="s">
        <v>14</v>
      </c>
      <c r="D32" s="7"/>
      <c r="E32" s="7"/>
      <c r="F32" s="8" t="s">
        <v>13</v>
      </c>
      <c r="G32" s="2"/>
      <c r="H32" s="7" t="s">
        <v>37</v>
      </c>
      <c r="I32" s="7"/>
      <c r="J32" s="7" t="s">
        <v>38</v>
      </c>
      <c r="K32" s="7"/>
      <c r="L32" s="7" t="s">
        <v>39</v>
      </c>
      <c r="M32" s="7"/>
      <c r="N32" s="7" t="s">
        <v>1</v>
      </c>
      <c r="O32" s="7"/>
      <c r="P32" s="7" t="s">
        <v>1</v>
      </c>
      <c r="Q32" s="7"/>
      <c r="R32" s="32" t="s">
        <v>40</v>
      </c>
      <c r="T32" s="7" t="s">
        <v>46</v>
      </c>
    </row>
    <row r="33" spans="1:24" x14ac:dyDescent="0.25">
      <c r="A33" s="2"/>
      <c r="B33" s="2"/>
      <c r="C33" s="43" t="s">
        <v>41</v>
      </c>
      <c r="D33" s="7"/>
      <c r="E33" s="7"/>
      <c r="F33" s="8" t="s">
        <v>16</v>
      </c>
      <c r="G33" s="15"/>
      <c r="H33" s="43" t="s">
        <v>42</v>
      </c>
      <c r="I33" s="7"/>
      <c r="J33" s="43" t="s">
        <v>43</v>
      </c>
      <c r="K33" s="7"/>
      <c r="L33" s="43" t="s">
        <v>44</v>
      </c>
      <c r="M33" s="7"/>
      <c r="N33" s="43" t="s">
        <v>45</v>
      </c>
      <c r="O33" s="7"/>
      <c r="P33" s="43" t="s">
        <v>64</v>
      </c>
      <c r="Q33" s="7"/>
      <c r="R33" s="43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22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23</v>
      </c>
      <c r="B37" s="2" t="s">
        <v>24</v>
      </c>
      <c r="C37" s="47">
        <f>+J15</f>
        <v>88975336</v>
      </c>
      <c r="D37" s="2"/>
      <c r="E37" s="2"/>
      <c r="F37" s="15">
        <f>ROUND(+C37/$C$43,4)</f>
        <v>2.81E-2</v>
      </c>
      <c r="G37" s="18"/>
      <c r="H37" s="47">
        <f>ROUND(+F37*$H$43,0)</f>
        <v>-193595</v>
      </c>
      <c r="I37" s="2"/>
      <c r="J37" s="47">
        <f>ROUND(+F37*$J$43,0)</f>
        <v>-32647</v>
      </c>
      <c r="K37" s="2"/>
      <c r="L37" s="47">
        <f>ROUND(+F37*$L$43,0)</f>
        <v>442661</v>
      </c>
      <c r="M37" s="2"/>
      <c r="N37" s="47">
        <f>ROUND(+F37*$N$43,0)</f>
        <v>-26788633</v>
      </c>
      <c r="O37" s="2"/>
      <c r="P37" s="47">
        <f>ROUND(+F37*$P$43,0)</f>
        <v>-135513</v>
      </c>
      <c r="Q37" s="2"/>
      <c r="R37" s="47">
        <f>ROUND(+F37*$R$43,0)</f>
        <v>589225</v>
      </c>
      <c r="T37" s="47">
        <f>SUM(H37:R37)</f>
        <v>-26118502</v>
      </c>
    </row>
    <row r="38" spans="1:24" x14ac:dyDescent="0.25">
      <c r="A38" s="14"/>
      <c r="B38" s="2"/>
      <c r="C38" s="2"/>
      <c r="D38" s="2"/>
      <c r="E38" s="2"/>
      <c r="F38" s="16"/>
      <c r="G38" s="15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25</v>
      </c>
      <c r="B39" s="2" t="s">
        <v>26</v>
      </c>
      <c r="C39" s="2">
        <f>+J17</f>
        <v>1376174322</v>
      </c>
      <c r="D39" s="2"/>
      <c r="E39" s="2"/>
      <c r="F39" s="15">
        <f>ROUND(+C39/$C$43,4)</f>
        <v>0.43490000000000001</v>
      </c>
      <c r="G39" s="18"/>
      <c r="H39" s="48">
        <f>ROUND(+F39*$H$43,0)</f>
        <v>-2996249</v>
      </c>
      <c r="I39" s="2"/>
      <c r="J39" s="48">
        <f>ROUND(+F39*$J$43,0)</f>
        <v>-505276</v>
      </c>
      <c r="K39" s="2"/>
      <c r="L39" s="2">
        <f>ROUND(+F39*$L$43,0)</f>
        <v>6851013</v>
      </c>
      <c r="M39" s="2"/>
      <c r="N39" s="2">
        <f>ROUND(+F39*$N$43,0)</f>
        <v>-414604146</v>
      </c>
      <c r="O39" s="2"/>
      <c r="P39" s="48">
        <f>ROUND(+F39*$P$43,0)</f>
        <v>-2097324</v>
      </c>
      <c r="Q39" s="2"/>
      <c r="R39" s="48">
        <f>ROUND(+F39*$R$43,0)</f>
        <v>9119358</v>
      </c>
      <c r="T39" s="2">
        <f>SUM(H39:R39)</f>
        <v>-404232624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8"/>
      <c r="I40" s="2"/>
      <c r="J40" s="15"/>
      <c r="K40" s="2"/>
      <c r="L40" s="2"/>
      <c r="M40" s="2"/>
      <c r="N40" s="2"/>
      <c r="O40" s="2"/>
      <c r="P40" s="48"/>
      <c r="Q40" s="2"/>
      <c r="R40" s="48"/>
      <c r="T40" s="2"/>
    </row>
    <row r="41" spans="1:24" x14ac:dyDescent="0.25">
      <c r="A41" s="14" t="s">
        <v>27</v>
      </c>
      <c r="B41" s="2" t="s">
        <v>28</v>
      </c>
      <c r="C41" s="2">
        <f>+J19</f>
        <v>1699115147</v>
      </c>
      <c r="D41" s="2"/>
      <c r="E41" s="2"/>
      <c r="F41" s="18">
        <f>ROUND(1-F37-F39,4)</f>
        <v>0.53700000000000003</v>
      </c>
      <c r="H41" s="48">
        <f>+H43-H37-H39</f>
        <v>-3699668</v>
      </c>
      <c r="I41" s="2"/>
      <c r="J41" s="2">
        <f>+J43-J37-J39</f>
        <v>-623898</v>
      </c>
      <c r="K41" s="2"/>
      <c r="L41" s="2">
        <f>+L43-L37-L39</f>
        <v>8459402</v>
      </c>
      <c r="M41" s="2"/>
      <c r="N41" s="2">
        <f>+N43-N37-N39</f>
        <v>-511939356</v>
      </c>
      <c r="O41" s="2"/>
      <c r="P41" s="2">
        <f>+P43-P37-P39</f>
        <v>-2589707</v>
      </c>
      <c r="Q41" s="2"/>
      <c r="R41" s="2">
        <f>+R43-R37-R39</f>
        <v>11260278</v>
      </c>
      <c r="T41" s="2">
        <f>SUM(H41:R41)</f>
        <v>-499132949</v>
      </c>
    </row>
    <row r="42" spans="1:24" x14ac:dyDescent="0.25">
      <c r="A42" s="2"/>
      <c r="B42" s="2"/>
      <c r="C42" s="2"/>
      <c r="D42" s="2"/>
      <c r="E42" s="2"/>
      <c r="F42" s="16"/>
      <c r="G42" s="8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29</v>
      </c>
      <c r="B43" s="2" t="s">
        <v>30</v>
      </c>
      <c r="C43" s="46">
        <f>SUM(C37:C41)</f>
        <v>3164264805</v>
      </c>
      <c r="D43" s="2"/>
      <c r="E43" s="2"/>
      <c r="F43" s="25">
        <f>SUM(F37:F41)</f>
        <v>1</v>
      </c>
      <c r="G43" s="15"/>
      <c r="H43" s="46">
        <f>-F56</f>
        <v>-6889512</v>
      </c>
      <c r="I43" s="2"/>
      <c r="J43" s="46">
        <v>-1161821</v>
      </c>
      <c r="K43" s="2"/>
      <c r="L43" s="46">
        <v>15753076</v>
      </c>
      <c r="M43" s="2"/>
      <c r="N43" s="46">
        <v>-953332135</v>
      </c>
      <c r="O43" s="2"/>
      <c r="P43" s="46">
        <v>-4822544</v>
      </c>
      <c r="Q43" s="2"/>
      <c r="R43" s="46">
        <v>20968861</v>
      </c>
      <c r="T43" s="46">
        <f>SUM(T37:T41)</f>
        <v>-929484075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3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4"/>
      <c r="T45" s="2"/>
      <c r="U45" s="2"/>
    </row>
    <row r="46" spans="1:24" x14ac:dyDescent="0.25">
      <c r="G46" s="18"/>
      <c r="H46" s="18"/>
    </row>
    <row r="47" spans="1:24" x14ac:dyDescent="0.25">
      <c r="A47" s="35" t="s">
        <v>47</v>
      </c>
      <c r="B47" s="36" t="str">
        <f>"Trimble County Inventories"</f>
        <v>Trimble County Inventories</v>
      </c>
      <c r="C47" s="4" t="str">
        <f>A5</f>
        <v>As of August 31, 2016</v>
      </c>
      <c r="F47" s="35"/>
      <c r="G47" s="17"/>
      <c r="H47" s="17"/>
      <c r="L47" s="37"/>
      <c r="T47" s="38"/>
      <c r="U47" s="38"/>
      <c r="V47" s="38"/>
      <c r="X47" s="38"/>
    </row>
    <row r="48" spans="1:24" x14ac:dyDescent="0.25">
      <c r="B48" s="4" t="s">
        <v>58</v>
      </c>
      <c r="F48" s="17">
        <f>F54-SUM(F49:F53)</f>
        <v>11109702</v>
      </c>
      <c r="T48" s="17"/>
      <c r="U48" s="39"/>
      <c r="V48" s="17"/>
      <c r="W48" s="17"/>
      <c r="X48" s="17"/>
    </row>
    <row r="49" spans="1:24" x14ac:dyDescent="0.25">
      <c r="B49" s="4" t="s">
        <v>48</v>
      </c>
      <c r="F49" s="39">
        <v>2092716</v>
      </c>
      <c r="T49" s="17"/>
      <c r="V49" s="17"/>
      <c r="W49" s="17"/>
      <c r="X49" s="17"/>
    </row>
    <row r="50" spans="1:24" x14ac:dyDescent="0.25">
      <c r="B50" s="4" t="s">
        <v>49</v>
      </c>
      <c r="F50" s="39">
        <v>14039914</v>
      </c>
    </row>
    <row r="51" spans="1:24" x14ac:dyDescent="0.25">
      <c r="B51" s="4" t="s">
        <v>50</v>
      </c>
      <c r="F51" s="39">
        <v>201802</v>
      </c>
    </row>
    <row r="52" spans="1:24" x14ac:dyDescent="0.25">
      <c r="B52" s="4" t="s">
        <v>51</v>
      </c>
      <c r="F52" s="39">
        <v>113876</v>
      </c>
      <c r="L52" s="40"/>
      <c r="M52" s="40"/>
      <c r="N52" s="40"/>
      <c r="O52" s="40"/>
      <c r="P52" s="40"/>
      <c r="Q52" s="40"/>
      <c r="R52" s="40"/>
      <c r="S52" s="40"/>
      <c r="T52" s="40"/>
    </row>
    <row r="53" spans="1:24" x14ac:dyDescent="0.25">
      <c r="B53" s="4" t="s">
        <v>52</v>
      </c>
      <c r="F53" s="39">
        <v>36</v>
      </c>
      <c r="L53" s="40"/>
      <c r="M53" s="40"/>
      <c r="N53" s="40"/>
      <c r="O53" s="40"/>
      <c r="P53" s="40"/>
      <c r="Q53" s="40"/>
      <c r="R53" s="40"/>
      <c r="S53" s="40"/>
      <c r="T53" s="40"/>
    </row>
    <row r="54" spans="1:24" x14ac:dyDescent="0.25">
      <c r="B54" s="4" t="s">
        <v>53</v>
      </c>
      <c r="F54" s="49">
        <v>27558046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4" x14ac:dyDescent="0.25">
      <c r="B55" s="4" t="s">
        <v>54</v>
      </c>
      <c r="F55" s="18">
        <v>0.25</v>
      </c>
    </row>
    <row r="56" spans="1:24" ht="16.5" thickBot="1" x14ac:dyDescent="0.3">
      <c r="B56" s="4" t="s">
        <v>55</v>
      </c>
      <c r="F56" s="46">
        <f>ROUND(+F54*F55,0)</f>
        <v>6889512</v>
      </c>
    </row>
    <row r="57" spans="1:24" ht="16.5" thickTop="1" x14ac:dyDescent="0.25"/>
    <row r="58" spans="1:24" x14ac:dyDescent="0.25">
      <c r="A58" s="35" t="s">
        <v>56</v>
      </c>
      <c r="B58" s="36" t="s">
        <v>57</v>
      </c>
    </row>
  </sheetData>
  <mergeCells count="3">
    <mergeCell ref="A2:V2"/>
    <mergeCell ref="A5:V5"/>
    <mergeCell ref="A4:V4"/>
  </mergeCells>
  <phoneticPr fontId="41" type="noConversion"/>
  <printOptions horizontalCentered="1" gridLinesSet="0"/>
  <pageMargins left="0.32" right="0.33" top="0.75" bottom="0.5" header="0.5" footer="0"/>
  <pageSetup scale="55" orientation="landscape" useFirstPageNumber="1" r:id="rId1"/>
  <headerFooter scaleWithDoc="0">
    <oddFooter>&amp;L
&amp;R&amp;"Times New Roman,Bold"&amp;12Attachment to Response to Question No. 5 (a-d)
Page 1 of 4
Metts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A58"/>
  <sheetViews>
    <sheetView showGridLines="0" zoomScale="75" zoomScaleNormal="75" zoomScaleSheetLayoutView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29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29" t="s">
        <v>201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5"/>
      <c r="X4" s="5"/>
      <c r="Y4" s="5"/>
      <c r="Z4" s="5"/>
      <c r="AA4" s="5"/>
    </row>
    <row r="5" spans="1:27" x14ac:dyDescent="0.25">
      <c r="A5" s="230" t="s">
        <v>199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1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3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s">
        <v>207</v>
      </c>
      <c r="D11" s="7"/>
      <c r="E11" s="7"/>
      <c r="F11" s="8" t="s">
        <v>16</v>
      </c>
      <c r="G11" s="8"/>
      <c r="H11" s="7" t="s">
        <v>17</v>
      </c>
      <c r="I11" s="7"/>
      <c r="J11" s="43" t="s">
        <v>18</v>
      </c>
      <c r="K11" s="7"/>
      <c r="L11" s="10" t="s">
        <v>61</v>
      </c>
      <c r="M11" s="7"/>
      <c r="N11" s="43" t="s">
        <v>19</v>
      </c>
      <c r="P11" s="8" t="s">
        <v>16</v>
      </c>
      <c r="R11" s="7" t="s">
        <v>20</v>
      </c>
      <c r="S11" s="7"/>
      <c r="T11" s="43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47">
        <f>ROUND('Tab 2 - ECC Aug16'!F69,0)</f>
        <v>106992949</v>
      </c>
      <c r="D15" s="2"/>
      <c r="E15" s="2"/>
      <c r="F15" s="15">
        <f>ROUND(+C15/$C$21,4)</f>
        <v>2.81E-2</v>
      </c>
      <c r="G15" s="15"/>
      <c r="H15" s="16">
        <v>0.83160000000000001</v>
      </c>
      <c r="I15" s="2"/>
      <c r="J15" s="47">
        <f>ROUND(+C15*H15,0)</f>
        <v>88975336</v>
      </c>
      <c r="K15" s="2"/>
      <c r="L15" s="47">
        <f>+T37</f>
        <v>-26118502</v>
      </c>
      <c r="M15" s="2"/>
      <c r="N15" s="17">
        <f>+J15+L15</f>
        <v>62856834</v>
      </c>
      <c r="P15" s="18">
        <f>ROUND(+N15/$N$21,4)</f>
        <v>2.81E-2</v>
      </c>
      <c r="R15" s="19">
        <f>ROUND('Tab 2 - ECC Aug16'!S69,4)</f>
        <v>6.8999999999999999E-3</v>
      </c>
      <c r="S15" s="20"/>
      <c r="T15" s="19">
        <f>ROUND(+$P$15*$R$15,4)</f>
        <v>2.0000000000000001E-4</v>
      </c>
    </row>
    <row r="16" spans="1:27" x14ac:dyDescent="0.25">
      <c r="A16" s="14"/>
      <c r="B16" s="2"/>
      <c r="C16" s="2"/>
      <c r="D16" s="2"/>
      <c r="E16" s="2"/>
      <c r="F16" s="16"/>
      <c r="G16" s="15"/>
      <c r="H16" s="21"/>
      <c r="I16" s="2"/>
      <c r="J16" s="2"/>
      <c r="K16" s="2"/>
      <c r="L16" s="2"/>
      <c r="M16" s="2"/>
      <c r="P16" s="22"/>
      <c r="R16" s="19"/>
      <c r="S16" s="20"/>
      <c r="T16" s="23"/>
    </row>
    <row r="17" spans="1:26" x14ac:dyDescent="0.25">
      <c r="A17" s="14" t="s">
        <v>25</v>
      </c>
      <c r="B17" s="2" t="s">
        <v>26</v>
      </c>
      <c r="C17" s="48">
        <f>ROUND('Tab 2 - ECC Aug16'!F53,0)</f>
        <v>1654851277</v>
      </c>
      <c r="D17" s="2"/>
      <c r="E17" s="2"/>
      <c r="F17" s="15">
        <f>ROUND(+C17/$C$21,4)</f>
        <v>0.43490000000000001</v>
      </c>
      <c r="G17" s="15"/>
      <c r="H17" s="16">
        <f>+H15</f>
        <v>0.83160000000000001</v>
      </c>
      <c r="I17" s="2"/>
      <c r="J17" s="48">
        <f>ROUND(+C17*H17,0)</f>
        <v>1376174322</v>
      </c>
      <c r="K17" s="2"/>
      <c r="L17" s="2">
        <f>+T39</f>
        <v>-404232624</v>
      </c>
      <c r="M17" s="2"/>
      <c r="N17" s="4">
        <f>+J17+L17</f>
        <v>971941698</v>
      </c>
      <c r="P17" s="18">
        <f>ROUND(+N17/$N$21,4)</f>
        <v>0.43490000000000001</v>
      </c>
      <c r="R17" s="19">
        <f>ROUND('Tab 2 - ECC Aug16'!S53,4)</f>
        <v>4.1500000000000002E-2</v>
      </c>
      <c r="S17" s="20"/>
      <c r="T17" s="19">
        <f>ROUND(+$P$17*$R$17,4)</f>
        <v>1.7999999999999999E-2</v>
      </c>
    </row>
    <row r="18" spans="1:26" x14ac:dyDescent="0.25">
      <c r="A18" s="2"/>
      <c r="B18" s="2"/>
      <c r="C18" s="48"/>
      <c r="D18" s="2"/>
      <c r="E18" s="2"/>
      <c r="F18" s="15"/>
      <c r="G18" s="15"/>
      <c r="H18" s="16"/>
      <c r="I18" s="2"/>
      <c r="J18" s="48"/>
      <c r="K18" s="2"/>
      <c r="L18" s="2"/>
      <c r="M18" s="2"/>
      <c r="P18" s="22"/>
      <c r="R18" s="19"/>
      <c r="S18" s="20"/>
      <c r="T18" s="20"/>
    </row>
    <row r="19" spans="1:26" x14ac:dyDescent="0.25">
      <c r="A19" s="14" t="s">
        <v>27</v>
      </c>
      <c r="B19" s="2" t="s">
        <v>28</v>
      </c>
      <c r="C19" s="48">
        <v>2043188008</v>
      </c>
      <c r="D19" s="2"/>
      <c r="E19" s="2"/>
      <c r="F19" s="18">
        <f>ROUND(1-F15-F17,4)</f>
        <v>0.53700000000000003</v>
      </c>
      <c r="G19" s="18"/>
      <c r="H19" s="16">
        <f>+H15</f>
        <v>0.83160000000000001</v>
      </c>
      <c r="I19" s="2"/>
      <c r="J19" s="48">
        <f>ROUND(+C19*H19,0)</f>
        <v>1699115147</v>
      </c>
      <c r="K19" s="2"/>
      <c r="L19" s="2">
        <f>+T41</f>
        <v>-499132949</v>
      </c>
      <c r="M19" s="2"/>
      <c r="N19" s="4">
        <f>+J19+L19</f>
        <v>1199982198</v>
      </c>
      <c r="P19" s="18">
        <f>ROUND(1-P15-P17,4)</f>
        <v>0.53700000000000003</v>
      </c>
      <c r="R19" s="19">
        <v>9.8000000000000004E-2</v>
      </c>
      <c r="S19" s="20"/>
      <c r="T19" s="19">
        <f>ROUND(+$P$19*$R$19,4)</f>
        <v>5.2600000000000001E-2</v>
      </c>
    </row>
    <row r="20" spans="1:26" x14ac:dyDescent="0.25">
      <c r="A20" s="2"/>
      <c r="B20" s="2"/>
      <c r="C20" s="2"/>
      <c r="D20" s="2"/>
      <c r="E20" s="2"/>
      <c r="F20" s="16"/>
      <c r="G20" s="2"/>
      <c r="H20" s="21"/>
      <c r="I20" s="2"/>
      <c r="J20" s="2"/>
      <c r="K20" s="2"/>
      <c r="L20" s="2"/>
      <c r="M20" s="2"/>
      <c r="P20" s="24"/>
      <c r="R20" s="15"/>
      <c r="S20" s="2"/>
      <c r="T20" s="21"/>
    </row>
    <row r="21" spans="1:26" ht="16.5" thickBot="1" x14ac:dyDescent="0.3">
      <c r="A21" s="14" t="s">
        <v>29</v>
      </c>
      <c r="B21" s="2" t="s">
        <v>30</v>
      </c>
      <c r="C21" s="46">
        <f>SUM(C15:C19)</f>
        <v>3805032234</v>
      </c>
      <c r="D21" s="2"/>
      <c r="E21" s="2"/>
      <c r="F21" s="25">
        <f>SUM(F15:F19)</f>
        <v>1</v>
      </c>
      <c r="G21" s="2"/>
      <c r="H21" s="2"/>
      <c r="I21" s="2"/>
      <c r="J21" s="46">
        <f>SUM(J15:J19)</f>
        <v>3164264805</v>
      </c>
      <c r="K21" s="2"/>
      <c r="L21" s="46">
        <f>SUM(L15:L19)</f>
        <v>-929484075</v>
      </c>
      <c r="M21" s="2"/>
      <c r="N21" s="46">
        <f>SUM(N15:N19)</f>
        <v>2234780730</v>
      </c>
      <c r="P21" s="25">
        <f>SUM(P15:P19)</f>
        <v>1</v>
      </c>
      <c r="R21" s="26"/>
      <c r="S21" s="2"/>
      <c r="T21" s="44">
        <f>SUM(T15:T19)</f>
        <v>7.0800000000000002E-2</v>
      </c>
    </row>
    <row r="22" spans="1:26" ht="18.75" thickTop="1" x14ac:dyDescent="0.4">
      <c r="A22" s="2"/>
      <c r="B22" s="2"/>
      <c r="C22" s="2"/>
      <c r="D22" s="27"/>
      <c r="E22" s="2"/>
      <c r="F22" s="2"/>
      <c r="G22" s="27"/>
      <c r="H22" s="27"/>
      <c r="I22" s="27"/>
      <c r="J22" s="27"/>
      <c r="K22" s="2"/>
      <c r="L22" s="2"/>
      <c r="M22" s="2"/>
      <c r="N22" s="2"/>
      <c r="O22" s="2"/>
      <c r="P22" s="2"/>
      <c r="Q22" s="2"/>
      <c r="T22" s="22"/>
      <c r="V22" s="18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"/>
      <c r="V23" s="15"/>
      <c r="W23" s="2"/>
      <c r="X23" s="2"/>
    </row>
    <row r="24" spans="1:26" ht="16.5" thickBot="1" x14ac:dyDescent="0.3">
      <c r="A24" s="14" t="s">
        <v>31</v>
      </c>
      <c r="B24" s="2" t="s">
        <v>32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5">
        <f>ROUND(T21+(T21-T17-T15)*('Tab 3 - Tax Rate'!M34/(1-'Tab 3 - Tax Rate'!M34)),4)</f>
        <v>0.104</v>
      </c>
      <c r="W24" s="29"/>
      <c r="X24" s="29"/>
      <c r="Y24" s="29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5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5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5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5"/>
      <c r="Y28" s="2"/>
      <c r="Z28" s="2"/>
    </row>
    <row r="29" spans="1:26" ht="24" customHeight="1" x14ac:dyDescent="0.4">
      <c r="C29" s="27"/>
      <c r="D29" s="8"/>
      <c r="E29" s="27"/>
      <c r="F29" s="27"/>
      <c r="G29" s="8"/>
      <c r="H29" s="8"/>
      <c r="I29" s="8"/>
      <c r="J29" s="8"/>
      <c r="K29" s="27"/>
      <c r="L29" s="27"/>
      <c r="M29" s="27"/>
      <c r="N29" s="7"/>
      <c r="O29" s="27"/>
      <c r="P29" s="7"/>
      <c r="Q29" s="27"/>
      <c r="R29" s="27"/>
      <c r="S29" s="27"/>
      <c r="T29" s="27"/>
      <c r="U29" s="27"/>
      <c r="V29" s="27"/>
      <c r="W29" s="27"/>
      <c r="X29" s="30"/>
      <c r="Y29" s="27"/>
      <c r="Z29" s="27"/>
    </row>
    <row r="30" spans="1:26" x14ac:dyDescent="0.25">
      <c r="A30" s="1"/>
      <c r="B30" s="1"/>
      <c r="C30" s="7"/>
      <c r="D30" s="7"/>
      <c r="E30" s="7"/>
      <c r="G30" s="8"/>
      <c r="H30" s="31"/>
      <c r="I30" s="7"/>
      <c r="J30" s="31"/>
      <c r="K30" s="7"/>
      <c r="L30" s="31"/>
      <c r="M30" s="7"/>
      <c r="N30" s="7" t="s">
        <v>0</v>
      </c>
      <c r="O30" s="7"/>
      <c r="P30" s="7"/>
      <c r="Q30" s="7"/>
      <c r="R30" s="7" t="s">
        <v>33</v>
      </c>
      <c r="T30" s="7" t="s">
        <v>4</v>
      </c>
    </row>
    <row r="31" spans="1:26" x14ac:dyDescent="0.25">
      <c r="A31" s="1"/>
      <c r="B31" s="1"/>
      <c r="C31" s="7" t="s">
        <v>9</v>
      </c>
      <c r="D31" s="7"/>
      <c r="E31" s="7"/>
      <c r="F31" s="7"/>
      <c r="G31" s="7"/>
      <c r="H31" s="7" t="s">
        <v>34</v>
      </c>
      <c r="I31" s="7"/>
      <c r="J31" s="7" t="s">
        <v>35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36</v>
      </c>
      <c r="T31" s="7" t="s">
        <v>2</v>
      </c>
    </row>
    <row r="32" spans="1:26" x14ac:dyDescent="0.25">
      <c r="A32" s="1"/>
      <c r="B32" s="2"/>
      <c r="C32" s="7" t="s">
        <v>14</v>
      </c>
      <c r="D32" s="7"/>
      <c r="E32" s="7"/>
      <c r="F32" s="8" t="s">
        <v>13</v>
      </c>
      <c r="G32" s="2"/>
      <c r="H32" s="7" t="s">
        <v>37</v>
      </c>
      <c r="I32" s="7"/>
      <c r="J32" s="7" t="s">
        <v>38</v>
      </c>
      <c r="K32" s="7"/>
      <c r="L32" s="7" t="s">
        <v>39</v>
      </c>
      <c r="M32" s="7"/>
      <c r="N32" s="7" t="s">
        <v>1</v>
      </c>
      <c r="O32" s="7"/>
      <c r="P32" s="7" t="s">
        <v>1</v>
      </c>
      <c r="Q32" s="7"/>
      <c r="R32" s="32" t="s">
        <v>40</v>
      </c>
      <c r="T32" s="7" t="s">
        <v>46</v>
      </c>
    </row>
    <row r="33" spans="1:24" x14ac:dyDescent="0.25">
      <c r="A33" s="2"/>
      <c r="B33" s="2"/>
      <c r="C33" s="43" t="s">
        <v>41</v>
      </c>
      <c r="D33" s="7"/>
      <c r="E33" s="7"/>
      <c r="F33" s="8" t="s">
        <v>16</v>
      </c>
      <c r="G33" s="15"/>
      <c r="H33" s="43" t="s">
        <v>42</v>
      </c>
      <c r="I33" s="7"/>
      <c r="J33" s="43" t="s">
        <v>43</v>
      </c>
      <c r="K33" s="7"/>
      <c r="L33" s="43" t="s">
        <v>44</v>
      </c>
      <c r="M33" s="7"/>
      <c r="N33" s="43" t="s">
        <v>45</v>
      </c>
      <c r="O33" s="7"/>
      <c r="P33" s="43" t="s">
        <v>64</v>
      </c>
      <c r="Q33" s="7"/>
      <c r="R33" s="43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5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22</v>
      </c>
      <c r="B35" s="2"/>
      <c r="C35" s="13"/>
      <c r="D35" s="2"/>
      <c r="E35" s="13"/>
      <c r="F35" s="7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23</v>
      </c>
      <c r="B37" s="2" t="s">
        <v>24</v>
      </c>
      <c r="C37" s="47">
        <f>+J15</f>
        <v>88975336</v>
      </c>
      <c r="D37" s="2"/>
      <c r="E37" s="2"/>
      <c r="F37" s="15">
        <f>ROUND(+C37/$C$43,4)</f>
        <v>2.81E-2</v>
      </c>
      <c r="G37" s="18"/>
      <c r="H37" s="47">
        <f>ROUND(+F37*$H$43,0)</f>
        <v>-193595</v>
      </c>
      <c r="I37" s="2"/>
      <c r="J37" s="47">
        <f>ROUND(+F37*$J$43,0)</f>
        <v>-32647</v>
      </c>
      <c r="K37" s="2"/>
      <c r="L37" s="47">
        <f>ROUND(+F37*$L$43,0)</f>
        <v>442661</v>
      </c>
      <c r="M37" s="2"/>
      <c r="N37" s="47">
        <f>ROUND(+F37*$N$43,0)</f>
        <v>-26788633</v>
      </c>
      <c r="O37" s="2"/>
      <c r="P37" s="47">
        <f>ROUND(+F37*$P$43,0)</f>
        <v>-135513</v>
      </c>
      <c r="Q37" s="2"/>
      <c r="R37" s="47">
        <f>ROUND(+F37*$R$43,0)</f>
        <v>589225</v>
      </c>
      <c r="T37" s="47">
        <f>SUM(H37:R37)</f>
        <v>-26118502</v>
      </c>
    </row>
    <row r="38" spans="1:24" x14ac:dyDescent="0.25">
      <c r="A38" s="14"/>
      <c r="B38" s="2"/>
      <c r="C38" s="2"/>
      <c r="D38" s="2"/>
      <c r="E38" s="2"/>
      <c r="F38" s="16"/>
      <c r="G38" s="15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25</v>
      </c>
      <c r="B39" s="2" t="s">
        <v>26</v>
      </c>
      <c r="C39" s="2">
        <f>+J17</f>
        <v>1376174322</v>
      </c>
      <c r="D39" s="2"/>
      <c r="E39" s="2"/>
      <c r="F39" s="15">
        <f>ROUND(+C39/$C$43,4)</f>
        <v>0.43490000000000001</v>
      </c>
      <c r="G39" s="18"/>
      <c r="H39" s="48">
        <f>ROUND(+F39*$H$43,0)</f>
        <v>-2996249</v>
      </c>
      <c r="I39" s="2"/>
      <c r="J39" s="48">
        <f>ROUND(+F39*$J$43,0)</f>
        <v>-505276</v>
      </c>
      <c r="K39" s="2"/>
      <c r="L39" s="2">
        <f>ROUND(+F39*$L$43,0)</f>
        <v>6851013</v>
      </c>
      <c r="M39" s="2"/>
      <c r="N39" s="2">
        <f>ROUND(+F39*$N$43,0)</f>
        <v>-414604146</v>
      </c>
      <c r="O39" s="2"/>
      <c r="P39" s="48">
        <f>ROUND(+F39*$P$43,0)</f>
        <v>-2097324</v>
      </c>
      <c r="Q39" s="2"/>
      <c r="R39" s="48">
        <f>ROUND(+F39*$R$43,0)</f>
        <v>9119358</v>
      </c>
      <c r="T39" s="2">
        <f>SUM(H39:R39)</f>
        <v>-404232624</v>
      </c>
    </row>
    <row r="40" spans="1:24" ht="18" x14ac:dyDescent="0.4">
      <c r="A40" s="2"/>
      <c r="B40" s="2"/>
      <c r="C40" s="2"/>
      <c r="D40" s="2"/>
      <c r="E40" s="2"/>
      <c r="F40" s="16"/>
      <c r="G40" s="27"/>
      <c r="H40" s="48"/>
      <c r="I40" s="2"/>
      <c r="J40" s="15"/>
      <c r="K40" s="2"/>
      <c r="L40" s="2"/>
      <c r="M40" s="2"/>
      <c r="N40" s="2"/>
      <c r="O40" s="2"/>
      <c r="P40" s="48"/>
      <c r="Q40" s="2"/>
      <c r="R40" s="48"/>
      <c r="T40" s="2"/>
    </row>
    <row r="41" spans="1:24" x14ac:dyDescent="0.25">
      <c r="A41" s="14" t="s">
        <v>27</v>
      </c>
      <c r="B41" s="2" t="s">
        <v>28</v>
      </c>
      <c r="C41" s="2">
        <f>+J19</f>
        <v>1699115147</v>
      </c>
      <c r="D41" s="2"/>
      <c r="E41" s="2"/>
      <c r="F41" s="18">
        <f>ROUND(1-F37-F39,4)</f>
        <v>0.53700000000000003</v>
      </c>
      <c r="H41" s="48">
        <f>+H43-H37-H39</f>
        <v>-3699668</v>
      </c>
      <c r="I41" s="2"/>
      <c r="J41" s="2">
        <f>+J43-J37-J39</f>
        <v>-623898</v>
      </c>
      <c r="K41" s="2"/>
      <c r="L41" s="2">
        <f>+L43-L37-L39</f>
        <v>8459402</v>
      </c>
      <c r="M41" s="2"/>
      <c r="N41" s="2">
        <f>+N43-N37-N39</f>
        <v>-511939356</v>
      </c>
      <c r="O41" s="2"/>
      <c r="P41" s="2">
        <f>+P43-P37-P39</f>
        <v>-2589707</v>
      </c>
      <c r="Q41" s="2"/>
      <c r="R41" s="2">
        <f>+R43-R37-R39</f>
        <v>11260278</v>
      </c>
      <c r="T41" s="2">
        <f>SUM(H41:R41)</f>
        <v>-499132949</v>
      </c>
    </row>
    <row r="42" spans="1:24" x14ac:dyDescent="0.25">
      <c r="A42" s="2"/>
      <c r="B42" s="2"/>
      <c r="C42" s="2"/>
      <c r="D42" s="2"/>
      <c r="E42" s="2"/>
      <c r="F42" s="16"/>
      <c r="G42" s="8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29</v>
      </c>
      <c r="B43" s="2" t="s">
        <v>30</v>
      </c>
      <c r="C43" s="46">
        <f>SUM(C37:C41)</f>
        <v>3164264805</v>
      </c>
      <c r="D43" s="2"/>
      <c r="E43" s="2"/>
      <c r="F43" s="25">
        <f>SUM(F37:F41)</f>
        <v>1</v>
      </c>
      <c r="G43" s="15"/>
      <c r="H43" s="46">
        <f>-F56</f>
        <v>-6889512</v>
      </c>
      <c r="I43" s="2"/>
      <c r="J43" s="46">
        <v>-1161821</v>
      </c>
      <c r="K43" s="2"/>
      <c r="L43" s="46">
        <v>15753076</v>
      </c>
      <c r="M43" s="2"/>
      <c r="N43" s="46">
        <v>-953332135</v>
      </c>
      <c r="O43" s="2"/>
      <c r="P43" s="46">
        <v>-4822544</v>
      </c>
      <c r="Q43" s="2"/>
      <c r="R43" s="46">
        <v>20968861</v>
      </c>
      <c r="T43" s="46">
        <f>SUM(T37:T41)</f>
        <v>-929484075</v>
      </c>
    </row>
    <row r="44" spans="1:24" ht="16.5" thickTop="1" x14ac:dyDescent="0.25">
      <c r="A44" s="2"/>
      <c r="B44" s="2"/>
      <c r="C44" s="2"/>
      <c r="D44" s="2"/>
      <c r="E44" s="2"/>
      <c r="F44" s="2"/>
      <c r="G44" s="15"/>
      <c r="H44" s="15"/>
      <c r="I44" s="2"/>
      <c r="J44" s="2"/>
      <c r="K44" s="2"/>
      <c r="L44" s="33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34"/>
      <c r="T45" s="2"/>
      <c r="U45" s="2"/>
    </row>
    <row r="46" spans="1:24" x14ac:dyDescent="0.25">
      <c r="G46" s="18"/>
      <c r="H46" s="18"/>
    </row>
    <row r="47" spans="1:24" x14ac:dyDescent="0.25">
      <c r="A47" s="35" t="s">
        <v>47</v>
      </c>
      <c r="B47" s="36" t="str">
        <f>"Trimble County Inventories"</f>
        <v>Trimble County Inventories</v>
      </c>
      <c r="C47" s="4" t="str">
        <f>A5</f>
        <v>As of August 31, 2016</v>
      </c>
      <c r="F47" s="35"/>
      <c r="G47" s="17"/>
      <c r="H47" s="17"/>
      <c r="L47" s="37"/>
      <c r="T47" s="38"/>
      <c r="U47" s="38"/>
      <c r="V47" s="38"/>
      <c r="X47" s="38"/>
    </row>
    <row r="48" spans="1:24" x14ac:dyDescent="0.25">
      <c r="B48" s="4" t="s">
        <v>58</v>
      </c>
      <c r="F48" s="17">
        <f>F54-SUM(F49:F53)</f>
        <v>11109702</v>
      </c>
      <c r="T48" s="17"/>
      <c r="U48" s="39"/>
      <c r="V48" s="17"/>
      <c r="W48" s="17"/>
      <c r="X48" s="17"/>
    </row>
    <row r="49" spans="1:24" x14ac:dyDescent="0.25">
      <c r="B49" s="4" t="s">
        <v>48</v>
      </c>
      <c r="F49" s="39">
        <v>2092716</v>
      </c>
      <c r="T49" s="17"/>
      <c r="V49" s="17"/>
      <c r="W49" s="17"/>
      <c r="X49" s="17"/>
    </row>
    <row r="50" spans="1:24" x14ac:dyDescent="0.25">
      <c r="B50" s="4" t="s">
        <v>49</v>
      </c>
      <c r="F50" s="39">
        <v>14039914</v>
      </c>
    </row>
    <row r="51" spans="1:24" x14ac:dyDescent="0.25">
      <c r="B51" s="4" t="s">
        <v>50</v>
      </c>
      <c r="F51" s="39">
        <v>201802</v>
      </c>
    </row>
    <row r="52" spans="1:24" x14ac:dyDescent="0.25">
      <c r="B52" s="4" t="s">
        <v>51</v>
      </c>
      <c r="F52" s="39">
        <v>113876</v>
      </c>
      <c r="L52" s="40"/>
      <c r="M52" s="40"/>
      <c r="N52" s="40"/>
      <c r="O52" s="40"/>
      <c r="P52" s="40"/>
      <c r="Q52" s="40"/>
      <c r="R52" s="40"/>
      <c r="S52" s="40"/>
      <c r="T52" s="40"/>
    </row>
    <row r="53" spans="1:24" x14ac:dyDescent="0.25">
      <c r="B53" s="4" t="s">
        <v>52</v>
      </c>
      <c r="F53" s="39">
        <v>36</v>
      </c>
      <c r="L53" s="40"/>
      <c r="M53" s="40"/>
      <c r="N53" s="40"/>
      <c r="O53" s="40"/>
      <c r="P53" s="40"/>
      <c r="Q53" s="40"/>
      <c r="R53" s="40"/>
      <c r="S53" s="40"/>
      <c r="T53" s="40"/>
    </row>
    <row r="54" spans="1:24" x14ac:dyDescent="0.25">
      <c r="B54" s="4" t="s">
        <v>53</v>
      </c>
      <c r="F54" s="49">
        <v>27558046</v>
      </c>
      <c r="L54" s="40"/>
      <c r="M54" s="40"/>
      <c r="N54" s="40"/>
      <c r="O54" s="40"/>
      <c r="P54" s="40"/>
      <c r="Q54" s="40"/>
      <c r="R54" s="40"/>
      <c r="S54" s="40"/>
      <c r="T54" s="40"/>
    </row>
    <row r="55" spans="1:24" x14ac:dyDescent="0.25">
      <c r="B55" s="4" t="s">
        <v>54</v>
      </c>
      <c r="F55" s="18">
        <v>0.25</v>
      </c>
    </row>
    <row r="56" spans="1:24" ht="16.5" thickBot="1" x14ac:dyDescent="0.3">
      <c r="B56" s="4" t="s">
        <v>55</v>
      </c>
      <c r="F56" s="46">
        <f>ROUND(+F54*F55,0)</f>
        <v>6889512</v>
      </c>
    </row>
    <row r="57" spans="1:24" ht="16.5" thickTop="1" x14ac:dyDescent="0.25"/>
    <row r="58" spans="1:24" x14ac:dyDescent="0.25">
      <c r="A58" s="35" t="s">
        <v>56</v>
      </c>
      <c r="B58" s="36" t="s">
        <v>57</v>
      </c>
    </row>
  </sheetData>
  <mergeCells count="3">
    <mergeCell ref="A2:V2"/>
    <mergeCell ref="A4:V4"/>
    <mergeCell ref="A5:V5"/>
  </mergeCells>
  <printOptions horizontalCentered="1" gridLinesSet="0"/>
  <pageMargins left="0.32" right="0.33" top="0.75" bottom="0.5" header="0.5" footer="0"/>
  <pageSetup scale="55" orientation="landscape" useFirstPageNumber="1" r:id="rId1"/>
  <headerFooter scaleWithDoc="0">
    <oddFooter>&amp;L
&amp;R&amp;"Times New Roman,Bold"&amp;12Attachment to Response to Question No. 5 (a-d)
Page 2 of 4
Metts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97"/>
  <sheetViews>
    <sheetView showGridLines="0" zoomScale="80" zoomScaleNormal="80" zoomScaleSheetLayoutView="80" workbookViewId="0">
      <selection sqref="A1:S1"/>
    </sheetView>
  </sheetViews>
  <sheetFormatPr defaultColWidth="9.7109375" defaultRowHeight="15" x14ac:dyDescent="0.2"/>
  <cols>
    <col min="1" max="1" width="49.140625" style="54" customWidth="1"/>
    <col min="2" max="2" width="14" style="57" customWidth="1"/>
    <col min="3" max="3" width="4" style="188" customWidth="1"/>
    <col min="4" max="4" width="10.28515625" style="54" bestFit="1" customWidth="1"/>
    <col min="5" max="5" width="4" style="188" customWidth="1"/>
    <col min="6" max="6" width="18.85546875" style="54" bestFit="1" customWidth="1"/>
    <col min="7" max="7" width="4" style="190" customWidth="1"/>
    <col min="8" max="8" width="18.85546875" style="54" bestFit="1" customWidth="1"/>
    <col min="9" max="9" width="4" style="188" customWidth="1"/>
    <col min="10" max="10" width="17.42578125" style="54" bestFit="1" customWidth="1"/>
    <col min="11" max="11" width="5.5703125" style="188" customWidth="1"/>
    <col min="12" max="12" width="4" style="54" customWidth="1"/>
    <col min="13" max="13" width="16" style="54" customWidth="1"/>
    <col min="14" max="14" width="4" style="188" customWidth="1"/>
    <col min="15" max="15" width="15.140625" style="54" customWidth="1"/>
    <col min="16" max="16" width="4" style="54" customWidth="1"/>
    <col min="17" max="17" width="17.42578125" style="54" customWidth="1"/>
    <col min="18" max="18" width="4" style="54" customWidth="1"/>
    <col min="19" max="19" width="12.42578125" style="191" bestFit="1" customWidth="1"/>
    <col min="20" max="20" width="18.28515625" style="54" bestFit="1" customWidth="1"/>
    <col min="21" max="16384" width="9.7109375" style="54"/>
  </cols>
  <sheetData>
    <row r="1" spans="1:19" s="50" customFormat="1" ht="15.75" x14ac:dyDescent="0.25">
      <c r="A1" s="236" t="s">
        <v>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s="50" customFormat="1" ht="15.75" x14ac:dyDescent="0.25">
      <c r="A2" s="236" t="s">
        <v>65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s="50" customFormat="1" ht="15.75" x14ac:dyDescent="0.25">
      <c r="A3" s="238">
        <v>42613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1:19" s="51" customFormat="1" ht="15.75" x14ac:dyDescent="0.25">
      <c r="A4" s="239" t="s">
        <v>195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 s="50" customFormat="1" ht="15.75" x14ac:dyDescent="0.25">
      <c r="A5" s="231" t="s">
        <v>181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</row>
    <row r="6" spans="1:19" ht="15.75" x14ac:dyDescent="0.25">
      <c r="A6" s="192"/>
      <c r="B6" s="52"/>
      <c r="C6" s="193"/>
      <c r="D6" s="53"/>
      <c r="E6" s="193"/>
      <c r="F6" s="53"/>
      <c r="G6" s="53"/>
      <c r="H6" s="53"/>
      <c r="I6" s="193"/>
      <c r="J6" s="53"/>
      <c r="K6" s="193"/>
      <c r="L6" s="53"/>
      <c r="M6" s="53"/>
      <c r="N6" s="193"/>
      <c r="O6" s="53"/>
      <c r="P6" s="53"/>
      <c r="Q6" s="53"/>
      <c r="R6" s="53"/>
      <c r="S6" s="187"/>
    </row>
    <row r="7" spans="1:19" x14ac:dyDescent="0.2">
      <c r="A7" s="73"/>
      <c r="B7" s="52"/>
      <c r="C7" s="193"/>
      <c r="D7" s="53"/>
      <c r="E7" s="193"/>
      <c r="F7" s="53"/>
      <c r="G7" s="53"/>
      <c r="H7" s="234" t="s">
        <v>66</v>
      </c>
      <c r="I7" s="234"/>
      <c r="J7" s="234"/>
      <c r="K7" s="234"/>
      <c r="L7" s="234"/>
      <c r="M7" s="234"/>
      <c r="N7" s="234"/>
      <c r="O7" s="234"/>
      <c r="P7" s="234"/>
      <c r="Q7" s="234"/>
      <c r="R7" s="52"/>
      <c r="S7" s="194"/>
    </row>
    <row r="8" spans="1:19" x14ac:dyDescent="0.2">
      <c r="A8" s="56"/>
      <c r="B8" s="52"/>
      <c r="C8" s="193"/>
      <c r="D8" s="53"/>
      <c r="E8" s="193"/>
      <c r="F8" s="53"/>
      <c r="G8" s="53"/>
      <c r="H8" s="53"/>
      <c r="I8" s="193"/>
      <c r="J8" s="52" t="s">
        <v>67</v>
      </c>
      <c r="K8" s="193"/>
      <c r="L8" s="52"/>
      <c r="M8" s="52" t="s">
        <v>68</v>
      </c>
      <c r="N8" s="193"/>
      <c r="O8" s="52" t="s">
        <v>69</v>
      </c>
      <c r="P8" s="53"/>
      <c r="Q8" s="52"/>
      <c r="R8" s="52"/>
      <c r="S8" s="194" t="s">
        <v>70</v>
      </c>
    </row>
    <row r="9" spans="1:19" ht="30" x14ac:dyDescent="0.2">
      <c r="A9" s="56"/>
      <c r="B9" s="146" t="s">
        <v>71</v>
      </c>
      <c r="C9" s="193"/>
      <c r="D9" s="146" t="s">
        <v>20</v>
      </c>
      <c r="E9" s="193"/>
      <c r="F9" s="146" t="s">
        <v>72</v>
      </c>
      <c r="G9" s="53"/>
      <c r="H9" s="186" t="s">
        <v>73</v>
      </c>
      <c r="I9" s="193"/>
      <c r="J9" s="55" t="s">
        <v>74</v>
      </c>
      <c r="K9" s="193"/>
      <c r="L9" s="52"/>
      <c r="M9" s="55" t="s">
        <v>75</v>
      </c>
      <c r="N9" s="195"/>
      <c r="O9" s="55" t="s">
        <v>76</v>
      </c>
      <c r="P9" s="53"/>
      <c r="Q9" s="186" t="s">
        <v>4</v>
      </c>
      <c r="R9" s="52"/>
      <c r="S9" s="196" t="s">
        <v>77</v>
      </c>
    </row>
    <row r="10" spans="1:19" x14ac:dyDescent="0.2">
      <c r="A10" s="56" t="s">
        <v>78</v>
      </c>
      <c r="B10" s="147"/>
      <c r="C10" s="193"/>
      <c r="D10" s="148"/>
      <c r="E10" s="193"/>
      <c r="F10" s="66"/>
      <c r="G10" s="193"/>
      <c r="H10" s="66"/>
      <c r="I10" s="193"/>
      <c r="J10" s="149"/>
      <c r="K10" s="197"/>
      <c r="L10" s="149"/>
      <c r="M10" s="66"/>
      <c r="N10" s="198"/>
      <c r="O10" s="66"/>
      <c r="P10" s="66"/>
      <c r="Q10" s="66"/>
      <c r="R10" s="53"/>
      <c r="S10" s="187"/>
    </row>
    <row r="11" spans="1:19" ht="17.25" customHeight="1" x14ac:dyDescent="0.25">
      <c r="A11" s="56" t="s">
        <v>79</v>
      </c>
      <c r="B11" s="147">
        <v>46508</v>
      </c>
      <c r="C11" s="193"/>
      <c r="D11" s="199">
        <v>1.027E-2</v>
      </c>
      <c r="E11" s="200" t="s">
        <v>5</v>
      </c>
      <c r="F11" s="150">
        <v>25000000</v>
      </c>
      <c r="G11" s="201"/>
      <c r="H11" s="150">
        <f t="shared" ref="H11:H23" si="0">ROUND(D11*F11,0)</f>
        <v>256750</v>
      </c>
      <c r="I11" s="193"/>
      <c r="J11" s="152">
        <v>54242.970967742003</v>
      </c>
      <c r="K11" s="193"/>
      <c r="L11" s="184"/>
      <c r="M11" s="150">
        <v>123860.06709677356</v>
      </c>
      <c r="N11" s="202"/>
      <c r="O11" s="150">
        <v>0</v>
      </c>
      <c r="P11" s="150"/>
      <c r="Q11" s="150">
        <f t="shared" ref="Q11:Q24" si="1">H11+J11+M11+O11</f>
        <v>434853.03806451557</v>
      </c>
      <c r="R11" s="53"/>
      <c r="S11" s="151">
        <f t="shared" ref="S11:S23" si="2">ROUND((Q11/F11),5)</f>
        <v>1.7389999999999999E-2</v>
      </c>
    </row>
    <row r="12" spans="1:19" ht="17.25" customHeight="1" x14ac:dyDescent="0.25">
      <c r="A12" s="56" t="s">
        <v>80</v>
      </c>
      <c r="B12" s="147">
        <v>11171</v>
      </c>
      <c r="C12" s="193"/>
      <c r="D12" s="148">
        <v>7.1999999999999998E-3</v>
      </c>
      <c r="E12" s="200" t="s">
        <v>5</v>
      </c>
      <c r="F12" s="152">
        <v>83335000</v>
      </c>
      <c r="G12" s="193"/>
      <c r="H12" s="152">
        <f t="shared" si="0"/>
        <v>600012</v>
      </c>
      <c r="I12" s="193"/>
      <c r="J12" s="152">
        <v>38064.472258064961</v>
      </c>
      <c r="K12" s="193"/>
      <c r="L12" s="53"/>
      <c r="M12" s="152">
        <v>144035.28580645117</v>
      </c>
      <c r="N12" s="193"/>
      <c r="O12" s="152">
        <v>254996.77</v>
      </c>
      <c r="P12" s="185" t="s">
        <v>196</v>
      </c>
      <c r="Q12" s="152">
        <f t="shared" si="1"/>
        <v>1037108.5280645161</v>
      </c>
      <c r="R12" s="53"/>
      <c r="S12" s="151">
        <f t="shared" si="2"/>
        <v>1.2449999999999999E-2</v>
      </c>
    </row>
    <row r="13" spans="1:19" ht="17.25" customHeight="1" x14ac:dyDescent="0.25">
      <c r="A13" s="56" t="s">
        <v>81</v>
      </c>
      <c r="B13" s="147">
        <v>46631</v>
      </c>
      <c r="C13" s="193"/>
      <c r="D13" s="148">
        <v>6.7999999999999996E-3</v>
      </c>
      <c r="E13" s="200" t="s">
        <v>5</v>
      </c>
      <c r="F13" s="152">
        <v>10104000</v>
      </c>
      <c r="G13" s="193"/>
      <c r="H13" s="152">
        <f t="shared" si="0"/>
        <v>68707</v>
      </c>
      <c r="I13" s="193"/>
      <c r="J13" s="152">
        <v>20019.373548386808</v>
      </c>
      <c r="K13" s="193"/>
      <c r="L13" s="53"/>
      <c r="M13" s="152">
        <v>0</v>
      </c>
      <c r="N13" s="193"/>
      <c r="O13" s="152">
        <v>30402.94</v>
      </c>
      <c r="P13" s="185" t="s">
        <v>196</v>
      </c>
      <c r="Q13" s="152">
        <f t="shared" si="1"/>
        <v>119129.31354838681</v>
      </c>
      <c r="R13" s="53"/>
      <c r="S13" s="151">
        <f t="shared" si="2"/>
        <v>1.179E-2</v>
      </c>
    </row>
    <row r="14" spans="1:19" ht="17.25" customHeight="1" x14ac:dyDescent="0.25">
      <c r="A14" s="56" t="s">
        <v>81</v>
      </c>
      <c r="B14" s="147">
        <v>46266</v>
      </c>
      <c r="C14" s="193"/>
      <c r="D14" s="148">
        <v>8.5000000000000006E-3</v>
      </c>
      <c r="E14" s="200" t="s">
        <v>5</v>
      </c>
      <c r="F14" s="152">
        <v>22500000</v>
      </c>
      <c r="G14" s="193"/>
      <c r="H14" s="152">
        <f t="shared" si="0"/>
        <v>191250</v>
      </c>
      <c r="I14" s="193"/>
      <c r="J14" s="152">
        <v>9529.2232258063959</v>
      </c>
      <c r="K14" s="193"/>
      <c r="L14" s="53"/>
      <c r="M14" s="152">
        <v>77612.543225806337</v>
      </c>
      <c r="N14" s="193"/>
      <c r="O14" s="152">
        <v>22500</v>
      </c>
      <c r="P14" s="185" t="s">
        <v>197</v>
      </c>
      <c r="Q14" s="152">
        <f t="shared" si="1"/>
        <v>300891.76645161276</v>
      </c>
      <c r="R14" s="53"/>
      <c r="S14" s="151">
        <f t="shared" si="2"/>
        <v>1.337E-2</v>
      </c>
    </row>
    <row r="15" spans="1:19" ht="17.25" customHeight="1" x14ac:dyDescent="0.25">
      <c r="A15" s="56" t="s">
        <v>82</v>
      </c>
      <c r="B15" s="147">
        <v>46266</v>
      </c>
      <c r="C15" s="193"/>
      <c r="D15" s="148">
        <v>1.0500000000000001E-2</v>
      </c>
      <c r="E15" s="200"/>
      <c r="F15" s="152">
        <v>27500000</v>
      </c>
      <c r="G15" s="193"/>
      <c r="H15" s="152">
        <f t="shared" si="0"/>
        <v>288750</v>
      </c>
      <c r="I15" s="193"/>
      <c r="J15" s="152">
        <v>55855.1419354838</v>
      </c>
      <c r="K15" s="193"/>
      <c r="L15" s="53"/>
      <c r="M15" s="152">
        <v>76366.962580645224</v>
      </c>
      <c r="N15" s="193"/>
      <c r="O15" s="152">
        <v>0</v>
      </c>
      <c r="P15" s="185" t="s">
        <v>197</v>
      </c>
      <c r="Q15" s="152">
        <f t="shared" si="1"/>
        <v>420972.10451612901</v>
      </c>
      <c r="R15" s="53"/>
      <c r="S15" s="151">
        <f t="shared" si="2"/>
        <v>1.5310000000000001E-2</v>
      </c>
    </row>
    <row r="16" spans="1:19" ht="17.25" customHeight="1" x14ac:dyDescent="0.25">
      <c r="A16" s="56" t="s">
        <v>83</v>
      </c>
      <c r="B16" s="147">
        <v>46692</v>
      </c>
      <c r="C16" s="193"/>
      <c r="D16" s="148">
        <v>1.35E-2</v>
      </c>
      <c r="E16" s="200"/>
      <c r="F16" s="152">
        <v>35000000</v>
      </c>
      <c r="G16" s="193"/>
      <c r="H16" s="152">
        <f t="shared" si="0"/>
        <v>472500</v>
      </c>
      <c r="I16" s="193"/>
      <c r="J16" s="152">
        <v>60063.079354838854</v>
      </c>
      <c r="K16" s="193"/>
      <c r="L16" s="53"/>
      <c r="M16" s="152">
        <v>60189.762580645256</v>
      </c>
      <c r="N16" s="193"/>
      <c r="O16" s="152">
        <v>0</v>
      </c>
      <c r="P16" s="185" t="s">
        <v>197</v>
      </c>
      <c r="Q16" s="152">
        <f t="shared" si="1"/>
        <v>592752.84193548409</v>
      </c>
      <c r="R16" s="53"/>
      <c r="S16" s="151">
        <f t="shared" si="2"/>
        <v>1.694E-2</v>
      </c>
    </row>
    <row r="17" spans="1:19" ht="17.25" customHeight="1" x14ac:dyDescent="0.25">
      <c r="A17" s="56" t="s">
        <v>84</v>
      </c>
      <c r="B17" s="147">
        <v>46692</v>
      </c>
      <c r="C17" s="193"/>
      <c r="D17" s="148">
        <v>1.35E-2</v>
      </c>
      <c r="E17" s="200"/>
      <c r="F17" s="152">
        <v>35000000</v>
      </c>
      <c r="G17" s="193"/>
      <c r="H17" s="152">
        <f t="shared" si="0"/>
        <v>472500</v>
      </c>
      <c r="I17" s="193"/>
      <c r="J17" s="152">
        <v>59903.810322580721</v>
      </c>
      <c r="K17" s="193"/>
      <c r="L17" s="53"/>
      <c r="M17" s="152">
        <v>60007.234838709352</v>
      </c>
      <c r="N17" s="193"/>
      <c r="O17" s="152">
        <v>0</v>
      </c>
      <c r="P17" s="185" t="s">
        <v>197</v>
      </c>
      <c r="Q17" s="152">
        <f t="shared" si="1"/>
        <v>592411.04516129009</v>
      </c>
      <c r="R17" s="53"/>
      <c r="S17" s="151">
        <f t="shared" si="2"/>
        <v>1.6930000000000001E-2</v>
      </c>
    </row>
    <row r="18" spans="1:19" ht="17.25" customHeight="1" x14ac:dyDescent="0.25">
      <c r="A18" s="56" t="s">
        <v>85</v>
      </c>
      <c r="B18" s="147">
        <v>11963</v>
      </c>
      <c r="C18" s="193"/>
      <c r="D18" s="148">
        <v>8.0199999999999994E-3</v>
      </c>
      <c r="E18" s="200" t="s">
        <v>5</v>
      </c>
      <c r="F18" s="152">
        <v>41665000</v>
      </c>
      <c r="G18" s="193"/>
      <c r="H18" s="152">
        <f t="shared" si="0"/>
        <v>334153</v>
      </c>
      <c r="I18" s="193"/>
      <c r="J18" s="152">
        <v>36714.050322581032</v>
      </c>
      <c r="K18" s="193"/>
      <c r="L18" s="53"/>
      <c r="M18" s="152">
        <v>55944.870967741932</v>
      </c>
      <c r="N18" s="193"/>
      <c r="O18" s="152">
        <v>146577.47</v>
      </c>
      <c r="P18" s="185" t="s">
        <v>196</v>
      </c>
      <c r="Q18" s="152">
        <f t="shared" si="1"/>
        <v>573389.39129032299</v>
      </c>
      <c r="R18" s="53"/>
      <c r="S18" s="151">
        <f t="shared" si="2"/>
        <v>1.376E-2</v>
      </c>
    </row>
    <row r="19" spans="1:19" ht="17.25" customHeight="1" x14ac:dyDescent="0.25">
      <c r="A19" s="56" t="s">
        <v>86</v>
      </c>
      <c r="B19" s="147">
        <v>12328</v>
      </c>
      <c r="C19" s="193"/>
      <c r="D19" s="148">
        <v>1.6500000000000001E-2</v>
      </c>
      <c r="E19" s="200"/>
      <c r="F19" s="152">
        <v>128000000</v>
      </c>
      <c r="G19" s="203"/>
      <c r="H19" s="152">
        <f t="shared" si="0"/>
        <v>2112000</v>
      </c>
      <c r="I19" s="193"/>
      <c r="J19" s="152">
        <v>155464.40322580645</v>
      </c>
      <c r="K19" s="193"/>
      <c r="L19" s="53"/>
      <c r="M19" s="152">
        <v>314430.71806452004</v>
      </c>
      <c r="N19" s="204"/>
      <c r="O19" s="152">
        <v>0</v>
      </c>
      <c r="P19" s="185"/>
      <c r="Q19" s="152">
        <f t="shared" si="1"/>
        <v>2581895.1212903266</v>
      </c>
      <c r="R19" s="53"/>
      <c r="S19" s="151">
        <f t="shared" si="2"/>
        <v>2.017E-2</v>
      </c>
    </row>
    <row r="20" spans="1:19" ht="17.25" customHeight="1" x14ac:dyDescent="0.25">
      <c r="A20" s="56" t="s">
        <v>87</v>
      </c>
      <c r="B20" s="147">
        <v>12816</v>
      </c>
      <c r="C20" s="193"/>
      <c r="D20" s="148">
        <v>2.1999999999999999E-2</v>
      </c>
      <c r="E20" s="200"/>
      <c r="F20" s="152">
        <v>40000000</v>
      </c>
      <c r="G20" s="193"/>
      <c r="H20" s="152">
        <f t="shared" si="0"/>
        <v>880000</v>
      </c>
      <c r="I20" s="193"/>
      <c r="J20" s="152">
        <v>70367.98645161296</v>
      </c>
      <c r="K20" s="193"/>
      <c r="L20" s="184"/>
      <c r="M20" s="152">
        <v>84793.581290320872</v>
      </c>
      <c r="N20" s="204"/>
      <c r="O20" s="152">
        <v>0</v>
      </c>
      <c r="P20" s="185"/>
      <c r="Q20" s="152">
        <f t="shared" si="1"/>
        <v>1035161.5677419339</v>
      </c>
      <c r="R20" s="53"/>
      <c r="S20" s="151">
        <f t="shared" si="2"/>
        <v>2.588E-2</v>
      </c>
    </row>
    <row r="21" spans="1:19" ht="17.25" customHeight="1" x14ac:dyDescent="0.25">
      <c r="A21" s="56" t="s">
        <v>88</v>
      </c>
      <c r="B21" s="147">
        <v>48731</v>
      </c>
      <c r="C21" s="193"/>
      <c r="D21" s="148">
        <v>4.5999999999999999E-2</v>
      </c>
      <c r="E21" s="200"/>
      <c r="F21" s="152">
        <v>60000000</v>
      </c>
      <c r="G21" s="193"/>
      <c r="H21" s="152">
        <f t="shared" si="0"/>
        <v>2760000</v>
      </c>
      <c r="I21" s="193"/>
      <c r="J21" s="152">
        <v>47631.594193549703</v>
      </c>
      <c r="K21" s="193"/>
      <c r="L21" s="53"/>
      <c r="M21" s="152">
        <v>47719.906451612973</v>
      </c>
      <c r="N21" s="204"/>
      <c r="O21" s="152">
        <v>0</v>
      </c>
      <c r="P21" s="185"/>
      <c r="Q21" s="152">
        <f t="shared" si="1"/>
        <v>2855351.500645163</v>
      </c>
      <c r="R21" s="53"/>
      <c r="S21" s="151">
        <f t="shared" si="2"/>
        <v>4.759E-2</v>
      </c>
    </row>
    <row r="22" spans="1:19" ht="17.25" customHeight="1" x14ac:dyDescent="0.25">
      <c r="A22" s="56" t="s">
        <v>89</v>
      </c>
      <c r="B22" s="147">
        <v>48731</v>
      </c>
      <c r="C22" s="193"/>
      <c r="D22" s="148">
        <v>1.15E-2</v>
      </c>
      <c r="E22" s="200"/>
      <c r="F22" s="152">
        <v>31000000</v>
      </c>
      <c r="G22" s="203"/>
      <c r="H22" s="152">
        <f t="shared" si="0"/>
        <v>356500</v>
      </c>
      <c r="I22" s="193"/>
      <c r="J22" s="152">
        <v>65895.82064516125</v>
      </c>
      <c r="K22" s="193"/>
      <c r="L22" s="184"/>
      <c r="M22" s="153">
        <v>35445.801290322641</v>
      </c>
      <c r="N22" s="204"/>
      <c r="O22" s="152">
        <v>0</v>
      </c>
      <c r="P22" s="185"/>
      <c r="Q22" s="152">
        <f t="shared" si="1"/>
        <v>457841.62193548388</v>
      </c>
      <c r="R22" s="53"/>
      <c r="S22" s="151">
        <f t="shared" si="2"/>
        <v>1.477E-2</v>
      </c>
    </row>
    <row r="23" spans="1:19" ht="17.25" customHeight="1" x14ac:dyDescent="0.25">
      <c r="A23" s="56" t="s">
        <v>90</v>
      </c>
      <c r="B23" s="147">
        <v>48731</v>
      </c>
      <c r="C23" s="193"/>
      <c r="D23" s="148">
        <v>1.6E-2</v>
      </c>
      <c r="E23" s="200"/>
      <c r="F23" s="152">
        <v>35200000</v>
      </c>
      <c r="G23" s="203"/>
      <c r="H23" s="152">
        <f t="shared" si="0"/>
        <v>563200</v>
      </c>
      <c r="I23" s="193"/>
      <c r="J23" s="152">
        <v>55440.027096774429</v>
      </c>
      <c r="K23" s="193"/>
      <c r="L23" s="53"/>
      <c r="M23" s="152">
        <v>32912.01870967765</v>
      </c>
      <c r="N23" s="204"/>
      <c r="O23" s="152">
        <v>0</v>
      </c>
      <c r="P23" s="185"/>
      <c r="Q23" s="152">
        <f t="shared" si="1"/>
        <v>651552.04580645205</v>
      </c>
      <c r="R23" s="53"/>
      <c r="S23" s="151">
        <f t="shared" si="2"/>
        <v>1.8509999999999999E-2</v>
      </c>
    </row>
    <row r="24" spans="1:19" ht="17.25" customHeight="1" x14ac:dyDescent="0.25">
      <c r="A24" s="56" t="s">
        <v>91</v>
      </c>
      <c r="B24" s="147"/>
      <c r="C24" s="193"/>
      <c r="D24" s="148"/>
      <c r="E24" s="193"/>
      <c r="F24" s="152">
        <v>0</v>
      </c>
      <c r="G24" s="193"/>
      <c r="H24" s="152">
        <v>0</v>
      </c>
      <c r="I24" s="193"/>
      <c r="J24" s="152">
        <v>0</v>
      </c>
      <c r="K24" s="193"/>
      <c r="L24" s="185"/>
      <c r="M24" s="152">
        <v>0</v>
      </c>
      <c r="N24" s="204"/>
      <c r="O24" s="152"/>
      <c r="P24" s="185"/>
      <c r="Q24" s="152">
        <f t="shared" si="1"/>
        <v>0</v>
      </c>
      <c r="R24" s="53"/>
      <c r="S24" s="151"/>
    </row>
    <row r="25" spans="1:19" ht="30" customHeight="1" x14ac:dyDescent="0.25">
      <c r="A25" s="56" t="s">
        <v>92</v>
      </c>
      <c r="B25" s="147"/>
      <c r="C25" s="193"/>
      <c r="D25" s="148"/>
      <c r="E25" s="193"/>
      <c r="F25" s="152"/>
      <c r="G25" s="193"/>
      <c r="H25" s="152"/>
      <c r="I25" s="193"/>
      <c r="J25" s="152"/>
      <c r="K25" s="197"/>
      <c r="L25" s="149"/>
      <c r="M25" s="152"/>
      <c r="N25" s="204"/>
      <c r="O25" s="152"/>
      <c r="P25" s="185"/>
      <c r="Q25" s="152"/>
      <c r="R25" s="53"/>
      <c r="S25" s="151"/>
    </row>
    <row r="26" spans="1:19" ht="17.25" customHeight="1" x14ac:dyDescent="0.25">
      <c r="A26" s="56" t="s">
        <v>95</v>
      </c>
      <c r="B26" s="147">
        <v>51455</v>
      </c>
      <c r="C26" s="193"/>
      <c r="D26" s="148">
        <v>5.1249999999999997E-2</v>
      </c>
      <c r="E26" s="193"/>
      <c r="F26" s="152">
        <v>285000000</v>
      </c>
      <c r="G26" s="205"/>
      <c r="H26" s="152">
        <f>ROUND(D26*F26,0)</f>
        <v>14606250</v>
      </c>
      <c r="I26" s="193"/>
      <c r="J26" s="152">
        <v>119470.54645161114</v>
      </c>
      <c r="K26" s="197" t="s">
        <v>93</v>
      </c>
      <c r="L26" s="149"/>
      <c r="M26" s="152">
        <v>0</v>
      </c>
      <c r="N26" s="204"/>
      <c r="O26" s="152">
        <v>0</v>
      </c>
      <c r="P26" s="185"/>
      <c r="Q26" s="152">
        <f>H26+J26+M26+O26</f>
        <v>14725720.546451611</v>
      </c>
      <c r="R26" s="53"/>
      <c r="S26" s="151">
        <f>ROUND((Q26/F26),5)</f>
        <v>5.1670000000000001E-2</v>
      </c>
    </row>
    <row r="27" spans="1:19" ht="17.25" customHeight="1" x14ac:dyDescent="0.25">
      <c r="A27" s="56" t="s">
        <v>94</v>
      </c>
      <c r="B27" s="147">
        <v>51455</v>
      </c>
      <c r="C27" s="193"/>
      <c r="D27" s="148">
        <f>+D26</f>
        <v>5.1249999999999997E-2</v>
      </c>
      <c r="E27" s="193"/>
      <c r="F27" s="152">
        <v>-2502260.98</v>
      </c>
      <c r="G27" s="205"/>
      <c r="H27" s="152"/>
      <c r="I27" s="193"/>
      <c r="J27" s="152">
        <v>103577.05548387009</v>
      </c>
      <c r="K27" s="197" t="s">
        <v>93</v>
      </c>
      <c r="L27" s="149"/>
      <c r="M27" s="152"/>
      <c r="N27" s="204"/>
      <c r="O27" s="152"/>
      <c r="P27" s="185"/>
      <c r="Q27" s="152">
        <f>H27+J27+M27+O27</f>
        <v>103577.05548387009</v>
      </c>
      <c r="R27" s="53"/>
      <c r="S27" s="151">
        <f>ROUND((Q27/F27),5)</f>
        <v>-4.1390000000000003E-2</v>
      </c>
    </row>
    <row r="28" spans="1:19" ht="17.25" customHeight="1" x14ac:dyDescent="0.25">
      <c r="A28" s="56" t="s">
        <v>96</v>
      </c>
      <c r="B28" s="147">
        <v>16025</v>
      </c>
      <c r="C28" s="193"/>
      <c r="D28" s="148">
        <v>4.65E-2</v>
      </c>
      <c r="E28" s="193"/>
      <c r="F28" s="152">
        <v>250000000</v>
      </c>
      <c r="G28" s="205"/>
      <c r="H28" s="152">
        <f>ROUND(D28*F28,0)</f>
        <v>11625000</v>
      </c>
      <c r="I28" s="193"/>
      <c r="J28" s="152">
        <v>91428.570967738648</v>
      </c>
      <c r="K28" s="197" t="s">
        <v>93</v>
      </c>
      <c r="L28" s="149"/>
      <c r="M28" s="152"/>
      <c r="N28" s="204"/>
      <c r="O28" s="152"/>
      <c r="P28" s="185"/>
      <c r="Q28" s="152">
        <f t="shared" ref="Q28:Q36" si="3">H28+J28+M28+O28</f>
        <v>11716428.570967739</v>
      </c>
      <c r="R28" s="53"/>
      <c r="S28" s="151">
        <f>ROUND((Q28/F28),5)</f>
        <v>4.6870000000000002E-2</v>
      </c>
    </row>
    <row r="29" spans="1:19" ht="17.25" customHeight="1" x14ac:dyDescent="0.25">
      <c r="A29" s="56" t="s">
        <v>94</v>
      </c>
      <c r="B29" s="147">
        <v>52550</v>
      </c>
      <c r="C29" s="193"/>
      <c r="D29" s="148">
        <f>+D28</f>
        <v>4.65E-2</v>
      </c>
      <c r="E29" s="193"/>
      <c r="F29" s="152">
        <v>-1632286.91</v>
      </c>
      <c r="G29" s="205"/>
      <c r="H29" s="152"/>
      <c r="I29" s="193"/>
      <c r="J29" s="152">
        <v>60120.458709679289</v>
      </c>
      <c r="K29" s="197" t="s">
        <v>93</v>
      </c>
      <c r="L29" s="149"/>
      <c r="M29" s="152"/>
      <c r="N29" s="204"/>
      <c r="O29" s="152"/>
      <c r="P29" s="185"/>
      <c r="Q29" s="152">
        <f t="shared" si="3"/>
        <v>60120.458709679289</v>
      </c>
      <c r="R29" s="53"/>
      <c r="S29" s="151">
        <f>ROUND((Q29/F29),5)</f>
        <v>-3.6830000000000002E-2</v>
      </c>
    </row>
    <row r="30" spans="1:19" ht="17.25" customHeight="1" x14ac:dyDescent="0.25">
      <c r="A30" s="56" t="s">
        <v>97</v>
      </c>
      <c r="B30" s="147">
        <v>52550</v>
      </c>
      <c r="C30" s="193"/>
      <c r="D30" s="148"/>
      <c r="E30" s="193"/>
      <c r="F30" s="152"/>
      <c r="G30" s="193"/>
      <c r="H30" s="152">
        <v>-1437300.3</v>
      </c>
      <c r="I30" s="193"/>
      <c r="J30" s="152"/>
      <c r="K30" s="197"/>
      <c r="L30" s="149"/>
      <c r="M30" s="152"/>
      <c r="N30" s="204"/>
      <c r="O30" s="152"/>
      <c r="P30" s="185"/>
      <c r="Q30" s="152">
        <f t="shared" si="3"/>
        <v>-1437300.3</v>
      </c>
      <c r="R30" s="53"/>
      <c r="S30" s="151">
        <v>-3.3399999999999999E-2</v>
      </c>
    </row>
    <row r="31" spans="1:19" ht="17.25" customHeight="1" x14ac:dyDescent="0.25">
      <c r="A31" s="56" t="s">
        <v>98</v>
      </c>
      <c r="B31" s="147">
        <v>45931</v>
      </c>
      <c r="C31" s="193"/>
      <c r="D31" s="148">
        <v>3.3000000000000002E-2</v>
      </c>
      <c r="E31" s="193"/>
      <c r="F31" s="152">
        <v>300000000</v>
      </c>
      <c r="G31" s="193"/>
      <c r="H31" s="152">
        <f>ROUND(D31*F31,0)</f>
        <v>9900000</v>
      </c>
      <c r="I31" s="193"/>
      <c r="J31" s="152">
        <v>238020.66193548631</v>
      </c>
      <c r="K31" s="197"/>
      <c r="L31" s="149"/>
      <c r="M31" s="152"/>
      <c r="N31" s="204"/>
      <c r="O31" s="152"/>
      <c r="P31" s="185"/>
      <c r="Q31" s="152">
        <f t="shared" si="3"/>
        <v>10138020.661935486</v>
      </c>
      <c r="R31" s="53"/>
      <c r="S31" s="151">
        <f>ROUND((Q31/F31),5)</f>
        <v>3.3790000000000001E-2</v>
      </c>
    </row>
    <row r="32" spans="1:19" ht="17.25" customHeight="1" x14ac:dyDescent="0.25">
      <c r="A32" s="56" t="s">
        <v>94</v>
      </c>
      <c r="B32" s="147">
        <v>45931</v>
      </c>
      <c r="C32" s="193"/>
      <c r="D32" s="148">
        <f>+D31</f>
        <v>3.3000000000000002E-2</v>
      </c>
      <c r="E32" s="193"/>
      <c r="F32" s="152">
        <v>-117073.85</v>
      </c>
      <c r="G32" s="193"/>
      <c r="H32" s="152"/>
      <c r="I32" s="193"/>
      <c r="J32" s="152">
        <v>12914.132903225716</v>
      </c>
      <c r="K32" s="197"/>
      <c r="L32" s="149"/>
      <c r="M32" s="152"/>
      <c r="N32" s="204"/>
      <c r="O32" s="152"/>
      <c r="P32" s="185"/>
      <c r="Q32" s="152">
        <f t="shared" si="3"/>
        <v>12914.132903225716</v>
      </c>
      <c r="R32" s="53"/>
      <c r="S32" s="151">
        <f>ROUND((Q32/F32),5)</f>
        <v>-0.11031000000000001</v>
      </c>
    </row>
    <row r="33" spans="1:22" ht="17.25" customHeight="1" x14ac:dyDescent="0.25">
      <c r="A33" s="56" t="s">
        <v>99</v>
      </c>
      <c r="B33" s="147">
        <v>45931</v>
      </c>
      <c r="C33" s="193"/>
      <c r="D33" s="148"/>
      <c r="E33" s="193"/>
      <c r="F33" s="152"/>
      <c r="G33" s="193"/>
      <c r="H33" s="152">
        <v>1409231.76</v>
      </c>
      <c r="I33" s="193"/>
      <c r="J33" s="152"/>
      <c r="K33" s="197"/>
      <c r="L33" s="149"/>
      <c r="M33" s="152"/>
      <c r="N33" s="204"/>
      <c r="O33" s="152"/>
      <c r="P33" s="185"/>
      <c r="Q33" s="152">
        <f t="shared" si="3"/>
        <v>1409231.76</v>
      </c>
      <c r="R33" s="53"/>
      <c r="S33" s="151">
        <v>0.10011</v>
      </c>
    </row>
    <row r="34" spans="1:22" ht="17.25" customHeight="1" x14ac:dyDescent="0.25">
      <c r="A34" s="56" t="s">
        <v>100</v>
      </c>
      <c r="B34" s="147">
        <v>53236</v>
      </c>
      <c r="C34" s="193"/>
      <c r="D34" s="148">
        <v>4.3749999999999997E-2</v>
      </c>
      <c r="E34" s="193"/>
      <c r="F34" s="152">
        <v>250000000</v>
      </c>
      <c r="G34" s="193"/>
      <c r="H34" s="152">
        <f>ROUND(D34*F34,0)</f>
        <v>10937500</v>
      </c>
      <c r="I34" s="193"/>
      <c r="J34" s="152">
        <v>85844.591612900374</v>
      </c>
      <c r="K34" s="197"/>
      <c r="L34" s="149"/>
      <c r="M34" s="152"/>
      <c r="N34" s="204"/>
      <c r="O34" s="152"/>
      <c r="P34" s="185"/>
      <c r="Q34" s="152">
        <f t="shared" si="3"/>
        <v>11023344.5916129</v>
      </c>
      <c r="R34" s="53"/>
      <c r="S34" s="151">
        <f>ROUND((Q34/F34),5)</f>
        <v>4.4089999999999997E-2</v>
      </c>
    </row>
    <row r="35" spans="1:22" ht="17.25" customHeight="1" x14ac:dyDescent="0.25">
      <c r="A35" s="56" t="s">
        <v>94</v>
      </c>
      <c r="B35" s="147">
        <v>53236</v>
      </c>
      <c r="C35" s="193"/>
      <c r="D35" s="148">
        <f>+D34</f>
        <v>4.3749999999999997E-2</v>
      </c>
      <c r="E35" s="193"/>
      <c r="F35" s="152">
        <v>-201101.4</v>
      </c>
      <c r="G35" s="193"/>
      <c r="H35" s="152"/>
      <c r="I35" s="193"/>
      <c r="J35" s="152">
        <v>6928.7341935485665</v>
      </c>
      <c r="K35" s="197"/>
      <c r="L35" s="149"/>
      <c r="M35" s="152"/>
      <c r="N35" s="204"/>
      <c r="O35" s="152"/>
      <c r="P35" s="185"/>
      <c r="Q35" s="152">
        <f t="shared" si="3"/>
        <v>6928.7341935485665</v>
      </c>
      <c r="R35" s="53"/>
      <c r="S35" s="151">
        <f>ROUND((Q35/F35),5)</f>
        <v>-3.4450000000000001E-2</v>
      </c>
    </row>
    <row r="36" spans="1:22" ht="17.25" customHeight="1" x14ac:dyDescent="0.25">
      <c r="A36" s="56" t="s">
        <v>99</v>
      </c>
      <c r="B36" s="147">
        <v>53236</v>
      </c>
      <c r="C36" s="193"/>
      <c r="D36" s="155"/>
      <c r="E36" s="193"/>
      <c r="F36" s="152"/>
      <c r="G36" s="193"/>
      <c r="H36" s="152">
        <v>988756.32</v>
      </c>
      <c r="I36" s="193"/>
      <c r="J36" s="152"/>
      <c r="K36" s="197"/>
      <c r="L36" s="149"/>
      <c r="M36" s="152"/>
      <c r="N36" s="204"/>
      <c r="O36" s="152"/>
      <c r="P36" s="185"/>
      <c r="Q36" s="152">
        <f t="shared" si="3"/>
        <v>988756.32</v>
      </c>
      <c r="R36" s="53"/>
      <c r="S36" s="151">
        <v>3.3390000000000003E-2</v>
      </c>
    </row>
    <row r="37" spans="1:22" ht="17.25" customHeight="1" x14ac:dyDescent="0.25">
      <c r="A37" s="56"/>
      <c r="B37" s="147"/>
      <c r="C37" s="193"/>
      <c r="D37" s="155"/>
      <c r="E37" s="193"/>
      <c r="F37" s="152"/>
      <c r="G37" s="193"/>
      <c r="H37" s="152"/>
      <c r="I37" s="193"/>
      <c r="J37" s="152"/>
      <c r="K37" s="197"/>
      <c r="L37" s="149"/>
      <c r="M37" s="152"/>
      <c r="N37" s="204"/>
      <c r="O37" s="152"/>
      <c r="P37" s="185"/>
      <c r="Q37" s="152"/>
      <c r="R37" s="53"/>
      <c r="S37" s="206"/>
    </row>
    <row r="38" spans="1:22" ht="17.25" customHeight="1" x14ac:dyDescent="0.25">
      <c r="A38" s="56" t="s">
        <v>101</v>
      </c>
      <c r="B38" s="147">
        <v>44196</v>
      </c>
      <c r="C38" s="193"/>
      <c r="D38" s="154"/>
      <c r="E38" s="193"/>
      <c r="F38" s="152"/>
      <c r="G38" s="193"/>
      <c r="H38" s="152"/>
      <c r="I38" s="193"/>
      <c r="J38" s="156">
        <v>551041.21741935634</v>
      </c>
      <c r="K38" s="203">
        <v>2</v>
      </c>
      <c r="L38" s="193"/>
      <c r="M38" s="152">
        <v>40656.342580645243</v>
      </c>
      <c r="N38" s="193"/>
      <c r="O38" s="152">
        <v>508333.33333333331</v>
      </c>
      <c r="P38" s="185" t="s">
        <v>198</v>
      </c>
      <c r="Q38" s="152">
        <f>H38+J38+M38+O38</f>
        <v>1100030.8933333349</v>
      </c>
      <c r="R38" s="53"/>
      <c r="S38" s="206"/>
    </row>
    <row r="39" spans="1:22" ht="17.25" customHeight="1" thickBot="1" x14ac:dyDescent="0.25">
      <c r="A39" s="56"/>
      <c r="B39" s="147"/>
      <c r="C39" s="193"/>
      <c r="D39" s="155"/>
      <c r="E39" s="193"/>
      <c r="F39" s="152"/>
      <c r="G39" s="193"/>
      <c r="H39" s="152"/>
      <c r="I39" s="193"/>
      <c r="J39" s="152"/>
      <c r="K39" s="197"/>
      <c r="L39" s="149"/>
      <c r="M39" s="152"/>
      <c r="N39" s="204"/>
      <c r="O39" s="152"/>
      <c r="P39" s="53"/>
      <c r="Q39" s="152"/>
      <c r="R39" s="53"/>
      <c r="S39" s="206"/>
    </row>
    <row r="40" spans="1:22" ht="16.5" thickBot="1" x14ac:dyDescent="0.3">
      <c r="A40" s="157" t="s">
        <v>102</v>
      </c>
      <c r="B40" s="158"/>
      <c r="C40" s="193"/>
      <c r="D40" s="159"/>
      <c r="E40" s="193"/>
      <c r="F40" s="160">
        <f>SUM(F11:F38)</f>
        <v>1654851276.8599999</v>
      </c>
      <c r="G40" s="202"/>
      <c r="H40" s="160">
        <f>SUM(H11:H38)</f>
        <v>57385759.780000001</v>
      </c>
      <c r="I40" s="202"/>
      <c r="J40" s="160">
        <f>SUM(J11:J38)</f>
        <v>1998537.9232258059</v>
      </c>
      <c r="K40" s="202"/>
      <c r="L40" s="150"/>
      <c r="M40" s="160">
        <f>SUM(M11:M38)</f>
        <v>1153975.0954838723</v>
      </c>
      <c r="N40" s="207"/>
      <c r="O40" s="160">
        <f>SUM(O11:O38)</f>
        <v>962810.51333333319</v>
      </c>
      <c r="P40" s="150"/>
      <c r="Q40" s="160">
        <f>SUM(Q11:Q38)</f>
        <v>61501083.312043019</v>
      </c>
      <c r="R40" s="53"/>
      <c r="S40" s="208">
        <f>ROUND(+Q40/F53,5)</f>
        <v>3.7159999999999999E-2</v>
      </c>
      <c r="V40" s="58"/>
    </row>
    <row r="41" spans="1:22" x14ac:dyDescent="0.2">
      <c r="A41" s="56"/>
      <c r="B41" s="158"/>
      <c r="C41" s="193"/>
      <c r="D41" s="159"/>
      <c r="E41" s="193"/>
      <c r="F41" s="149"/>
      <c r="G41" s="197"/>
      <c r="H41" s="149"/>
      <c r="I41" s="193"/>
      <c r="J41" s="149"/>
      <c r="K41" s="197"/>
      <c r="L41" s="149"/>
      <c r="M41" s="66"/>
      <c r="N41" s="198"/>
      <c r="O41" s="66"/>
      <c r="P41" s="53"/>
      <c r="Q41" s="66"/>
      <c r="R41" s="53"/>
      <c r="S41" s="151"/>
      <c r="T41" s="59"/>
      <c r="U41" s="60"/>
    </row>
    <row r="42" spans="1:22" x14ac:dyDescent="0.2">
      <c r="A42" s="56" t="s">
        <v>103</v>
      </c>
      <c r="B42" s="52"/>
      <c r="C42" s="193"/>
      <c r="D42" s="53"/>
      <c r="E42" s="193"/>
      <c r="F42" s="66"/>
      <c r="G42" s="193"/>
      <c r="H42" s="66"/>
      <c r="I42" s="193"/>
      <c r="J42" s="162"/>
      <c r="K42" s="197"/>
      <c r="L42" s="149"/>
      <c r="M42" s="149"/>
      <c r="N42" s="197"/>
      <c r="O42" s="149"/>
      <c r="P42" s="53"/>
      <c r="Q42" s="66"/>
      <c r="R42" s="53"/>
      <c r="S42" s="151"/>
      <c r="T42" s="59"/>
    </row>
    <row r="43" spans="1:22" ht="30.75" x14ac:dyDescent="0.25">
      <c r="A43" s="163" t="s">
        <v>104</v>
      </c>
      <c r="B43" s="147">
        <v>44136</v>
      </c>
      <c r="C43" s="203">
        <v>1</v>
      </c>
      <c r="E43" s="193"/>
      <c r="F43" s="66"/>
      <c r="G43" s="193"/>
      <c r="H43" s="150">
        <v>4102974.5225806455</v>
      </c>
      <c r="I43" s="202"/>
      <c r="J43" s="150">
        <v>0</v>
      </c>
      <c r="K43" s="202"/>
      <c r="L43" s="150"/>
      <c r="M43" s="150">
        <v>0</v>
      </c>
      <c r="N43" s="202"/>
      <c r="O43" s="150">
        <v>0</v>
      </c>
      <c r="P43" s="150"/>
      <c r="Q43" s="152">
        <f>H43+J43+M43+O43</f>
        <v>4102974.5225806455</v>
      </c>
      <c r="R43" s="53"/>
      <c r="S43" s="151"/>
    </row>
    <row r="44" spans="1:22" ht="30.75" x14ac:dyDescent="0.25">
      <c r="A44" s="163" t="s">
        <v>105</v>
      </c>
      <c r="B44" s="147">
        <v>48853</v>
      </c>
      <c r="C44" s="203">
        <v>1</v>
      </c>
      <c r="E44" s="193"/>
      <c r="F44" s="66"/>
      <c r="G44" s="193"/>
      <c r="H44" s="152">
        <v>1042101.3106236559</v>
      </c>
      <c r="I44" s="193"/>
      <c r="J44" s="152">
        <v>0</v>
      </c>
      <c r="K44" s="197"/>
      <c r="L44" s="149"/>
      <c r="M44" s="152">
        <v>0</v>
      </c>
      <c r="N44" s="204"/>
      <c r="O44" s="152">
        <v>0</v>
      </c>
      <c r="P44" s="53"/>
      <c r="Q44" s="152">
        <f>H44+J44+M44+O44</f>
        <v>1042101.3106236559</v>
      </c>
      <c r="R44" s="53"/>
      <c r="S44" s="151"/>
      <c r="T44" s="59"/>
    </row>
    <row r="45" spans="1:22" ht="30.75" x14ac:dyDescent="0.25">
      <c r="A45" s="163" t="s">
        <v>106</v>
      </c>
      <c r="B45" s="147">
        <v>48853</v>
      </c>
      <c r="C45" s="203">
        <v>1</v>
      </c>
      <c r="E45" s="193"/>
      <c r="F45" s="66"/>
      <c r="G45" s="193"/>
      <c r="H45" s="152">
        <v>1038323.2461075269</v>
      </c>
      <c r="I45" s="193"/>
      <c r="J45" s="152">
        <v>0</v>
      </c>
      <c r="K45" s="197"/>
      <c r="L45" s="149"/>
      <c r="M45" s="152">
        <v>0</v>
      </c>
      <c r="N45" s="204"/>
      <c r="O45" s="152">
        <v>0</v>
      </c>
      <c r="P45" s="53"/>
      <c r="Q45" s="152">
        <f>H45+J45+M45+O45</f>
        <v>1038323.2461075269</v>
      </c>
      <c r="R45" s="53"/>
      <c r="S45" s="151"/>
    </row>
    <row r="46" spans="1:22" ht="31.5" thickBot="1" x14ac:dyDescent="0.3">
      <c r="A46" s="163" t="s">
        <v>107</v>
      </c>
      <c r="B46" s="147">
        <v>48853</v>
      </c>
      <c r="C46" s="203">
        <v>1</v>
      </c>
      <c r="E46" s="193"/>
      <c r="F46" s="66"/>
      <c r="G46" s="193"/>
      <c r="H46" s="152">
        <v>1054065.1422365592</v>
      </c>
      <c r="I46" s="193"/>
      <c r="J46" s="152">
        <v>0</v>
      </c>
      <c r="K46" s="197"/>
      <c r="L46" s="149"/>
      <c r="M46" s="152">
        <v>0</v>
      </c>
      <c r="N46" s="204"/>
      <c r="O46" s="152">
        <v>0</v>
      </c>
      <c r="P46" s="53"/>
      <c r="Q46" s="152">
        <f>H46+J46+M46+O46</f>
        <v>1054065.1422365592</v>
      </c>
      <c r="R46" s="53"/>
      <c r="S46" s="151"/>
      <c r="T46" s="59"/>
    </row>
    <row r="47" spans="1:22" ht="16.5" thickBot="1" x14ac:dyDescent="0.3">
      <c r="A47" s="157" t="s">
        <v>108</v>
      </c>
      <c r="B47" s="147"/>
      <c r="C47" s="193"/>
      <c r="D47" s="53"/>
      <c r="E47" s="193"/>
      <c r="F47" s="66"/>
      <c r="G47" s="193"/>
      <c r="H47" s="160">
        <f>SUM(H43:H46)</f>
        <v>7237464.2215483878</v>
      </c>
      <c r="I47" s="202"/>
      <c r="J47" s="160">
        <f>SUM(J43:J46)</f>
        <v>0</v>
      </c>
      <c r="K47" s="202"/>
      <c r="L47" s="150"/>
      <c r="M47" s="160">
        <f>SUM(M43:M46)</f>
        <v>0</v>
      </c>
      <c r="N47" s="207"/>
      <c r="O47" s="160">
        <f>SUM(O43:O46)</f>
        <v>0</v>
      </c>
      <c r="P47" s="150"/>
      <c r="Q47" s="160">
        <f>SUM(Q43:Q46)</f>
        <v>7237464.2215483878</v>
      </c>
      <c r="R47" s="53"/>
      <c r="S47" s="208">
        <f>ROUND(+Q47/F53,5)</f>
        <v>4.3699999999999998E-3</v>
      </c>
    </row>
    <row r="48" spans="1:22" x14ac:dyDescent="0.2">
      <c r="A48" s="56"/>
      <c r="B48" s="147"/>
      <c r="C48" s="193"/>
      <c r="D48" s="53"/>
      <c r="E48" s="193"/>
      <c r="F48" s="164"/>
      <c r="G48" s="193"/>
      <c r="H48" s="66"/>
      <c r="I48" s="193"/>
      <c r="J48" s="149"/>
      <c r="K48" s="197"/>
      <c r="L48" s="149"/>
      <c r="M48" s="149"/>
      <c r="N48" s="197"/>
      <c r="O48" s="149"/>
      <c r="P48" s="53"/>
      <c r="Q48" s="66"/>
      <c r="R48" s="53"/>
      <c r="S48" s="151"/>
      <c r="T48" s="59"/>
    </row>
    <row r="49" spans="1:21" ht="15.75" x14ac:dyDescent="0.25">
      <c r="A49" s="56" t="s">
        <v>109</v>
      </c>
      <c r="B49" s="147"/>
      <c r="C49" s="203"/>
      <c r="D49" s="155"/>
      <c r="E49" s="193"/>
      <c r="F49" s="150">
        <v>0</v>
      </c>
      <c r="G49" s="202"/>
      <c r="H49" s="150">
        <v>0</v>
      </c>
      <c r="I49" s="202"/>
      <c r="J49" s="150">
        <v>0</v>
      </c>
      <c r="K49" s="202"/>
      <c r="L49" s="150"/>
      <c r="M49" s="150">
        <v>0</v>
      </c>
      <c r="N49" s="202"/>
      <c r="O49" s="150">
        <v>0</v>
      </c>
      <c r="P49" s="150"/>
      <c r="Q49" s="150">
        <f>SUM(H49,J49,O49)</f>
        <v>0</v>
      </c>
      <c r="R49" s="53"/>
      <c r="S49" s="151"/>
    </row>
    <row r="50" spans="1:21" ht="15.75" thickBot="1" x14ac:dyDescent="0.25">
      <c r="A50" s="56"/>
      <c r="B50" s="147"/>
      <c r="C50" s="193"/>
      <c r="D50" s="155"/>
      <c r="E50" s="193"/>
      <c r="F50" s="152"/>
      <c r="G50" s="193"/>
      <c r="H50" s="66"/>
      <c r="I50" s="193"/>
      <c r="J50" s="152">
        <v>0</v>
      </c>
      <c r="K50" s="209"/>
      <c r="L50" s="165"/>
      <c r="M50" s="152">
        <v>0</v>
      </c>
      <c r="N50" s="204"/>
      <c r="O50" s="152">
        <v>0</v>
      </c>
      <c r="P50" s="53"/>
      <c r="Q50" s="152">
        <f>SUM(H50,J50,O50)</f>
        <v>0</v>
      </c>
      <c r="R50" s="53"/>
      <c r="S50" s="151"/>
    </row>
    <row r="51" spans="1:21" ht="16.5" thickBot="1" x14ac:dyDescent="0.3">
      <c r="A51" s="157" t="s">
        <v>110</v>
      </c>
      <c r="B51" s="147"/>
      <c r="C51" s="193"/>
      <c r="D51" s="148"/>
      <c r="E51" s="193"/>
      <c r="F51" s="160">
        <f>SUM(F49:F50)</f>
        <v>0</v>
      </c>
      <c r="G51" s="202"/>
      <c r="H51" s="160">
        <f>SUM(H49:H50)</f>
        <v>0</v>
      </c>
      <c r="I51" s="202"/>
      <c r="J51" s="160">
        <f>SUM(J50:J50)</f>
        <v>0</v>
      </c>
      <c r="K51" s="202"/>
      <c r="L51" s="150"/>
      <c r="M51" s="160">
        <f>SUM(M50:M50)</f>
        <v>0</v>
      </c>
      <c r="N51" s="207"/>
      <c r="O51" s="160">
        <f>SUM(O50:O50)</f>
        <v>0</v>
      </c>
      <c r="P51" s="150"/>
      <c r="Q51" s="160">
        <f>SUM(Q49:Q50)</f>
        <v>0</v>
      </c>
      <c r="R51" s="53"/>
      <c r="S51" s="208">
        <f>ROUND(+Q51/F53,5)</f>
        <v>0</v>
      </c>
    </row>
    <row r="52" spans="1:21" ht="15.75" thickBot="1" x14ac:dyDescent="0.25">
      <c r="A52" s="56"/>
      <c r="B52" s="52"/>
      <c r="C52" s="193"/>
      <c r="D52" s="159"/>
      <c r="E52" s="193"/>
      <c r="F52" s="66"/>
      <c r="G52" s="193"/>
      <c r="H52" s="66"/>
      <c r="I52" s="193"/>
      <c r="J52" s="149"/>
      <c r="K52" s="197"/>
      <c r="L52" s="149"/>
      <c r="M52" s="66"/>
      <c r="N52" s="198"/>
      <c r="O52" s="66"/>
      <c r="P52" s="66"/>
      <c r="Q52" s="66"/>
      <c r="R52" s="53"/>
      <c r="S52" s="151"/>
    </row>
    <row r="53" spans="1:21" ht="16.5" thickBot="1" x14ac:dyDescent="0.3">
      <c r="A53" s="56"/>
      <c r="B53" s="52"/>
      <c r="C53" s="193"/>
      <c r="D53" s="159" t="s">
        <v>4</v>
      </c>
      <c r="E53" s="193"/>
      <c r="F53" s="166">
        <f>F40+F51</f>
        <v>1654851276.8599999</v>
      </c>
      <c r="G53" s="150"/>
      <c r="H53" s="166">
        <f>H40+H47+H51</f>
        <v>64623224.001548387</v>
      </c>
      <c r="I53" s="202"/>
      <c r="J53" s="166">
        <f>J40+J47+J51</f>
        <v>1998537.9232258059</v>
      </c>
      <c r="K53" s="202"/>
      <c r="L53" s="150"/>
      <c r="M53" s="166">
        <f>M40+M47+M51</f>
        <v>1153975.0954838723</v>
      </c>
      <c r="N53" s="210"/>
      <c r="O53" s="166">
        <f>O40+O47+O51</f>
        <v>962810.51333333319</v>
      </c>
      <c r="P53" s="150"/>
      <c r="Q53" s="166">
        <f>Q40+Q47+Q51</f>
        <v>68738547.533591405</v>
      </c>
      <c r="R53" s="53"/>
      <c r="S53" s="208">
        <f>ROUND(+Q53/F53,5)</f>
        <v>4.1540000000000001E-2</v>
      </c>
      <c r="U53" s="61"/>
    </row>
    <row r="54" spans="1:21" ht="15.75" thickTop="1" x14ac:dyDescent="0.2">
      <c r="A54" s="62"/>
      <c r="B54" s="186"/>
      <c r="C54" s="211"/>
      <c r="D54" s="63"/>
      <c r="E54" s="211"/>
      <c r="F54" s="65"/>
      <c r="G54" s="64"/>
      <c r="H54" s="65"/>
      <c r="I54" s="211"/>
      <c r="J54" s="65"/>
      <c r="K54" s="212"/>
      <c r="L54" s="65"/>
      <c r="M54" s="52"/>
      <c r="N54" s="211"/>
      <c r="O54" s="65"/>
      <c r="P54" s="65"/>
      <c r="Q54" s="65"/>
      <c r="R54" s="64"/>
      <c r="S54" s="189"/>
    </row>
    <row r="55" spans="1:21" ht="15.75" x14ac:dyDescent="0.25">
      <c r="C55" s="205"/>
      <c r="D55" s="67"/>
      <c r="E55" s="205"/>
      <c r="F55" s="68"/>
      <c r="G55" s="54"/>
      <c r="H55" s="68"/>
      <c r="I55" s="183"/>
      <c r="J55" s="68"/>
      <c r="K55" s="193"/>
      <c r="L55" s="52"/>
      <c r="M55" s="69"/>
      <c r="N55" s="198"/>
      <c r="O55" s="68"/>
      <c r="P55" s="68"/>
      <c r="Q55" s="68"/>
    </row>
    <row r="56" spans="1:21" ht="15.75" x14ac:dyDescent="0.25">
      <c r="C56" s="205"/>
      <c r="D56" s="67"/>
      <c r="E56" s="205"/>
      <c r="F56" s="68"/>
      <c r="G56" s="54"/>
      <c r="H56" s="68"/>
      <c r="I56" s="183"/>
      <c r="J56" s="68"/>
      <c r="K56" s="193"/>
      <c r="L56" s="52"/>
      <c r="M56" s="68"/>
      <c r="N56" s="213"/>
      <c r="O56" s="68"/>
      <c r="P56" s="68"/>
      <c r="Q56" s="68"/>
    </row>
    <row r="57" spans="1:21" ht="15.75" x14ac:dyDescent="0.25">
      <c r="A57" s="61"/>
      <c r="C57" s="205"/>
      <c r="D57" s="67"/>
      <c r="E57" s="205"/>
      <c r="F57" s="68"/>
      <c r="G57" s="54"/>
      <c r="H57" s="68"/>
      <c r="I57" s="183"/>
      <c r="J57" s="68"/>
      <c r="K57" s="213"/>
      <c r="L57" s="68"/>
      <c r="M57" s="68"/>
      <c r="N57" s="213"/>
      <c r="O57" s="68"/>
      <c r="P57" s="68"/>
      <c r="Q57" s="68"/>
    </row>
    <row r="58" spans="1:21" x14ac:dyDescent="0.2">
      <c r="C58" s="205"/>
      <c r="D58" s="67"/>
      <c r="E58" s="205"/>
      <c r="F58" s="68"/>
      <c r="G58" s="54"/>
      <c r="H58" s="68"/>
      <c r="I58" s="205"/>
      <c r="J58" s="68"/>
      <c r="K58" s="213"/>
      <c r="L58" s="68"/>
      <c r="M58" s="68"/>
      <c r="N58" s="213"/>
      <c r="O58" s="68"/>
      <c r="P58" s="68"/>
      <c r="Q58" s="68"/>
    </row>
    <row r="59" spans="1:21" s="70" customFormat="1" ht="15.75" x14ac:dyDescent="0.25">
      <c r="A59" s="231" t="s">
        <v>111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3"/>
    </row>
    <row r="60" spans="1:21" x14ac:dyDescent="0.2">
      <c r="A60" s="56"/>
      <c r="B60" s="52"/>
      <c r="C60" s="193"/>
      <c r="D60" s="53"/>
      <c r="E60" s="193"/>
      <c r="F60" s="53"/>
      <c r="G60" s="53"/>
      <c r="H60" s="53"/>
      <c r="I60" s="193"/>
      <c r="J60" s="53"/>
      <c r="K60" s="193"/>
      <c r="L60" s="53"/>
      <c r="M60" s="53"/>
      <c r="N60" s="193"/>
      <c r="O60" s="53"/>
      <c r="P60" s="53"/>
      <c r="Q60" s="53"/>
      <c r="R60" s="53"/>
      <c r="S60" s="187"/>
    </row>
    <row r="61" spans="1:21" x14ac:dyDescent="0.2">
      <c r="A61" s="56"/>
      <c r="B61" s="52"/>
      <c r="C61" s="193"/>
      <c r="D61" s="53"/>
      <c r="E61" s="193"/>
      <c r="F61" s="53"/>
      <c r="G61" s="53"/>
      <c r="H61" s="234" t="s">
        <v>66</v>
      </c>
      <c r="I61" s="234"/>
      <c r="J61" s="234"/>
      <c r="K61" s="234"/>
      <c r="L61" s="234"/>
      <c r="M61" s="234"/>
      <c r="N61" s="234"/>
      <c r="O61" s="234"/>
      <c r="P61" s="234"/>
      <c r="Q61" s="234"/>
      <c r="R61" s="53"/>
      <c r="S61" s="187"/>
    </row>
    <row r="62" spans="1:21" x14ac:dyDescent="0.2">
      <c r="A62" s="56"/>
      <c r="B62" s="52"/>
      <c r="C62" s="193"/>
      <c r="D62" s="53"/>
      <c r="E62" s="193"/>
      <c r="F62" s="53"/>
      <c r="G62" s="53"/>
      <c r="H62" s="53"/>
      <c r="I62" s="193"/>
      <c r="J62" s="53"/>
      <c r="K62" s="193"/>
      <c r="L62" s="53"/>
      <c r="M62" s="53"/>
      <c r="N62" s="193"/>
      <c r="O62" s="53"/>
      <c r="P62" s="53"/>
      <c r="Q62" s="53"/>
      <c r="R62" s="53"/>
      <c r="S62" s="194" t="s">
        <v>70</v>
      </c>
    </row>
    <row r="63" spans="1:21" x14ac:dyDescent="0.2">
      <c r="A63" s="56"/>
      <c r="B63" s="52" t="s">
        <v>112</v>
      </c>
      <c r="C63" s="193"/>
      <c r="D63" s="146" t="s">
        <v>182</v>
      </c>
      <c r="E63" s="193"/>
      <c r="F63" s="146" t="s">
        <v>183</v>
      </c>
      <c r="G63" s="53"/>
      <c r="H63" s="146" t="s">
        <v>184</v>
      </c>
      <c r="I63" s="193"/>
      <c r="J63" s="146" t="s">
        <v>185</v>
      </c>
      <c r="K63" s="193"/>
      <c r="L63" s="52"/>
      <c r="M63" s="146" t="s">
        <v>186</v>
      </c>
      <c r="N63" s="214"/>
      <c r="O63" s="146" t="s">
        <v>113</v>
      </c>
      <c r="P63" s="52"/>
      <c r="Q63" s="146" t="s">
        <v>187</v>
      </c>
      <c r="R63" s="53"/>
      <c r="S63" s="215" t="s">
        <v>188</v>
      </c>
    </row>
    <row r="64" spans="1:21" x14ac:dyDescent="0.2">
      <c r="A64" s="56"/>
      <c r="B64" s="52"/>
      <c r="C64" s="193"/>
      <c r="D64" s="53"/>
      <c r="E64" s="193"/>
      <c r="F64" s="53"/>
      <c r="G64" s="53"/>
      <c r="H64" s="53"/>
      <c r="I64" s="193"/>
      <c r="J64" s="53"/>
      <c r="K64" s="193"/>
      <c r="L64" s="53"/>
      <c r="M64" s="53"/>
      <c r="N64" s="193"/>
      <c r="O64" s="53"/>
      <c r="P64" s="53"/>
      <c r="Q64" s="53"/>
      <c r="R64" s="53"/>
      <c r="S64" s="187"/>
    </row>
    <row r="65" spans="1:19" x14ac:dyDescent="0.2">
      <c r="A65" s="56" t="s">
        <v>114</v>
      </c>
      <c r="B65" s="52" t="s">
        <v>115</v>
      </c>
      <c r="C65" s="193"/>
      <c r="D65" s="148">
        <v>7.9000000000000025E-3</v>
      </c>
      <c r="E65" s="200" t="s">
        <v>5</v>
      </c>
      <c r="F65" s="216">
        <v>33000000</v>
      </c>
      <c r="G65" s="150"/>
      <c r="H65" s="150">
        <f>ROUND(D65*F65,0)</f>
        <v>260700</v>
      </c>
      <c r="I65" s="202"/>
      <c r="J65" s="161">
        <v>0</v>
      </c>
      <c r="K65" s="202"/>
      <c r="L65" s="161"/>
      <c r="M65" s="161">
        <v>0</v>
      </c>
      <c r="N65" s="202"/>
      <c r="O65" s="161">
        <v>0</v>
      </c>
      <c r="P65" s="150"/>
      <c r="Q65" s="150">
        <f>SUM(H65:O65)</f>
        <v>260700</v>
      </c>
      <c r="R65" s="53"/>
      <c r="S65" s="151">
        <f>IF(F65=0,0,(ROUND((Q65/F65),5)))</f>
        <v>7.9000000000000008E-3</v>
      </c>
    </row>
    <row r="66" spans="1:19" x14ac:dyDescent="0.2">
      <c r="A66" s="56" t="s">
        <v>116</v>
      </c>
      <c r="B66" s="52"/>
      <c r="C66" s="193"/>
      <c r="D66" s="148"/>
      <c r="E66" s="193"/>
      <c r="F66" s="152">
        <v>0</v>
      </c>
      <c r="G66" s="150"/>
      <c r="H66" s="152">
        <f t="shared" ref="H66" si="4">ROUND(D66*F66,0)</f>
        <v>0</v>
      </c>
      <c r="I66" s="202"/>
      <c r="J66" s="156">
        <v>0</v>
      </c>
      <c r="K66" s="202"/>
      <c r="L66" s="161"/>
      <c r="M66" s="156">
        <v>0</v>
      </c>
      <c r="N66" s="204"/>
      <c r="O66" s="156">
        <v>0</v>
      </c>
      <c r="P66" s="150"/>
      <c r="Q66" s="152">
        <f>SUM(H66:O66)</f>
        <v>0</v>
      </c>
      <c r="R66" s="53"/>
      <c r="S66" s="151">
        <f>IF(F66=0,0,(ROUND((Q66/F66),5)))</f>
        <v>0</v>
      </c>
    </row>
    <row r="67" spans="1:19" x14ac:dyDescent="0.2">
      <c r="A67" s="56" t="s">
        <v>117</v>
      </c>
      <c r="B67" s="52" t="s">
        <v>118</v>
      </c>
      <c r="C67" s="193"/>
      <c r="D67" s="148">
        <v>6.4099999999999999E-3</v>
      </c>
      <c r="E67" s="193"/>
      <c r="F67" s="217">
        <v>73992949.170000002</v>
      </c>
      <c r="G67" s="53"/>
      <c r="H67" s="167">
        <f>F67*D67</f>
        <v>474294.80417969998</v>
      </c>
      <c r="I67" s="193"/>
      <c r="J67" s="168">
        <v>0</v>
      </c>
      <c r="K67" s="193"/>
      <c r="L67" s="53"/>
      <c r="M67" s="168">
        <v>0</v>
      </c>
      <c r="N67" s="218"/>
      <c r="O67" s="168">
        <v>0</v>
      </c>
      <c r="P67" s="53"/>
      <c r="Q67" s="167">
        <f>SUM(H67:O67)</f>
        <v>474294.80417969998</v>
      </c>
      <c r="R67" s="53"/>
      <c r="S67" s="169">
        <f>IF(F67=0,0,(ROUND((Q67/F67),5)))</f>
        <v>6.4099999999999999E-3</v>
      </c>
    </row>
    <row r="68" spans="1:19" ht="15.75" thickBot="1" x14ac:dyDescent="0.25">
      <c r="A68" s="56"/>
      <c r="B68" s="52"/>
      <c r="C68" s="193"/>
      <c r="D68" s="53"/>
      <c r="E68" s="193"/>
      <c r="F68" s="149"/>
      <c r="G68" s="53"/>
      <c r="H68" s="149"/>
      <c r="I68" s="193"/>
      <c r="J68" s="53"/>
      <c r="K68" s="193"/>
      <c r="L68" s="53"/>
      <c r="M68" s="149"/>
      <c r="N68" s="197"/>
      <c r="O68" s="149"/>
      <c r="P68" s="53"/>
      <c r="Q68" s="149"/>
      <c r="R68" s="53"/>
      <c r="S68" s="151"/>
    </row>
    <row r="69" spans="1:19" ht="16.5" thickBot="1" x14ac:dyDescent="0.3">
      <c r="A69" s="56"/>
      <c r="B69" s="52"/>
      <c r="C69" s="193"/>
      <c r="D69" s="53" t="s">
        <v>4</v>
      </c>
      <c r="E69" s="193"/>
      <c r="F69" s="219">
        <f>SUM(F65:F68)</f>
        <v>106992949.17</v>
      </c>
      <c r="G69" s="150"/>
      <c r="H69" s="166">
        <f>SUM(H65:H68)</f>
        <v>734994.80417969998</v>
      </c>
      <c r="I69" s="202"/>
      <c r="J69" s="170">
        <f>SUM(J67:J68)</f>
        <v>0</v>
      </c>
      <c r="K69" s="202"/>
      <c r="L69" s="161"/>
      <c r="M69" s="170">
        <f>SUM(M67:M68)</f>
        <v>0</v>
      </c>
      <c r="N69" s="210"/>
      <c r="O69" s="170">
        <f>SUM(O67:O68)</f>
        <v>0</v>
      </c>
      <c r="P69" s="150"/>
      <c r="Q69" s="166">
        <f>SUM(Q65:Q68)</f>
        <v>734994.80417969998</v>
      </c>
      <c r="R69" s="53"/>
      <c r="S69" s="220">
        <f>IF(F69=0,0,(ROUND(Q69/F69,5)))</f>
        <v>6.8700000000000002E-3</v>
      </c>
    </row>
    <row r="70" spans="1:19" ht="15.75" thickTop="1" x14ac:dyDescent="0.2">
      <c r="A70" s="62"/>
      <c r="B70" s="186"/>
      <c r="C70" s="211"/>
      <c r="D70" s="64"/>
      <c r="E70" s="211"/>
      <c r="F70" s="64"/>
      <c r="G70" s="64"/>
      <c r="H70" s="171"/>
      <c r="I70" s="211"/>
      <c r="J70" s="64"/>
      <c r="K70" s="211"/>
      <c r="L70" s="64"/>
      <c r="M70" s="171"/>
      <c r="N70" s="221"/>
      <c r="O70" s="171"/>
      <c r="P70" s="64"/>
      <c r="Q70" s="64"/>
      <c r="R70" s="64"/>
      <c r="S70" s="169"/>
    </row>
    <row r="71" spans="1:19" ht="15.75" thickBot="1" x14ac:dyDescent="0.25">
      <c r="C71" s="205"/>
      <c r="D71" s="67"/>
      <c r="E71" s="205"/>
      <c r="F71" s="68"/>
      <c r="G71" s="54"/>
      <c r="H71" s="68"/>
      <c r="I71" s="205"/>
      <c r="K71" s="205"/>
      <c r="N71" s="205"/>
      <c r="Q71" s="68"/>
      <c r="S71" s="222"/>
    </row>
    <row r="72" spans="1:19" ht="16.5" thickBot="1" x14ac:dyDescent="0.3">
      <c r="A72" s="54" t="s">
        <v>119</v>
      </c>
      <c r="C72" s="205"/>
      <c r="D72" s="67"/>
      <c r="E72" s="205"/>
      <c r="F72" s="172">
        <f>F53+F69</f>
        <v>1761844226.03</v>
      </c>
      <c r="G72" s="173"/>
      <c r="H72" s="172">
        <f>H53+H69</f>
        <v>65358218.805728085</v>
      </c>
      <c r="I72" s="223"/>
      <c r="J72" s="172">
        <f>J53+J69</f>
        <v>1998537.9232258059</v>
      </c>
      <c r="K72" s="223"/>
      <c r="L72" s="173"/>
      <c r="M72" s="172">
        <f>M53+M69</f>
        <v>1153975.0954838723</v>
      </c>
      <c r="N72" s="224"/>
      <c r="O72" s="172">
        <f>O53+O69</f>
        <v>962810.51333333319</v>
      </c>
      <c r="P72" s="173"/>
      <c r="Q72" s="172">
        <f>Q53+Q69</f>
        <v>69473542.337771103</v>
      </c>
      <c r="S72" s="220">
        <f>ROUND(Q72/(F53+F69),5)</f>
        <v>3.943E-2</v>
      </c>
    </row>
    <row r="73" spans="1:19" ht="16.5" thickTop="1" x14ac:dyDescent="0.25">
      <c r="C73" s="205"/>
      <c r="D73" s="67"/>
      <c r="E73" s="205"/>
      <c r="F73" s="68"/>
      <c r="G73" s="54"/>
      <c r="H73" s="68"/>
      <c r="I73" s="205"/>
      <c r="K73" s="205"/>
      <c r="N73" s="205"/>
      <c r="Q73" s="68"/>
      <c r="S73" s="225"/>
    </row>
    <row r="74" spans="1:19" x14ac:dyDescent="0.2">
      <c r="A74" s="54" t="s">
        <v>189</v>
      </c>
      <c r="C74" s="205"/>
      <c r="D74" s="67"/>
      <c r="E74" s="205"/>
      <c r="F74" s="68"/>
      <c r="G74" s="54"/>
      <c r="H74" s="68"/>
      <c r="I74" s="205"/>
      <c r="K74" s="205"/>
      <c r="N74" s="205"/>
      <c r="Q74" s="174"/>
      <c r="S74" s="222"/>
    </row>
    <row r="75" spans="1:19" x14ac:dyDescent="0.2">
      <c r="A75" s="54" t="s">
        <v>120</v>
      </c>
      <c r="C75" s="205"/>
      <c r="E75" s="205"/>
      <c r="G75" s="54"/>
      <c r="I75" s="205"/>
      <c r="K75" s="205"/>
      <c r="N75" s="205"/>
      <c r="S75" s="222"/>
    </row>
    <row r="76" spans="1:19" x14ac:dyDescent="0.2">
      <c r="C76" s="205"/>
      <c r="E76" s="205"/>
      <c r="G76" s="54"/>
      <c r="I76" s="205"/>
      <c r="K76" s="205"/>
      <c r="N76" s="205"/>
    </row>
    <row r="77" spans="1:19" ht="15.75" x14ac:dyDescent="0.25">
      <c r="A77" s="54" t="s">
        <v>202</v>
      </c>
      <c r="C77" s="205"/>
      <c r="E77" s="205"/>
      <c r="F77" s="68"/>
      <c r="G77" s="54"/>
      <c r="H77" s="68"/>
      <c r="I77" s="205"/>
      <c r="J77" s="57" t="s">
        <v>121</v>
      </c>
      <c r="K77" s="205"/>
      <c r="M77" s="174" t="s">
        <v>122</v>
      </c>
      <c r="N77" s="213"/>
      <c r="O77" s="174" t="s">
        <v>122</v>
      </c>
      <c r="Q77" s="57" t="s">
        <v>123</v>
      </c>
    </row>
    <row r="78" spans="1:19" x14ac:dyDescent="0.2">
      <c r="C78" s="205"/>
      <c r="E78" s="205"/>
      <c r="F78" s="68"/>
      <c r="G78" s="54"/>
      <c r="H78" s="68"/>
      <c r="I78" s="205"/>
      <c r="J78" s="57" t="s">
        <v>124</v>
      </c>
      <c r="K78" s="205"/>
      <c r="M78" s="174" t="s">
        <v>125</v>
      </c>
      <c r="N78" s="213"/>
      <c r="O78" s="174" t="s">
        <v>125</v>
      </c>
      <c r="Q78" s="57" t="s">
        <v>126</v>
      </c>
    </row>
    <row r="79" spans="1:19" x14ac:dyDescent="0.2">
      <c r="A79" s="70"/>
      <c r="B79" s="175" t="s">
        <v>190</v>
      </c>
      <c r="C79" s="205"/>
      <c r="D79" s="70"/>
      <c r="E79" s="205"/>
      <c r="G79" s="54"/>
      <c r="H79" s="176" t="s">
        <v>191</v>
      </c>
      <c r="I79" s="205"/>
      <c r="J79" s="177" t="s">
        <v>192</v>
      </c>
      <c r="K79" s="205"/>
      <c r="M79" s="177" t="s">
        <v>193</v>
      </c>
      <c r="N79" s="226"/>
      <c r="O79" s="177" t="s">
        <v>193</v>
      </c>
      <c r="Q79" s="178" t="s">
        <v>194</v>
      </c>
    </row>
    <row r="80" spans="1:19" x14ac:dyDescent="0.2">
      <c r="B80" s="71" t="s">
        <v>127</v>
      </c>
      <c r="C80" s="205"/>
      <c r="E80" s="205"/>
      <c r="F80" s="68"/>
      <c r="G80" s="54"/>
      <c r="H80" s="68">
        <v>83335000</v>
      </c>
      <c r="I80" s="205"/>
      <c r="J80" s="179">
        <v>44136</v>
      </c>
      <c r="K80" s="227"/>
      <c r="L80" s="180"/>
      <c r="M80" s="181">
        <v>5.4949999999999999E-2</v>
      </c>
      <c r="N80" s="228"/>
      <c r="O80" s="181">
        <v>5.4949999999999999E-2</v>
      </c>
      <c r="Q80" s="54" t="s">
        <v>128</v>
      </c>
    </row>
    <row r="81" spans="1:20" x14ac:dyDescent="0.2">
      <c r="B81" s="71" t="s">
        <v>129</v>
      </c>
      <c r="C81" s="205"/>
      <c r="E81" s="205"/>
      <c r="F81" s="68"/>
      <c r="G81" s="54"/>
      <c r="H81" s="68">
        <v>32000000</v>
      </c>
      <c r="I81" s="205"/>
      <c r="J81" s="179">
        <v>48853</v>
      </c>
      <c r="K81" s="227"/>
      <c r="L81" s="180"/>
      <c r="M81" s="181">
        <v>3.6569999999999998E-2</v>
      </c>
      <c r="N81" s="228"/>
      <c r="O81" s="181">
        <v>3.6569999999999998E-2</v>
      </c>
      <c r="Q81" s="71" t="s">
        <v>130</v>
      </c>
    </row>
    <row r="82" spans="1:20" x14ac:dyDescent="0.2">
      <c r="B82" s="71" t="s">
        <v>129</v>
      </c>
      <c r="C82" s="205"/>
      <c r="E82" s="205"/>
      <c r="F82" s="68"/>
      <c r="G82" s="54"/>
      <c r="H82" s="68">
        <v>32000000</v>
      </c>
      <c r="I82" s="205"/>
      <c r="J82" s="179">
        <v>48853</v>
      </c>
      <c r="K82" s="227"/>
      <c r="L82" s="180"/>
      <c r="M82" s="181">
        <v>3.6450000000000003E-2</v>
      </c>
      <c r="N82" s="228"/>
      <c r="O82" s="181">
        <v>3.6450000000000003E-2</v>
      </c>
      <c r="Q82" s="71" t="s">
        <v>130</v>
      </c>
    </row>
    <row r="83" spans="1:20" x14ac:dyDescent="0.2">
      <c r="B83" s="71" t="s">
        <v>129</v>
      </c>
      <c r="C83" s="205"/>
      <c r="E83" s="205"/>
      <c r="F83" s="68"/>
      <c r="G83" s="54"/>
      <c r="H83" s="65">
        <v>32000000</v>
      </c>
      <c r="I83" s="205"/>
      <c r="J83" s="179">
        <v>48853</v>
      </c>
      <c r="K83" s="227"/>
      <c r="L83" s="180"/>
      <c r="M83" s="181">
        <v>3.6949999999999997E-2</v>
      </c>
      <c r="N83" s="228"/>
      <c r="O83" s="181">
        <v>3.6949999999999997E-2</v>
      </c>
      <c r="Q83" s="71" t="s">
        <v>130</v>
      </c>
    </row>
    <row r="84" spans="1:20" ht="15.75" thickBot="1" x14ac:dyDescent="0.25">
      <c r="C84" s="205"/>
      <c r="E84" s="205"/>
      <c r="F84" s="68"/>
      <c r="G84" s="54"/>
      <c r="H84" s="182">
        <f>SUM(H80:H83)</f>
        <v>179335000</v>
      </c>
      <c r="I84" s="205"/>
      <c r="K84" s="205"/>
      <c r="M84" s="72"/>
      <c r="N84" s="228"/>
      <c r="O84" s="72"/>
    </row>
    <row r="85" spans="1:20" ht="15.75" thickTop="1" x14ac:dyDescent="0.2">
      <c r="C85" s="205"/>
      <c r="E85" s="205"/>
      <c r="F85" s="68"/>
      <c r="G85" s="54"/>
      <c r="H85" s="66"/>
      <c r="I85" s="205"/>
      <c r="K85" s="205"/>
      <c r="M85" s="72"/>
      <c r="N85" s="228"/>
      <c r="O85" s="72"/>
    </row>
    <row r="86" spans="1:20" x14ac:dyDescent="0.2">
      <c r="A86" s="235" t="s">
        <v>203</v>
      </c>
      <c r="B86" s="235"/>
      <c r="C86" s="235"/>
      <c r="D86" s="235"/>
      <c r="E86" s="235"/>
      <c r="F86" s="235"/>
      <c r="G86" s="235"/>
      <c r="H86" s="235"/>
      <c r="I86" s="205"/>
      <c r="K86" s="205"/>
      <c r="M86" s="68"/>
      <c r="N86" s="213"/>
      <c r="O86" s="68"/>
      <c r="P86" s="68"/>
    </row>
    <row r="87" spans="1:20" x14ac:dyDescent="0.2">
      <c r="B87" s="54"/>
      <c r="C87" s="205"/>
      <c r="E87" s="205"/>
      <c r="G87" s="71"/>
      <c r="I87" s="205"/>
      <c r="J87" s="57"/>
      <c r="K87" s="205"/>
      <c r="N87" s="205"/>
      <c r="Q87" s="68"/>
      <c r="T87" s="72"/>
    </row>
    <row r="88" spans="1:20" ht="15.75" x14ac:dyDescent="0.25">
      <c r="A88" s="54" t="s">
        <v>204</v>
      </c>
      <c r="C88" s="205"/>
      <c r="E88" s="205"/>
      <c r="G88" s="54"/>
      <c r="I88" s="205"/>
      <c r="K88" s="205"/>
      <c r="N88" s="205"/>
    </row>
    <row r="89" spans="1:20" ht="15.75" x14ac:dyDescent="0.25">
      <c r="A89" s="54" t="s">
        <v>205</v>
      </c>
      <c r="C89" s="205"/>
      <c r="E89" s="205"/>
      <c r="G89" s="54"/>
      <c r="I89" s="205"/>
      <c r="K89" s="205"/>
      <c r="N89" s="205"/>
    </row>
    <row r="90" spans="1:20" ht="15.75" x14ac:dyDescent="0.25">
      <c r="A90" s="54" t="s">
        <v>206</v>
      </c>
      <c r="C90" s="205"/>
      <c r="E90" s="205"/>
      <c r="G90" s="54"/>
      <c r="I90" s="205"/>
      <c r="K90" s="205"/>
      <c r="N90" s="205"/>
    </row>
    <row r="91" spans="1:20" x14ac:dyDescent="0.2">
      <c r="C91" s="205"/>
      <c r="E91" s="205"/>
      <c r="G91" s="54"/>
      <c r="I91" s="205"/>
      <c r="K91" s="205"/>
      <c r="N91" s="205"/>
    </row>
    <row r="92" spans="1:20" x14ac:dyDescent="0.2">
      <c r="C92" s="205"/>
      <c r="E92" s="205"/>
      <c r="G92" s="54"/>
      <c r="I92" s="205"/>
      <c r="K92" s="205"/>
      <c r="N92" s="205"/>
    </row>
    <row r="93" spans="1:20" x14ac:dyDescent="0.2">
      <c r="C93" s="205"/>
      <c r="E93" s="205"/>
      <c r="G93" s="54"/>
      <c r="I93" s="205"/>
      <c r="K93" s="205"/>
      <c r="N93" s="205"/>
    </row>
    <row r="94" spans="1:20" x14ac:dyDescent="0.2">
      <c r="C94" s="205"/>
      <c r="E94" s="205"/>
      <c r="G94" s="54"/>
      <c r="I94" s="205"/>
      <c r="K94" s="205"/>
      <c r="N94" s="205"/>
    </row>
    <row r="95" spans="1:20" x14ac:dyDescent="0.2">
      <c r="C95" s="205"/>
      <c r="E95" s="205"/>
      <c r="G95" s="54"/>
      <c r="I95" s="205"/>
      <c r="K95" s="205"/>
      <c r="N95" s="205"/>
    </row>
    <row r="96" spans="1:20" x14ac:dyDescent="0.2">
      <c r="C96" s="205"/>
      <c r="E96" s="205"/>
      <c r="G96" s="54"/>
      <c r="I96" s="205"/>
      <c r="K96" s="205"/>
      <c r="N96" s="205"/>
    </row>
    <row r="97" spans="3:14" x14ac:dyDescent="0.2">
      <c r="C97" s="205"/>
      <c r="E97" s="205"/>
      <c r="G97" s="54"/>
      <c r="I97" s="205"/>
      <c r="K97" s="205"/>
      <c r="N97" s="205"/>
    </row>
  </sheetData>
  <mergeCells count="9">
    <mergeCell ref="A59:S59"/>
    <mergeCell ref="H61:Q61"/>
    <mergeCell ref="A86:H86"/>
    <mergeCell ref="A1:S1"/>
    <mergeCell ref="A2:S2"/>
    <mergeCell ref="A3:S3"/>
    <mergeCell ref="A4:S4"/>
    <mergeCell ref="A5:S5"/>
    <mergeCell ref="H7:Q7"/>
  </mergeCells>
  <pageMargins left="0.5" right="0" top="1" bottom="0.5" header="0.5" footer="0.25"/>
  <pageSetup scale="44" orientation="portrait" r:id="rId1"/>
  <headerFooter scaleWithDoc="0">
    <oddHeader>&amp;R&amp;"Arial,Bold"Attachment to Response to Question No. 5 (a-d)
Page 3 of 4
Metts</oddHead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0"/>
  <sheetViews>
    <sheetView showGridLines="0" zoomScaleNormal="100" workbookViewId="0"/>
  </sheetViews>
  <sheetFormatPr defaultRowHeight="15" x14ac:dyDescent="0.25"/>
  <cols>
    <col min="1" max="2" width="9.140625" style="76"/>
    <col min="3" max="3" width="29.5703125" style="76" customWidth="1"/>
    <col min="4" max="4" width="2.140625" style="76" customWidth="1"/>
    <col min="5" max="10" width="0" style="76" hidden="1" customWidth="1"/>
    <col min="11" max="11" width="0.5703125" style="76" hidden="1" customWidth="1"/>
    <col min="12" max="12" width="5" style="76" customWidth="1"/>
    <col min="13" max="13" width="17.7109375" style="76" bestFit="1" customWidth="1"/>
    <col min="14" max="14" width="2.85546875" style="76" customWidth="1"/>
    <col min="15" max="19" width="0" style="76" hidden="1" customWidth="1"/>
    <col min="20" max="20" width="4.7109375" style="76" customWidth="1"/>
    <col min="21" max="21" width="11.7109375" style="76" customWidth="1"/>
    <col min="22" max="16384" width="9.140625" style="76"/>
  </cols>
  <sheetData>
    <row r="1" spans="1:21" ht="15.75" x14ac:dyDescent="0.25">
      <c r="A1" s="74"/>
      <c r="B1" s="243" t="s">
        <v>131</v>
      </c>
      <c r="C1" s="243"/>
      <c r="D1" s="243"/>
      <c r="E1" s="243"/>
      <c r="F1" s="243"/>
      <c r="G1" s="243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4"/>
    </row>
    <row r="2" spans="1:21" ht="15.75" x14ac:dyDescent="0.25">
      <c r="A2" s="74"/>
      <c r="B2" s="243" t="s">
        <v>132</v>
      </c>
      <c r="C2" s="243"/>
      <c r="D2" s="243"/>
      <c r="E2" s="243"/>
      <c r="F2" s="243"/>
      <c r="G2" s="243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4"/>
    </row>
    <row r="3" spans="1:21" ht="15.75" x14ac:dyDescent="0.25">
      <c r="A3" s="74"/>
      <c r="B3" s="244">
        <v>2016</v>
      </c>
      <c r="C3" s="244"/>
      <c r="D3" s="243"/>
      <c r="E3" s="243"/>
      <c r="F3" s="243"/>
      <c r="G3" s="243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4"/>
    </row>
    <row r="4" spans="1:21" ht="15.75" x14ac:dyDescent="0.25">
      <c r="A4" s="74"/>
      <c r="B4" s="77"/>
      <c r="C4" s="77"/>
      <c r="D4" s="78"/>
      <c r="E4" s="78"/>
      <c r="F4" s="78"/>
      <c r="G4" s="79"/>
      <c r="H4" s="75"/>
      <c r="I4" s="75"/>
      <c r="J4" s="75"/>
      <c r="K4" s="78"/>
      <c r="L4" s="78"/>
      <c r="M4" s="78"/>
      <c r="N4" s="78"/>
      <c r="O4" s="78"/>
      <c r="P4" s="78"/>
      <c r="Q4" s="78"/>
      <c r="R4" s="78"/>
      <c r="S4" s="78"/>
      <c r="T4" s="78"/>
      <c r="U4" s="74"/>
    </row>
    <row r="5" spans="1:21" ht="15.75" x14ac:dyDescent="0.25">
      <c r="A5" s="74"/>
      <c r="B5" s="80"/>
      <c r="C5" s="80"/>
      <c r="D5" s="81"/>
      <c r="E5" s="75"/>
      <c r="F5" s="81"/>
      <c r="G5" s="82"/>
      <c r="H5" s="83"/>
      <c r="I5" s="83"/>
      <c r="J5" s="75"/>
      <c r="K5" s="84">
        <v>2006</v>
      </c>
      <c r="L5" s="84"/>
      <c r="M5" s="85"/>
      <c r="N5" s="84"/>
      <c r="O5" s="84">
        <v>2008</v>
      </c>
      <c r="P5" s="84"/>
      <c r="Q5" s="84">
        <v>2009</v>
      </c>
      <c r="R5" s="84"/>
      <c r="S5" s="84">
        <v>2010</v>
      </c>
      <c r="T5" s="84"/>
      <c r="U5" s="74"/>
    </row>
    <row r="6" spans="1:21" ht="15.75" x14ac:dyDescent="0.25">
      <c r="A6" s="74"/>
      <c r="B6" s="86"/>
      <c r="C6" s="86"/>
      <c r="D6" s="87"/>
      <c r="E6" s="88" t="s">
        <v>133</v>
      </c>
      <c r="F6" s="89"/>
      <c r="G6" s="90" t="s">
        <v>134</v>
      </c>
      <c r="H6" s="91"/>
      <c r="I6" s="74"/>
      <c r="J6" s="75"/>
      <c r="K6" s="88" t="s">
        <v>133</v>
      </c>
      <c r="L6" s="88"/>
      <c r="M6" s="88" t="s">
        <v>135</v>
      </c>
      <c r="N6" s="88"/>
      <c r="O6" s="88" t="s">
        <v>133</v>
      </c>
      <c r="P6" s="88"/>
      <c r="Q6" s="88" t="s">
        <v>133</v>
      </c>
      <c r="R6" s="88"/>
      <c r="S6" s="88" t="s">
        <v>133</v>
      </c>
      <c r="T6" s="88"/>
      <c r="U6" s="74"/>
    </row>
    <row r="7" spans="1:21" ht="15.75" x14ac:dyDescent="0.25">
      <c r="A7" s="74"/>
      <c r="B7" s="92"/>
      <c r="C7" s="92"/>
      <c r="D7" s="80"/>
      <c r="E7" s="93" t="s">
        <v>136</v>
      </c>
      <c r="F7" s="88"/>
      <c r="G7" s="93" t="s">
        <v>137</v>
      </c>
      <c r="H7" s="94"/>
      <c r="I7" s="93" t="s">
        <v>138</v>
      </c>
      <c r="J7" s="75"/>
      <c r="K7" s="93" t="s">
        <v>136</v>
      </c>
      <c r="L7" s="93"/>
      <c r="M7" s="93" t="s">
        <v>136</v>
      </c>
      <c r="N7" s="93"/>
      <c r="O7" s="93" t="s">
        <v>136</v>
      </c>
      <c r="P7" s="93"/>
      <c r="Q7" s="93" t="s">
        <v>136</v>
      </c>
      <c r="R7" s="93"/>
      <c r="S7" s="93" t="s">
        <v>136</v>
      </c>
      <c r="T7" s="93"/>
      <c r="U7" s="74"/>
    </row>
    <row r="8" spans="1:21" ht="15.75" x14ac:dyDescent="0.25">
      <c r="A8" s="74"/>
      <c r="B8" s="80"/>
      <c r="C8" s="80"/>
      <c r="D8" s="81"/>
      <c r="E8" s="90" t="s">
        <v>139</v>
      </c>
      <c r="F8" s="81"/>
      <c r="G8" s="90" t="s">
        <v>140</v>
      </c>
      <c r="H8" s="91"/>
      <c r="I8" s="90" t="s">
        <v>141</v>
      </c>
      <c r="J8" s="75"/>
      <c r="K8" s="95" t="s">
        <v>142</v>
      </c>
      <c r="L8" s="95"/>
      <c r="M8" s="95" t="s">
        <v>143</v>
      </c>
      <c r="N8" s="95"/>
      <c r="O8" s="95" t="s">
        <v>144</v>
      </c>
      <c r="P8" s="95"/>
      <c r="Q8" s="95" t="s">
        <v>145</v>
      </c>
      <c r="R8" s="95"/>
      <c r="S8" s="95" t="s">
        <v>146</v>
      </c>
      <c r="T8" s="95"/>
      <c r="U8" s="74"/>
    </row>
    <row r="9" spans="1:21" ht="15.75" x14ac:dyDescent="0.25">
      <c r="A9" s="74"/>
      <c r="B9" s="86"/>
      <c r="C9" s="86"/>
      <c r="D9" s="87"/>
      <c r="E9" s="96" t="s">
        <v>147</v>
      </c>
      <c r="F9" s="89"/>
      <c r="G9" s="96" t="s">
        <v>148</v>
      </c>
      <c r="H9" s="97"/>
      <c r="I9" s="96" t="s">
        <v>149</v>
      </c>
      <c r="J9" s="75"/>
      <c r="K9" s="96" t="s">
        <v>147</v>
      </c>
      <c r="L9" s="96"/>
      <c r="M9" s="96" t="s">
        <v>147</v>
      </c>
      <c r="N9" s="96"/>
      <c r="O9" s="96" t="s">
        <v>147</v>
      </c>
      <c r="P9" s="96"/>
      <c r="Q9" s="96" t="s">
        <v>147</v>
      </c>
      <c r="R9" s="96"/>
      <c r="S9" s="96" t="s">
        <v>147</v>
      </c>
      <c r="T9" s="96"/>
      <c r="U9" s="74"/>
    </row>
    <row r="10" spans="1:21" ht="15.75" x14ac:dyDescent="0.25">
      <c r="A10" s="74">
        <v>-1</v>
      </c>
      <c r="B10" s="86" t="s">
        <v>150</v>
      </c>
      <c r="C10" s="86"/>
      <c r="D10" s="98"/>
      <c r="E10" s="99">
        <v>100</v>
      </c>
      <c r="F10" s="98"/>
      <c r="G10" s="99">
        <v>100</v>
      </c>
      <c r="H10" s="100"/>
      <c r="I10" s="99">
        <v>100</v>
      </c>
      <c r="J10" s="75"/>
      <c r="K10" s="99">
        <v>100</v>
      </c>
      <c r="L10" s="99"/>
      <c r="M10" s="99">
        <v>100</v>
      </c>
      <c r="N10" s="99"/>
      <c r="O10" s="99">
        <v>100</v>
      </c>
      <c r="P10" s="99"/>
      <c r="Q10" s="99">
        <v>100</v>
      </c>
      <c r="R10" s="99"/>
      <c r="S10" s="99">
        <v>100</v>
      </c>
      <c r="T10" s="99"/>
      <c r="U10" s="74"/>
    </row>
    <row r="11" spans="1:21" ht="15.75" x14ac:dyDescent="0.25">
      <c r="A11" s="74">
        <f>+A10-1</f>
        <v>-2</v>
      </c>
      <c r="B11" s="101"/>
      <c r="C11" s="86"/>
      <c r="D11" s="87"/>
      <c r="E11" s="102"/>
      <c r="F11" s="87"/>
      <c r="G11" s="102"/>
      <c r="H11" s="103"/>
      <c r="I11" s="102"/>
      <c r="J11" s="75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74"/>
    </row>
    <row r="12" spans="1:21" ht="15.75" x14ac:dyDescent="0.25">
      <c r="A12" s="74">
        <f>+A11-1</f>
        <v>-3</v>
      </c>
      <c r="B12" s="104" t="s">
        <v>151</v>
      </c>
      <c r="C12" s="105"/>
      <c r="D12" s="106"/>
      <c r="E12" s="107">
        <v>6.6077525607551726</v>
      </c>
      <c r="F12" s="106"/>
      <c r="G12" s="107">
        <f>+G10*0.0825</f>
        <v>8.25</v>
      </c>
      <c r="H12" s="108"/>
      <c r="I12" s="107">
        <f>+I10*0.0825</f>
        <v>8.25</v>
      </c>
      <c r="J12" s="109"/>
      <c r="K12" s="107">
        <v>6.8042890069145212</v>
      </c>
      <c r="L12" s="107"/>
      <c r="M12" s="107">
        <v>5.64</v>
      </c>
      <c r="N12" s="110"/>
      <c r="O12" s="110">
        <v>5.6603773584905657</v>
      </c>
      <c r="P12" s="110"/>
      <c r="Q12" s="110">
        <v>5.6603773584905657</v>
      </c>
      <c r="R12" s="110"/>
      <c r="S12" s="110">
        <v>5.4896440780213149</v>
      </c>
      <c r="T12" s="111"/>
      <c r="U12" s="74">
        <v>-40</v>
      </c>
    </row>
    <row r="13" spans="1:21" ht="15.75" x14ac:dyDescent="0.25">
      <c r="A13" s="74">
        <f t="shared" ref="A13:A49" si="0">+A12-1</f>
        <v>-4</v>
      </c>
      <c r="B13" s="101"/>
      <c r="C13" s="86"/>
      <c r="D13" s="87"/>
      <c r="E13" s="112"/>
      <c r="F13" s="87"/>
      <c r="G13" s="112"/>
      <c r="H13" s="111"/>
      <c r="I13" s="112"/>
      <c r="J13" s="75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74"/>
    </row>
    <row r="14" spans="1:21" ht="15.75" x14ac:dyDescent="0.25">
      <c r="A14" s="74">
        <f t="shared" si="0"/>
        <v>-5</v>
      </c>
      <c r="B14" s="86" t="s">
        <v>152</v>
      </c>
      <c r="C14" s="86"/>
      <c r="D14" s="87"/>
      <c r="E14" s="112"/>
      <c r="F14" s="87"/>
      <c r="G14" s="112"/>
      <c r="H14" s="111"/>
      <c r="I14" s="112"/>
      <c r="J14" s="75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74"/>
    </row>
    <row r="15" spans="1:21" ht="15.75" x14ac:dyDescent="0.25">
      <c r="A15" s="74">
        <f t="shared" si="0"/>
        <v>-6</v>
      </c>
      <c r="B15" s="80" t="s">
        <v>153</v>
      </c>
      <c r="C15" s="86"/>
      <c r="D15" s="113"/>
      <c r="E15" s="111">
        <f>+E10-E12</f>
        <v>93.392247439244827</v>
      </c>
      <c r="F15" s="113"/>
      <c r="G15" s="111">
        <f>+G10-G12</f>
        <v>91.75</v>
      </c>
      <c r="H15" s="111"/>
      <c r="I15" s="111">
        <f>+I10-I12</f>
        <v>91.75</v>
      </c>
      <c r="J15" s="75"/>
      <c r="K15" s="111">
        <f>+K10-K12</f>
        <v>93.195710993085484</v>
      </c>
      <c r="L15" s="111"/>
      <c r="M15" s="111">
        <f>+M10-M12</f>
        <v>94.36</v>
      </c>
      <c r="N15" s="111"/>
      <c r="O15" s="111">
        <f>+O10-O12</f>
        <v>94.339622641509436</v>
      </c>
      <c r="P15" s="111"/>
      <c r="Q15" s="111">
        <f>+Q10-Q12</f>
        <v>94.339622641509436</v>
      </c>
      <c r="R15" s="111"/>
      <c r="S15" s="111">
        <f>+S10-S12</f>
        <v>94.510355921978686</v>
      </c>
      <c r="T15" s="111"/>
      <c r="U15" s="114" t="s">
        <v>154</v>
      </c>
    </row>
    <row r="16" spans="1:21" ht="15.75" x14ac:dyDescent="0.25">
      <c r="A16" s="74">
        <f t="shared" si="0"/>
        <v>-7</v>
      </c>
      <c r="B16" s="115" t="s">
        <v>155</v>
      </c>
      <c r="C16" s="105"/>
      <c r="D16" s="116"/>
      <c r="E16" s="108"/>
      <c r="F16" s="116"/>
      <c r="G16" s="108"/>
      <c r="H16" s="108"/>
      <c r="I16" s="108"/>
      <c r="J16" s="109"/>
      <c r="K16" s="117">
        <v>0.03</v>
      </c>
      <c r="L16" s="117"/>
      <c r="M16" s="118">
        <v>0</v>
      </c>
      <c r="N16" s="119"/>
      <c r="O16" s="119">
        <v>0.06</v>
      </c>
      <c r="P16" s="119"/>
      <c r="Q16" s="119">
        <v>0.06</v>
      </c>
      <c r="R16" s="119"/>
      <c r="S16" s="119">
        <v>0.09</v>
      </c>
      <c r="T16" s="119"/>
      <c r="U16" s="74"/>
    </row>
    <row r="17" spans="1:21" ht="15.75" x14ac:dyDescent="0.25">
      <c r="A17" s="74">
        <f t="shared" si="0"/>
        <v>-8</v>
      </c>
      <c r="B17" s="115" t="s">
        <v>156</v>
      </c>
      <c r="C17" s="105"/>
      <c r="D17" s="116"/>
      <c r="E17" s="108"/>
      <c r="F17" s="116"/>
      <c r="G17" s="108"/>
      <c r="H17" s="108"/>
      <c r="I17" s="108"/>
      <c r="J17" s="109"/>
      <c r="K17" s="117"/>
      <c r="L17" s="117"/>
      <c r="M17" s="120">
        <v>1</v>
      </c>
      <c r="N17" s="119"/>
      <c r="O17" s="119"/>
      <c r="P17" s="119"/>
      <c r="Q17" s="119"/>
      <c r="R17" s="119"/>
      <c r="S17" s="119"/>
      <c r="T17" s="119"/>
      <c r="U17" s="74"/>
    </row>
    <row r="18" spans="1:21" ht="15.75" x14ac:dyDescent="0.25">
      <c r="A18" s="74">
        <f t="shared" si="0"/>
        <v>-9</v>
      </c>
      <c r="B18" s="121" t="s">
        <v>157</v>
      </c>
      <c r="C18" s="105"/>
      <c r="D18" s="116"/>
      <c r="E18" s="108"/>
      <c r="F18" s="116"/>
      <c r="G18" s="108"/>
      <c r="H18" s="108"/>
      <c r="I18" s="108"/>
      <c r="J18" s="109"/>
      <c r="K18" s="117"/>
      <c r="L18" s="117"/>
      <c r="M18" s="122">
        <f>ROUND(M16*M17,4)</f>
        <v>0</v>
      </c>
      <c r="N18" s="119"/>
      <c r="O18" s="119"/>
      <c r="P18" s="119"/>
      <c r="Q18" s="119"/>
      <c r="R18" s="119"/>
      <c r="S18" s="119"/>
      <c r="T18" s="119"/>
      <c r="U18" s="74"/>
    </row>
    <row r="19" spans="1:21" ht="15.75" x14ac:dyDescent="0.25">
      <c r="A19" s="74">
        <f t="shared" si="0"/>
        <v>-10</v>
      </c>
      <c r="B19" s="105"/>
      <c r="C19" s="105"/>
      <c r="D19" s="116"/>
      <c r="E19" s="108"/>
      <c r="F19" s="116"/>
      <c r="G19" s="108"/>
      <c r="H19" s="108"/>
      <c r="I19" s="108"/>
      <c r="J19" s="109"/>
      <c r="K19" s="117"/>
      <c r="L19" s="117"/>
      <c r="M19" s="117"/>
      <c r="N19" s="119"/>
      <c r="O19" s="119"/>
      <c r="P19" s="119"/>
      <c r="Q19" s="119"/>
      <c r="R19" s="119"/>
      <c r="S19" s="119"/>
      <c r="T19" s="119"/>
      <c r="U19" s="74"/>
    </row>
    <row r="20" spans="1:21" ht="15.75" x14ac:dyDescent="0.25">
      <c r="A20" s="74">
        <f t="shared" si="0"/>
        <v>-11</v>
      </c>
      <c r="B20" s="105" t="s">
        <v>158</v>
      </c>
      <c r="C20" s="105"/>
      <c r="D20" s="116"/>
      <c r="E20" s="107">
        <f>E15*0.06</f>
        <v>5.6035348463546892</v>
      </c>
      <c r="F20" s="116"/>
      <c r="G20" s="107">
        <f>G15*0.03</f>
        <v>2.7524999999999999</v>
      </c>
      <c r="H20" s="108"/>
      <c r="I20" s="107">
        <v>0</v>
      </c>
      <c r="J20" s="109"/>
      <c r="K20" s="107">
        <f>K15*K16</f>
        <v>2.7958713297925644</v>
      </c>
      <c r="L20" s="107"/>
      <c r="M20" s="107">
        <f>M15*M18</f>
        <v>0</v>
      </c>
      <c r="N20" s="110"/>
      <c r="O20" s="110">
        <f>O15*O16</f>
        <v>5.6603773584905657</v>
      </c>
      <c r="P20" s="110"/>
      <c r="Q20" s="110">
        <f>Q15*Q16</f>
        <v>5.6603773584905657</v>
      </c>
      <c r="R20" s="110"/>
      <c r="S20" s="110">
        <f>S15*S16</f>
        <v>8.5059320329780821</v>
      </c>
      <c r="T20" s="111"/>
      <c r="U20" s="123" t="s">
        <v>159</v>
      </c>
    </row>
    <row r="21" spans="1:21" ht="15.75" x14ac:dyDescent="0.25">
      <c r="A21" s="74">
        <f t="shared" si="0"/>
        <v>-12</v>
      </c>
      <c r="B21" s="124"/>
      <c r="C21" s="86"/>
      <c r="D21" s="87"/>
      <c r="E21" s="112"/>
      <c r="F21" s="87"/>
      <c r="G21" s="112"/>
      <c r="H21" s="111"/>
      <c r="I21" s="112"/>
      <c r="J21" s="75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74"/>
    </row>
    <row r="22" spans="1:21" ht="15.75" x14ac:dyDescent="0.25">
      <c r="A22" s="74">
        <f t="shared" si="0"/>
        <v>-13</v>
      </c>
      <c r="B22" s="101" t="s">
        <v>160</v>
      </c>
      <c r="C22" s="86"/>
      <c r="D22" s="87"/>
      <c r="E22" s="112">
        <f>E15-E20</f>
        <v>87.788712592890136</v>
      </c>
      <c r="F22" s="87"/>
      <c r="G22" s="112">
        <f>G15-G20</f>
        <v>88.997500000000002</v>
      </c>
      <c r="H22" s="111"/>
      <c r="I22" s="112">
        <f>I15-I20</f>
        <v>91.75</v>
      </c>
      <c r="J22" s="75"/>
      <c r="K22" s="112">
        <f>K15-K20</f>
        <v>90.399839663292923</v>
      </c>
      <c r="L22" s="112"/>
      <c r="M22" s="112">
        <f>M15-M20</f>
        <v>94.36</v>
      </c>
      <c r="N22" s="112"/>
      <c r="O22" s="112">
        <f>O15-O20</f>
        <v>88.679245283018872</v>
      </c>
      <c r="P22" s="112"/>
      <c r="Q22" s="112">
        <f>Q15-Q20</f>
        <v>88.679245283018872</v>
      </c>
      <c r="R22" s="112"/>
      <c r="S22" s="112">
        <f>S15-S20</f>
        <v>86.004423889000606</v>
      </c>
      <c r="T22" s="112"/>
      <c r="U22" s="114" t="s">
        <v>161</v>
      </c>
    </row>
    <row r="23" spans="1:21" ht="15.75" x14ac:dyDescent="0.25">
      <c r="A23" s="74">
        <f t="shared" si="0"/>
        <v>-14</v>
      </c>
      <c r="B23" s="124"/>
      <c r="C23" s="86"/>
      <c r="D23" s="87"/>
      <c r="E23" s="112"/>
      <c r="F23" s="87"/>
      <c r="G23" s="112"/>
      <c r="H23" s="111"/>
      <c r="I23" s="112"/>
      <c r="J23" s="75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74"/>
    </row>
    <row r="24" spans="1:21" ht="15.75" x14ac:dyDescent="0.25">
      <c r="A24" s="74">
        <f t="shared" si="0"/>
        <v>-15</v>
      </c>
      <c r="B24" s="101" t="s">
        <v>162</v>
      </c>
      <c r="C24" s="86"/>
      <c r="D24" s="87"/>
      <c r="E24" s="110">
        <f>+E22*0.35</f>
        <v>30.726049407511546</v>
      </c>
      <c r="F24" s="87"/>
      <c r="G24" s="110">
        <f>+G22*0.35</f>
        <v>31.149124999999998</v>
      </c>
      <c r="H24" s="111"/>
      <c r="I24" s="110">
        <f>+I22*0.35</f>
        <v>32.112499999999997</v>
      </c>
      <c r="J24" s="75"/>
      <c r="K24" s="110">
        <f>+K22*0.35</f>
        <v>31.639943882152522</v>
      </c>
      <c r="L24" s="110"/>
      <c r="M24" s="125">
        <f>+M22*0.35</f>
        <v>33.025999999999996</v>
      </c>
      <c r="N24" s="110"/>
      <c r="O24" s="110">
        <f>+O22*0.35</f>
        <v>31.037735849056602</v>
      </c>
      <c r="P24" s="110"/>
      <c r="Q24" s="110">
        <f>+Q22*0.35</f>
        <v>31.037735849056602</v>
      </c>
      <c r="R24" s="110"/>
      <c r="S24" s="110">
        <f>+S22*0.35</f>
        <v>30.101548361150211</v>
      </c>
      <c r="T24" s="111"/>
      <c r="U24" s="114" t="s">
        <v>163</v>
      </c>
    </row>
    <row r="25" spans="1:21" ht="15.75" x14ac:dyDescent="0.25">
      <c r="A25" s="74">
        <f t="shared" si="0"/>
        <v>-16</v>
      </c>
      <c r="B25" s="124"/>
      <c r="C25" s="86"/>
      <c r="D25" s="87"/>
      <c r="E25" s="102"/>
      <c r="F25" s="87"/>
      <c r="G25" s="102"/>
      <c r="H25" s="103"/>
      <c r="I25" s="102"/>
      <c r="J25" s="75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74"/>
    </row>
    <row r="26" spans="1:21" ht="15.75" x14ac:dyDescent="0.25">
      <c r="A26" s="74">
        <f t="shared" si="0"/>
        <v>-17</v>
      </c>
      <c r="B26" s="101"/>
      <c r="C26" s="86"/>
      <c r="D26" s="87"/>
      <c r="E26" s="102"/>
      <c r="F26" s="87"/>
      <c r="G26" s="102"/>
      <c r="H26" s="103"/>
      <c r="I26" s="102"/>
      <c r="J26" s="75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74"/>
    </row>
    <row r="27" spans="1:21" ht="15.75" x14ac:dyDescent="0.25">
      <c r="A27" s="74">
        <f t="shared" si="0"/>
        <v>-18</v>
      </c>
      <c r="B27" s="101" t="s">
        <v>164</v>
      </c>
      <c r="C27" s="86"/>
      <c r="D27" s="87"/>
      <c r="E27" s="125">
        <f>+E12+E24</f>
        <v>37.333801968266719</v>
      </c>
      <c r="F27" s="87"/>
      <c r="G27" s="125">
        <f>+G12+G24</f>
        <v>39.399124999999998</v>
      </c>
      <c r="H27" s="126"/>
      <c r="I27" s="125">
        <f>+I12+I24</f>
        <v>40.362499999999997</v>
      </c>
      <c r="J27" s="75"/>
      <c r="K27" s="125">
        <f>+K12+K24</f>
        <v>38.444232889067045</v>
      </c>
      <c r="L27" s="125"/>
      <c r="M27" s="125">
        <f>+M12+M24</f>
        <v>38.665999999999997</v>
      </c>
      <c r="N27" s="125"/>
      <c r="O27" s="125">
        <f>+O12+O24</f>
        <v>36.698113207547166</v>
      </c>
      <c r="P27" s="125"/>
      <c r="Q27" s="125">
        <f>+Q12+Q24</f>
        <v>36.698113207547166</v>
      </c>
      <c r="R27" s="125"/>
      <c r="S27" s="125">
        <f>+S12+S24</f>
        <v>35.591192439171529</v>
      </c>
      <c r="T27" s="126"/>
      <c r="U27" s="114" t="s">
        <v>165</v>
      </c>
    </row>
    <row r="28" spans="1:21" ht="15.75" x14ac:dyDescent="0.25">
      <c r="A28" s="74">
        <f t="shared" si="0"/>
        <v>-19</v>
      </c>
      <c r="B28" s="75"/>
      <c r="C28" s="86"/>
      <c r="D28" s="87"/>
      <c r="E28" s="127"/>
      <c r="F28" s="87"/>
      <c r="G28" s="127"/>
      <c r="H28" s="128"/>
      <c r="I28" s="127"/>
      <c r="J28" s="75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74"/>
    </row>
    <row r="29" spans="1:21" ht="16.5" thickBot="1" x14ac:dyDescent="0.3">
      <c r="A29" s="74">
        <f t="shared" si="0"/>
        <v>-20</v>
      </c>
      <c r="B29" s="86" t="s">
        <v>166</v>
      </c>
      <c r="C29" s="86"/>
      <c r="D29" s="87"/>
      <c r="E29" s="129">
        <f>100-E27</f>
        <v>62.666198031733281</v>
      </c>
      <c r="F29" s="130"/>
      <c r="G29" s="129">
        <f>100-G27</f>
        <v>60.600875000000002</v>
      </c>
      <c r="H29" s="131"/>
      <c r="I29" s="129">
        <f>100-I27</f>
        <v>59.637500000000003</v>
      </c>
      <c r="J29" s="75"/>
      <c r="K29" s="129">
        <f>100-K27</f>
        <v>61.555767110932955</v>
      </c>
      <c r="L29" s="129"/>
      <c r="M29" s="132">
        <f>100-M27</f>
        <v>61.334000000000003</v>
      </c>
      <c r="N29" s="129"/>
      <c r="O29" s="129">
        <f>100-O27</f>
        <v>63.301886792452834</v>
      </c>
      <c r="P29" s="129"/>
      <c r="Q29" s="129">
        <f>100-Q27</f>
        <v>63.301886792452834</v>
      </c>
      <c r="R29" s="129"/>
      <c r="S29" s="129">
        <f>100-S27</f>
        <v>64.408807560828478</v>
      </c>
      <c r="T29" s="131"/>
      <c r="U29" s="114" t="s">
        <v>167</v>
      </c>
    </row>
    <row r="30" spans="1:21" ht="16.5" thickTop="1" x14ac:dyDescent="0.25">
      <c r="A30" s="74">
        <f t="shared" si="0"/>
        <v>-21</v>
      </c>
      <c r="B30" s="86"/>
      <c r="C30" s="86"/>
      <c r="D30" s="87"/>
      <c r="E30" s="127"/>
      <c r="F30" s="87"/>
      <c r="G30" s="127"/>
      <c r="H30" s="128"/>
      <c r="I30" s="133"/>
      <c r="J30" s="75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74"/>
    </row>
    <row r="31" spans="1:21" ht="15.75" x14ac:dyDescent="0.25">
      <c r="A31" s="74">
        <f t="shared" si="0"/>
        <v>-22</v>
      </c>
      <c r="B31" s="101" t="s">
        <v>168</v>
      </c>
      <c r="C31" s="86"/>
      <c r="D31" s="87"/>
      <c r="E31" s="127"/>
      <c r="F31" s="87"/>
      <c r="G31" s="127"/>
      <c r="H31" s="128"/>
      <c r="I31" s="75"/>
      <c r="J31" s="75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74"/>
    </row>
    <row r="32" spans="1:21" ht="15.75" x14ac:dyDescent="0.25">
      <c r="A32" s="74">
        <f t="shared" si="0"/>
        <v>-23</v>
      </c>
      <c r="B32" s="86" t="s">
        <v>169</v>
      </c>
      <c r="C32" s="86"/>
      <c r="D32" s="87"/>
      <c r="E32" s="134">
        <f>+E24/100</f>
        <v>0.30726049407511546</v>
      </c>
      <c r="F32" s="87"/>
      <c r="G32" s="134">
        <f>+G24/100</f>
        <v>0.31149125</v>
      </c>
      <c r="H32" s="134"/>
      <c r="I32" s="134">
        <f>+I24/100</f>
        <v>0.32112499999999999</v>
      </c>
      <c r="J32" s="75"/>
      <c r="K32" s="134">
        <f>+K24/100</f>
        <v>0.31639943882152521</v>
      </c>
      <c r="L32" s="134"/>
      <c r="M32" s="134">
        <f>+M24/100</f>
        <v>0.33025999999999994</v>
      </c>
      <c r="N32" s="134"/>
      <c r="O32" s="134">
        <f>+O24/100</f>
        <v>0.31037735849056602</v>
      </c>
      <c r="P32" s="134"/>
      <c r="Q32" s="134">
        <f>+Q24/100</f>
        <v>0.31037735849056602</v>
      </c>
      <c r="R32" s="134"/>
      <c r="S32" s="134">
        <f>+S24/100</f>
        <v>0.3010154836115021</v>
      </c>
      <c r="T32" s="134"/>
      <c r="U32" s="114" t="s">
        <v>170</v>
      </c>
    </row>
    <row r="33" spans="1:21" ht="15.75" x14ac:dyDescent="0.25">
      <c r="A33" s="74">
        <f t="shared" si="0"/>
        <v>-24</v>
      </c>
      <c r="B33" s="86" t="s">
        <v>171</v>
      </c>
      <c r="C33" s="86"/>
      <c r="D33" s="87"/>
      <c r="E33" s="135">
        <f>+E12/100</f>
        <v>6.6077525607551729E-2</v>
      </c>
      <c r="F33" s="87"/>
      <c r="G33" s="135">
        <f>+G12/100</f>
        <v>8.2500000000000004E-2</v>
      </c>
      <c r="H33" s="134"/>
      <c r="I33" s="135">
        <f>+I12/100</f>
        <v>8.2500000000000004E-2</v>
      </c>
      <c r="J33" s="75"/>
      <c r="K33" s="135">
        <f>+K12/100</f>
        <v>6.8042890069145212E-2</v>
      </c>
      <c r="L33" s="135"/>
      <c r="M33" s="135">
        <f>+M12/100</f>
        <v>5.6399999999999999E-2</v>
      </c>
      <c r="N33" s="135"/>
      <c r="O33" s="135">
        <f>+O12/100</f>
        <v>5.6603773584905655E-2</v>
      </c>
      <c r="P33" s="135"/>
      <c r="Q33" s="135">
        <f>+Q12/100</f>
        <v>5.6603773584905655E-2</v>
      </c>
      <c r="R33" s="135"/>
      <c r="S33" s="135">
        <f>+S12/100</f>
        <v>5.4896440780213149E-2</v>
      </c>
      <c r="T33" s="134"/>
      <c r="U33" s="114" t="s">
        <v>172</v>
      </c>
    </row>
    <row r="34" spans="1:21" ht="16.5" thickBot="1" x14ac:dyDescent="0.3">
      <c r="A34" s="74">
        <f t="shared" si="0"/>
        <v>-25</v>
      </c>
      <c r="B34" s="86" t="s">
        <v>173</v>
      </c>
      <c r="C34" s="86"/>
      <c r="D34" s="87"/>
      <c r="E34" s="136">
        <f>SUM(E32:E33)</f>
        <v>0.37333801968266722</v>
      </c>
      <c r="F34" s="87"/>
      <c r="G34" s="136">
        <f>SUM(G32:G33)</f>
        <v>0.39399125000000002</v>
      </c>
      <c r="H34" s="134"/>
      <c r="I34" s="136">
        <f>SUM(I32:I33)</f>
        <v>0.40362500000000001</v>
      </c>
      <c r="J34" s="75"/>
      <c r="K34" s="136">
        <f>SUM(K32:K33)</f>
        <v>0.38444232889067043</v>
      </c>
      <c r="L34" s="136"/>
      <c r="M34" s="136">
        <f>SUM(M32:M33)</f>
        <v>0.38665999999999995</v>
      </c>
      <c r="N34" s="136"/>
      <c r="O34" s="136">
        <f>SUM(O32:O33)</f>
        <v>0.36698113207547167</v>
      </c>
      <c r="P34" s="136"/>
      <c r="Q34" s="136">
        <f>SUM(Q32:Q33)</f>
        <v>0.36698113207547167</v>
      </c>
      <c r="R34" s="136"/>
      <c r="S34" s="136">
        <f>SUM(S32:S33)</f>
        <v>0.35591192439171526</v>
      </c>
      <c r="T34" s="134"/>
      <c r="U34" s="114" t="s">
        <v>174</v>
      </c>
    </row>
    <row r="35" spans="1:21" ht="15.75" thickTop="1" x14ac:dyDescent="0.25">
      <c r="A35" s="74">
        <f t="shared" si="0"/>
        <v>-26</v>
      </c>
      <c r="B35" s="75"/>
      <c r="C35" s="75"/>
      <c r="D35" s="75"/>
      <c r="E35" s="137"/>
      <c r="F35" s="75"/>
      <c r="G35" s="137"/>
      <c r="H35" s="75"/>
      <c r="I35" s="75"/>
      <c r="J35" s="75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74"/>
    </row>
    <row r="36" spans="1:21" x14ac:dyDescent="0.25">
      <c r="A36" s="74">
        <f t="shared" si="0"/>
        <v>-27</v>
      </c>
      <c r="B36" s="75"/>
      <c r="C36" s="75"/>
      <c r="D36" s="75"/>
      <c r="E36" s="137"/>
      <c r="F36" s="75"/>
      <c r="G36" s="137"/>
      <c r="H36" s="75"/>
      <c r="I36" s="75"/>
      <c r="J36" s="75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74"/>
    </row>
    <row r="37" spans="1:21" x14ac:dyDescent="0.25">
      <c r="A37" s="74">
        <f t="shared" si="0"/>
        <v>-28</v>
      </c>
      <c r="B37" s="75"/>
      <c r="C37" s="75"/>
      <c r="D37" s="75"/>
      <c r="E37" s="137"/>
      <c r="F37" s="75"/>
      <c r="G37" s="137"/>
      <c r="H37" s="75"/>
      <c r="I37" s="75"/>
      <c r="J37" s="75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74"/>
    </row>
    <row r="38" spans="1:21" x14ac:dyDescent="0.25">
      <c r="A38" s="74">
        <f t="shared" si="0"/>
        <v>-29</v>
      </c>
      <c r="B38" s="75"/>
      <c r="C38" s="75"/>
      <c r="D38" s="75"/>
      <c r="E38" s="137"/>
      <c r="F38" s="75"/>
      <c r="G38" s="137"/>
      <c r="H38" s="75"/>
      <c r="I38" s="75"/>
      <c r="J38" s="75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74"/>
    </row>
    <row r="39" spans="1:21" x14ac:dyDescent="0.25">
      <c r="A39" s="74">
        <f t="shared" si="0"/>
        <v>-30</v>
      </c>
      <c r="B39" s="75"/>
      <c r="C39" s="75"/>
      <c r="D39" s="75"/>
      <c r="E39" s="137"/>
      <c r="F39" s="75"/>
      <c r="G39" s="137"/>
      <c r="H39" s="75"/>
      <c r="I39" s="75"/>
      <c r="J39" s="75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74"/>
    </row>
    <row r="40" spans="1:21" ht="15.75" x14ac:dyDescent="0.25">
      <c r="A40" s="74">
        <f t="shared" si="0"/>
        <v>-31</v>
      </c>
      <c r="B40" s="138" t="s">
        <v>175</v>
      </c>
      <c r="C40" s="75"/>
      <c r="D40" s="75"/>
      <c r="E40" s="137"/>
      <c r="F40" s="75"/>
      <c r="G40" s="137"/>
      <c r="H40" s="75"/>
      <c r="I40" s="75"/>
      <c r="J40" s="75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74"/>
    </row>
    <row r="41" spans="1:21" ht="15.75" x14ac:dyDescent="0.25">
      <c r="A41" s="74">
        <f t="shared" si="0"/>
        <v>-32</v>
      </c>
      <c r="B41" s="86" t="s">
        <v>150</v>
      </c>
      <c r="C41" s="75"/>
      <c r="D41" s="75"/>
      <c r="E41" s="99">
        <v>100</v>
      </c>
      <c r="F41" s="75"/>
      <c r="G41" s="99">
        <v>100</v>
      </c>
      <c r="H41" s="75"/>
      <c r="I41" s="99">
        <v>100</v>
      </c>
      <c r="J41" s="75"/>
      <c r="K41" s="99">
        <v>100</v>
      </c>
      <c r="L41" s="99"/>
      <c r="M41" s="99">
        <v>100</v>
      </c>
      <c r="N41" s="99"/>
      <c r="O41" s="99">
        <v>100</v>
      </c>
      <c r="P41" s="99"/>
      <c r="Q41" s="99">
        <v>100</v>
      </c>
      <c r="R41" s="99"/>
      <c r="S41" s="99">
        <v>100</v>
      </c>
      <c r="T41" s="99"/>
      <c r="U41" s="74"/>
    </row>
    <row r="42" spans="1:21" ht="15.75" x14ac:dyDescent="0.25">
      <c r="A42" s="74">
        <f t="shared" si="0"/>
        <v>-33</v>
      </c>
      <c r="B42" s="101"/>
      <c r="C42" s="75"/>
      <c r="D42" s="75"/>
      <c r="E42" s="102"/>
      <c r="F42" s="75"/>
      <c r="G42" s="102"/>
      <c r="H42" s="75"/>
      <c r="I42" s="102"/>
      <c r="J42" s="75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74"/>
    </row>
    <row r="43" spans="1:21" ht="15.75" x14ac:dyDescent="0.25">
      <c r="A43" s="74">
        <f t="shared" si="0"/>
        <v>-34</v>
      </c>
      <c r="B43" s="104" t="s">
        <v>176</v>
      </c>
      <c r="C43" s="109"/>
      <c r="D43" s="109"/>
      <c r="E43" s="107">
        <f>+E20</f>
        <v>5.6035348463546892</v>
      </c>
      <c r="F43" s="109"/>
      <c r="G43" s="139">
        <v>0</v>
      </c>
      <c r="H43" s="109"/>
      <c r="I43" s="139">
        <f>+I20</f>
        <v>0</v>
      </c>
      <c r="J43" s="109"/>
      <c r="K43" s="107">
        <f>+K20</f>
        <v>2.7958713297925644</v>
      </c>
      <c r="L43" s="107"/>
      <c r="M43" s="107">
        <v>6</v>
      </c>
      <c r="N43" s="110"/>
      <c r="O43" s="110">
        <f>+O20</f>
        <v>5.6603773584905657</v>
      </c>
      <c r="P43" s="110"/>
      <c r="Q43" s="110">
        <f>+Q20</f>
        <v>5.6603773584905657</v>
      </c>
      <c r="R43" s="110"/>
      <c r="S43" s="110">
        <f>+S20</f>
        <v>8.5059320329780821</v>
      </c>
      <c r="T43" s="111"/>
      <c r="U43" s="74"/>
    </row>
    <row r="44" spans="1:21" ht="15.75" x14ac:dyDescent="0.25">
      <c r="A44" s="74">
        <f t="shared" si="0"/>
        <v>-35</v>
      </c>
      <c r="B44" s="104"/>
      <c r="C44" s="109"/>
      <c r="D44" s="109"/>
      <c r="E44" s="140"/>
      <c r="F44" s="109"/>
      <c r="G44" s="140"/>
      <c r="H44" s="109"/>
      <c r="I44" s="140"/>
      <c r="J44" s="109"/>
      <c r="K44" s="140"/>
      <c r="L44" s="140"/>
      <c r="M44" s="140"/>
      <c r="N44" s="112"/>
      <c r="O44" s="112"/>
      <c r="P44" s="112"/>
      <c r="Q44" s="112"/>
      <c r="R44" s="112"/>
      <c r="S44" s="112"/>
      <c r="T44" s="112"/>
      <c r="U44" s="74"/>
    </row>
    <row r="45" spans="1:21" ht="15.75" x14ac:dyDescent="0.25">
      <c r="A45" s="74">
        <f t="shared" si="0"/>
        <v>-36</v>
      </c>
      <c r="B45" s="105" t="s">
        <v>177</v>
      </c>
      <c r="C45" s="109"/>
      <c r="D45" s="109"/>
      <c r="E45" s="108">
        <f>+E41-E43</f>
        <v>94.396465153645309</v>
      </c>
      <c r="F45" s="109"/>
      <c r="G45" s="108">
        <f>+G41-G43</f>
        <v>100</v>
      </c>
      <c r="H45" s="109"/>
      <c r="I45" s="108">
        <f>+I41-I43</f>
        <v>100</v>
      </c>
      <c r="J45" s="109"/>
      <c r="K45" s="108">
        <f>+K41-K43</f>
        <v>97.204128670207439</v>
      </c>
      <c r="L45" s="108"/>
      <c r="M45" s="108">
        <f>+M41-M43</f>
        <v>94</v>
      </c>
      <c r="N45" s="111"/>
      <c r="O45" s="111">
        <f>+O41-O43</f>
        <v>94.339622641509436</v>
      </c>
      <c r="P45" s="111"/>
      <c r="Q45" s="111">
        <f>+Q41-Q43</f>
        <v>94.339622641509436</v>
      </c>
      <c r="R45" s="111"/>
      <c r="S45" s="111">
        <f>+S41-S43</f>
        <v>91.49406796702192</v>
      </c>
      <c r="T45" s="111"/>
      <c r="U45" s="114" t="s">
        <v>178</v>
      </c>
    </row>
    <row r="46" spans="1:21" ht="15.75" x14ac:dyDescent="0.25">
      <c r="A46" s="74">
        <f t="shared" si="0"/>
        <v>-37</v>
      </c>
      <c r="B46" s="105"/>
      <c r="C46" s="109"/>
      <c r="D46" s="109"/>
      <c r="E46" s="108"/>
      <c r="F46" s="109"/>
      <c r="G46" s="108"/>
      <c r="H46" s="109"/>
      <c r="I46" s="108"/>
      <c r="J46" s="109"/>
      <c r="K46" s="108"/>
      <c r="L46" s="108"/>
      <c r="M46" s="108"/>
      <c r="N46" s="111"/>
      <c r="O46" s="111"/>
      <c r="P46" s="111"/>
      <c r="Q46" s="111"/>
      <c r="R46" s="111"/>
      <c r="S46" s="111"/>
      <c r="T46" s="111"/>
      <c r="U46" s="74"/>
    </row>
    <row r="47" spans="1:21" ht="15.75" x14ac:dyDescent="0.25">
      <c r="A47" s="74">
        <f t="shared" si="0"/>
        <v>-38</v>
      </c>
      <c r="B47" s="105" t="s">
        <v>140</v>
      </c>
      <c r="C47" s="109"/>
      <c r="D47" s="109"/>
      <c r="E47" s="141">
        <v>7.0000000000000007E-2</v>
      </c>
      <c r="F47" s="109"/>
      <c r="G47" s="141">
        <v>8.2500000000000004E-2</v>
      </c>
      <c r="H47" s="109"/>
      <c r="I47" s="141">
        <v>8.2500000000000004E-2</v>
      </c>
      <c r="J47" s="109"/>
      <c r="K47" s="141">
        <v>7.0000000000000007E-2</v>
      </c>
      <c r="L47" s="141"/>
      <c r="M47" s="141">
        <v>0.06</v>
      </c>
      <c r="N47" s="142"/>
      <c r="O47" s="142">
        <v>0.06</v>
      </c>
      <c r="P47" s="142"/>
      <c r="Q47" s="142">
        <v>0.06</v>
      </c>
      <c r="R47" s="142"/>
      <c r="S47" s="142">
        <v>0.06</v>
      </c>
      <c r="T47" s="143"/>
      <c r="U47" s="74"/>
    </row>
    <row r="48" spans="1:21" ht="15.75" x14ac:dyDescent="0.25">
      <c r="A48" s="74">
        <f t="shared" si="0"/>
        <v>-39</v>
      </c>
      <c r="B48" s="121"/>
      <c r="C48" s="109"/>
      <c r="D48" s="109"/>
      <c r="E48" s="140"/>
      <c r="F48" s="109"/>
      <c r="G48" s="140"/>
      <c r="H48" s="109"/>
      <c r="I48" s="140"/>
      <c r="J48" s="109"/>
      <c r="K48" s="140"/>
      <c r="L48" s="140"/>
      <c r="M48" s="140"/>
      <c r="N48" s="112"/>
      <c r="O48" s="112"/>
      <c r="P48" s="112"/>
      <c r="Q48" s="112"/>
      <c r="R48" s="112"/>
      <c r="S48" s="112"/>
      <c r="T48" s="112"/>
      <c r="U48" s="74"/>
    </row>
    <row r="49" spans="1:21" ht="16.5" thickBot="1" x14ac:dyDescent="0.3">
      <c r="A49" s="74">
        <f t="shared" si="0"/>
        <v>-40</v>
      </c>
      <c r="B49" s="104" t="s">
        <v>179</v>
      </c>
      <c r="C49" s="109"/>
      <c r="D49" s="109"/>
      <c r="E49" s="144">
        <f>+E45*E47</f>
        <v>6.6077525607551726</v>
      </c>
      <c r="F49" s="109"/>
      <c r="G49" s="144">
        <f>+G45*G47</f>
        <v>8.25</v>
      </c>
      <c r="H49" s="109"/>
      <c r="I49" s="144">
        <f>+I45*I47</f>
        <v>8.25</v>
      </c>
      <c r="J49" s="109"/>
      <c r="K49" s="144">
        <f>+K45*K47</f>
        <v>6.8042890069145212</v>
      </c>
      <c r="L49" s="144"/>
      <c r="M49" s="132">
        <f>+M45*M47</f>
        <v>5.64</v>
      </c>
      <c r="N49" s="145"/>
      <c r="O49" s="145">
        <f>+O45*O47</f>
        <v>5.6603773584905657</v>
      </c>
      <c r="P49" s="145"/>
      <c r="Q49" s="145">
        <f>+Q45*Q47</f>
        <v>5.6603773584905657</v>
      </c>
      <c r="R49" s="145"/>
      <c r="S49" s="145">
        <f>+S45*S47</f>
        <v>5.4896440780213149</v>
      </c>
      <c r="T49" s="111"/>
      <c r="U49" s="114" t="s">
        <v>180</v>
      </c>
    </row>
    <row r="50" spans="1:21" ht="15.75" thickTop="1" x14ac:dyDescent="0.25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4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9" orientation="portrait" r:id="rId1"/>
  <headerFooter scaleWithDoc="0">
    <oddHeader>&amp;R&amp;"Times New Roman,Bold"&amp;12Attachment to Response to Question No. 5 (a-d)
Page 4 of 4
Metts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 1 - ROR Aug16 (Pre-2016)</vt:lpstr>
      <vt:lpstr>Tab 1 - ROR Aug16 (2016)</vt:lpstr>
      <vt:lpstr>Tab 2 - ECC Aug16</vt:lpstr>
      <vt:lpstr>Tab 3 - Tax Rate</vt:lpstr>
      <vt:lpstr>'Tab 1 - ROR Aug16 (2016)'!Print_Area</vt:lpstr>
      <vt:lpstr>'Tab 1 - ROR Aug16 (Pre-2016)'!Print_Area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2017-01-24T18:11:37Z</dcterms:created>
  <dcterms:modified xsi:type="dcterms:W3CDTF">2017-01-24T18:11:43Z</dcterms:modified>
  <cp:category/>
  <cp:contentStatus/>
</cp:coreProperties>
</file>