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20250" windowHeight="7650"/>
  </bookViews>
  <sheets>
    <sheet name="KU" sheetId="5" r:id="rId1"/>
  </sheets>
  <calcPr calcId="152511"/>
</workbook>
</file>

<file path=xl/calcChain.xml><?xml version="1.0" encoding="utf-8"?>
<calcChain xmlns="http://schemas.openxmlformats.org/spreadsheetml/2006/main">
  <c r="P29" i="5" l="1"/>
  <c r="M29" i="5"/>
  <c r="J29" i="5"/>
  <c r="G29" i="5"/>
  <c r="D29" i="5"/>
  <c r="C29" i="5"/>
  <c r="Q28" i="5"/>
  <c r="N28" i="5"/>
  <c r="K28" i="5"/>
  <c r="H28" i="5"/>
  <c r="E28" i="5"/>
  <c r="E29" i="5" l="1"/>
  <c r="Q29" i="5"/>
  <c r="K29" i="5"/>
  <c r="H29" i="5"/>
  <c r="N29" i="5"/>
  <c r="Q23" i="5"/>
  <c r="Q22" i="5"/>
  <c r="Q21" i="5"/>
  <c r="Q20" i="5"/>
  <c r="Q19" i="5"/>
  <c r="Q18" i="5"/>
  <c r="Q14" i="5"/>
  <c r="Q13" i="5"/>
  <c r="Q12" i="5"/>
  <c r="Q11" i="5"/>
  <c r="Q10" i="5"/>
  <c r="Q9" i="5"/>
  <c r="N23" i="5"/>
  <c r="N22" i="5"/>
  <c r="N21" i="5"/>
  <c r="N20" i="5"/>
  <c r="N19" i="5"/>
  <c r="N18" i="5"/>
  <c r="N14" i="5"/>
  <c r="N13" i="5"/>
  <c r="N12" i="5"/>
  <c r="N11" i="5"/>
  <c r="N10" i="5"/>
  <c r="N9" i="5"/>
  <c r="K23" i="5"/>
  <c r="K22" i="5"/>
  <c r="K21" i="5"/>
  <c r="K20" i="5"/>
  <c r="K19" i="5"/>
  <c r="K18" i="5"/>
  <c r="K14" i="5"/>
  <c r="K13" i="5"/>
  <c r="K12" i="5"/>
  <c r="K11" i="5"/>
  <c r="K10" i="5"/>
  <c r="K9" i="5"/>
  <c r="H23" i="5"/>
  <c r="H22" i="5"/>
  <c r="H21" i="5"/>
  <c r="H20" i="5"/>
  <c r="H19" i="5"/>
  <c r="H18" i="5"/>
  <c r="H14" i="5"/>
  <c r="H13" i="5"/>
  <c r="H12" i="5"/>
  <c r="H11" i="5"/>
  <c r="H10" i="5"/>
  <c r="H9" i="5"/>
  <c r="E23" i="5"/>
  <c r="E22" i="5"/>
  <c r="E21" i="5"/>
  <c r="E20" i="5"/>
  <c r="E19" i="5"/>
  <c r="E18" i="5"/>
  <c r="E14" i="5"/>
  <c r="E13" i="5"/>
  <c r="E12" i="5"/>
  <c r="E11" i="5"/>
  <c r="E10" i="5"/>
  <c r="E9" i="5"/>
  <c r="C24" i="5" l="1"/>
  <c r="C15" i="5"/>
  <c r="P24" i="5" l="1"/>
  <c r="M24" i="5"/>
  <c r="J24" i="5"/>
  <c r="G24" i="5"/>
  <c r="D24" i="5"/>
  <c r="E24" i="5" s="1"/>
  <c r="P15" i="5"/>
  <c r="M15" i="5"/>
  <c r="J15" i="5"/>
  <c r="G15" i="5"/>
  <c r="D15" i="5"/>
  <c r="H15" i="5" l="1"/>
  <c r="Q24" i="5"/>
  <c r="N15" i="5"/>
  <c r="K24" i="5"/>
  <c r="K15" i="5"/>
  <c r="H24" i="5"/>
  <c r="Q15" i="5"/>
  <c r="N24" i="5"/>
  <c r="E15" i="5"/>
</calcChain>
</file>

<file path=xl/sharedStrings.xml><?xml version="1.0" encoding="utf-8"?>
<sst xmlns="http://schemas.openxmlformats.org/spreadsheetml/2006/main" count="29" uniqueCount="25">
  <si>
    <t>ENVIRONMENTAL SURCHARGE REPORT</t>
  </si>
  <si>
    <t>Pollution Control - Operations &amp; Maintenance Expenses</t>
  </si>
  <si>
    <t>O&amp;M Expense Account</t>
  </si>
  <si>
    <t>% Change from Prior Period</t>
  </si>
  <si>
    <t>2009 Plan</t>
  </si>
  <si>
    <t>ECR Landfill Operations</t>
  </si>
  <si>
    <t>ECR Landfill Maintenance</t>
  </si>
  <si>
    <t xml:space="preserve">    Total 2009 Plan O&amp;M Expenses</t>
  </si>
  <si>
    <t>2011 Plan</t>
  </si>
  <si>
    <t xml:space="preserve">    Total 2011 Plan O&amp;M Expenses</t>
  </si>
  <si>
    <t>The 2001 Plan was eliminated from ECR recovery in August 2010 per PSC Order No. 2009-00549.</t>
  </si>
  <si>
    <t>KENTUCKY UTILITIES COMPANY</t>
  </si>
  <si>
    <t>NOx Operation -- Consumables</t>
  </si>
  <si>
    <t>NOx Operation -- Labor and Other</t>
  </si>
  <si>
    <t>NOx Maintenance</t>
  </si>
  <si>
    <t>ECR Sorbent Injection Operation</t>
  </si>
  <si>
    <t>ECR Sorbent Reactant - Reagent Only</t>
  </si>
  <si>
    <t>ECR Sorbent Injection Maintenance</t>
  </si>
  <si>
    <t>ECR Baghouse Operations</t>
  </si>
  <si>
    <t>ECR Baghouse Maintenance</t>
  </si>
  <si>
    <t>ECR Activated Carbon</t>
  </si>
  <si>
    <t xml:space="preserve">     Adjustment for CCP Disposal in Base Rates (ES Form 2.51)</t>
  </si>
  <si>
    <t>2016 Plan</t>
  </si>
  <si>
    <t>ECR Liquid Injection - Reagant Only</t>
  </si>
  <si>
    <t xml:space="preserve">    Total 2016 Plan O&amp;M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</si>
</sst>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Fill="1"/>
    <xf numFmtId="1" fontId="5" fillId="0" borderId="0" xfId="1" applyNumberFormat="1" applyFont="1" applyFill="1" applyAlignment="1">
      <alignment horizontal="left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17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left" wrapText="1"/>
    </xf>
    <xf numFmtId="0" fontId="3" fillId="0" borderId="2" xfId="1" applyFont="1" applyFill="1" applyBorder="1"/>
    <xf numFmtId="0" fontId="3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left"/>
    </xf>
    <xf numFmtId="43" fontId="3" fillId="0" borderId="9" xfId="2" applyNumberFormat="1" applyFont="1" applyFill="1" applyBorder="1" applyProtection="1">
      <protection locked="0"/>
    </xf>
    <xf numFmtId="1" fontId="5" fillId="0" borderId="9" xfId="3" applyNumberFormat="1" applyFont="1" applyFill="1" applyBorder="1" applyAlignment="1" applyProtection="1">
      <alignment horizontal="left"/>
      <protection locked="0"/>
    </xf>
    <xf numFmtId="43" fontId="3" fillId="0" borderId="0" xfId="2" applyNumberFormat="1" applyFont="1" applyFill="1" applyBorder="1" applyProtection="1">
      <protection locked="0"/>
    </xf>
    <xf numFmtId="43" fontId="3" fillId="0" borderId="10" xfId="2" applyNumberFormat="1" applyFont="1" applyFill="1" applyBorder="1" applyProtection="1">
      <protection locked="0"/>
    </xf>
    <xf numFmtId="43" fontId="3" fillId="0" borderId="13" xfId="2" applyNumberFormat="1" applyFont="1" applyFill="1" applyBorder="1" applyProtection="1">
      <protection locked="0"/>
    </xf>
    <xf numFmtId="9" fontId="3" fillId="0" borderId="13" xfId="3" applyFont="1" applyFill="1" applyBorder="1"/>
    <xf numFmtId="1" fontId="5" fillId="0" borderId="13" xfId="3" applyNumberFormat="1" applyFont="1" applyFill="1" applyBorder="1" applyAlignment="1">
      <alignment horizontal="left"/>
    </xf>
    <xf numFmtId="9" fontId="3" fillId="0" borderId="0" xfId="3" applyFont="1" applyFill="1" applyBorder="1"/>
    <xf numFmtId="43" fontId="3" fillId="0" borderId="14" xfId="2" applyNumberFormat="1" applyFont="1" applyFill="1" applyBorder="1" applyProtection="1">
      <protection locked="0"/>
    </xf>
    <xf numFmtId="9" fontId="3" fillId="0" borderId="10" xfId="3" applyFont="1" applyFill="1" applyBorder="1" applyProtection="1">
      <protection locked="0"/>
    </xf>
    <xf numFmtId="1" fontId="5" fillId="0" borderId="10" xfId="3" applyNumberFormat="1" applyFont="1" applyFill="1" applyBorder="1" applyAlignment="1" applyProtection="1">
      <alignment horizontal="left"/>
      <protection locked="0"/>
    </xf>
    <xf numFmtId="1" fontId="5" fillId="0" borderId="0" xfId="3" applyNumberFormat="1" applyFont="1" applyFill="1" applyBorder="1" applyAlignment="1">
      <alignment horizontal="left"/>
    </xf>
    <xf numFmtId="0" fontId="3" fillId="0" borderId="4" xfId="4" quotePrefix="1" applyFont="1" applyFill="1" applyBorder="1" applyAlignment="1" applyProtection="1">
      <alignment horizontal="left"/>
    </xf>
    <xf numFmtId="0" fontId="3" fillId="0" borderId="5" xfId="4" applyFont="1" applyFill="1" applyBorder="1" applyAlignment="1" applyProtection="1">
      <alignment horizontal="center"/>
    </xf>
    <xf numFmtId="0" fontId="3" fillId="0" borderId="8" xfId="4" applyFont="1" applyFill="1" applyBorder="1" applyProtection="1"/>
    <xf numFmtId="1" fontId="5" fillId="0" borderId="10" xfId="3" applyNumberFormat="1" applyFont="1" applyFill="1" applyBorder="1" applyAlignment="1">
      <alignment horizontal="left"/>
    </xf>
    <xf numFmtId="0" fontId="3" fillId="0" borderId="11" xfId="4" applyFont="1" applyFill="1" applyBorder="1" applyProtection="1"/>
    <xf numFmtId="0" fontId="3" fillId="0" borderId="12" xfId="4" quotePrefix="1" applyFont="1" applyFill="1" applyBorder="1" applyAlignment="1" applyProtection="1">
      <alignment horizontal="left"/>
    </xf>
    <xf numFmtId="0" fontId="3" fillId="0" borderId="0" xfId="4" applyFont="1" applyFill="1"/>
    <xf numFmtId="0" fontId="3" fillId="0" borderId="4" xfId="4" applyFont="1" applyFill="1" applyBorder="1"/>
    <xf numFmtId="0" fontId="3" fillId="0" borderId="5" xfId="4" applyFont="1" applyFill="1" applyBorder="1"/>
    <xf numFmtId="0" fontId="3" fillId="0" borderId="15" xfId="4" applyFont="1" applyFill="1" applyBorder="1"/>
    <xf numFmtId="0" fontId="3" fillId="0" borderId="7" xfId="4" applyFont="1" applyFill="1" applyBorder="1" applyAlignment="1">
      <alignment horizontal="left"/>
    </xf>
    <xf numFmtId="0" fontId="3" fillId="0" borderId="17" xfId="4" applyFont="1" applyFill="1" applyBorder="1" applyAlignment="1">
      <alignment horizontal="left"/>
    </xf>
    <xf numFmtId="0" fontId="3" fillId="0" borderId="18" xfId="4" applyFont="1" applyFill="1" applyBorder="1"/>
    <xf numFmtId="0" fontId="3" fillId="0" borderId="16" xfId="4" applyFont="1" applyFill="1" applyBorder="1"/>
    <xf numFmtId="0" fontId="3" fillId="0" borderId="19" xfId="4" applyFont="1" applyFill="1" applyBorder="1"/>
    <xf numFmtId="9" fontId="3" fillId="0" borderId="13" xfId="3" applyFont="1" applyFill="1" applyBorder="1" applyProtection="1">
      <protection locked="0"/>
    </xf>
    <xf numFmtId="0" fontId="3" fillId="0" borderId="6" xfId="1" applyFont="1" applyFill="1" applyBorder="1"/>
    <xf numFmtId="9" fontId="3" fillId="0" borderId="6" xfId="3" applyFont="1" applyFill="1" applyBorder="1"/>
    <xf numFmtId="0" fontId="3" fillId="0" borderId="7" xfId="4" applyFont="1" applyFill="1" applyBorder="1" applyAlignment="1" applyProtection="1">
      <alignment horizontal="left"/>
    </xf>
    <xf numFmtId="1" fontId="5" fillId="0" borderId="3" xfId="1" applyNumberFormat="1" applyFont="1" applyFill="1" applyBorder="1" applyAlignment="1">
      <alignment horizontal="right"/>
    </xf>
    <xf numFmtId="0" fontId="3" fillId="0" borderId="20" xfId="1" applyFont="1" applyFill="1" applyBorder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</cellXfs>
  <cellStyles count="6">
    <cellStyle name="Comma 2" xfId="2"/>
    <cellStyle name="Currency 2" xfId="5"/>
    <cellStyle name="Normal" xfId="0" builtinId="0"/>
    <cellStyle name="Normal 2" xfId="4"/>
    <cellStyle name="Normal 4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0" zoomScaleNormal="80" zoomScalePageLayoutView="70" workbookViewId="0">
      <selection sqref="A1:Q1"/>
    </sheetView>
  </sheetViews>
  <sheetFormatPr defaultRowHeight="15.75" x14ac:dyDescent="0.2"/>
  <cols>
    <col min="1" max="1" width="12.42578125" style="1" customWidth="1"/>
    <col min="2" max="2" width="40.140625" style="1" customWidth="1"/>
    <col min="3" max="4" width="13.85546875" style="1" customWidth="1"/>
    <col min="5" max="5" width="10.140625" style="1" customWidth="1"/>
    <col min="6" max="6" width="1.85546875" style="1" customWidth="1"/>
    <col min="7" max="7" width="13.85546875" style="1" customWidth="1"/>
    <col min="8" max="8" width="10.140625" style="1" customWidth="1"/>
    <col min="9" max="9" width="1.85546875" style="2" customWidth="1"/>
    <col min="10" max="10" width="13.85546875" style="3" customWidth="1"/>
    <col min="11" max="11" width="10.140625" style="3" customWidth="1"/>
    <col min="12" max="12" width="1.85546875" style="1" customWidth="1"/>
    <col min="13" max="13" width="13.85546875" style="1" customWidth="1"/>
    <col min="14" max="14" width="10.140625" style="1" customWidth="1"/>
    <col min="15" max="15" width="1.85546875" style="1" customWidth="1"/>
    <col min="16" max="16" width="13.85546875" style="1" customWidth="1"/>
    <col min="17" max="17" width="10.140625" style="1" customWidth="1"/>
    <col min="18" max="16384" width="9.140625" style="1"/>
  </cols>
  <sheetData>
    <row r="1" spans="1:17" ht="20.85" customHeight="1" x14ac:dyDescent="0.3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0.85" customHeight="1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0.85" customHeight="1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5.75" customHeight="1" x14ac:dyDescent="0.2"/>
    <row r="6" spans="1:17" ht="39" thickBot="1" x14ac:dyDescent="0.25">
      <c r="A6" s="4"/>
      <c r="B6" s="4" t="s">
        <v>2</v>
      </c>
      <c r="C6" s="5">
        <v>42460</v>
      </c>
      <c r="D6" s="5">
        <v>42490</v>
      </c>
      <c r="E6" s="6" t="s">
        <v>3</v>
      </c>
      <c r="F6" s="6"/>
      <c r="G6" s="5">
        <v>42521</v>
      </c>
      <c r="H6" s="6" t="s">
        <v>3</v>
      </c>
      <c r="I6" s="7"/>
      <c r="J6" s="5">
        <v>42551</v>
      </c>
      <c r="K6" s="6" t="s">
        <v>3</v>
      </c>
      <c r="L6" s="7"/>
      <c r="M6" s="5">
        <v>42582</v>
      </c>
      <c r="N6" s="6" t="s">
        <v>3</v>
      </c>
      <c r="O6" s="7"/>
      <c r="P6" s="5">
        <v>42613</v>
      </c>
      <c r="Q6" s="6" t="s">
        <v>3</v>
      </c>
    </row>
    <row r="7" spans="1:17" ht="15.75" customHeight="1" thickTop="1" x14ac:dyDescent="0.2">
      <c r="A7" s="8"/>
      <c r="B7" s="9"/>
      <c r="G7" s="9"/>
      <c r="I7" s="10"/>
      <c r="J7" s="1"/>
      <c r="K7" s="1"/>
      <c r="L7" s="2"/>
      <c r="O7" s="2"/>
      <c r="Q7" s="43"/>
    </row>
    <row r="8" spans="1:17" s="3" customFormat="1" ht="15.75" customHeight="1" x14ac:dyDescent="0.2">
      <c r="A8" s="30" t="s">
        <v>4</v>
      </c>
      <c r="B8" s="31"/>
      <c r="I8" s="10"/>
      <c r="L8" s="10"/>
      <c r="O8" s="10"/>
      <c r="Q8" s="39"/>
    </row>
    <row r="9" spans="1:17" s="3" customFormat="1" ht="15.75" customHeight="1" x14ac:dyDescent="0.2">
      <c r="A9" s="33">
        <v>506154</v>
      </c>
      <c r="B9" s="32" t="s">
        <v>12</v>
      </c>
      <c r="C9" s="14">
        <v>0</v>
      </c>
      <c r="D9" s="14">
        <v>8875.2999999999993</v>
      </c>
      <c r="E9" s="20">
        <f t="shared" ref="E9:E15" si="0">IF((C9+D9)=0,0,IF((C9+D9)&gt;0,ROUND(IFERROR((D9-C9)/C9*SIGN(C9),1),4),IF((C9+D9)&lt;0,ROUND(IFERROR((D9-C9)/C9*SIGN(C9),-1),4))))</f>
        <v>1</v>
      </c>
      <c r="F9" s="20"/>
      <c r="G9" s="14">
        <v>35662.550000000003</v>
      </c>
      <c r="H9" s="20">
        <f t="shared" ref="H9:H15" si="1">IF((D9+G9)=0,0,IF((D9+G9)&gt;0,ROUND(IFERROR((G9-D9)/D9*SIGN(D9),1),4),IF((D9+G9)&lt;0,ROUND(IFERROR((G9-D9)/D9*SIGN(D9),-1),4))))</f>
        <v>3.0182000000000002</v>
      </c>
      <c r="I9" s="21"/>
      <c r="J9" s="14">
        <v>27093.3</v>
      </c>
      <c r="K9" s="20">
        <f t="shared" ref="K9:K15" si="2">IF((G9+J9)=0,0,IF((G9+J9)&gt;0,ROUND(IFERROR((J9-G9)/G9*SIGN(G9),1),4),IF((G9+J9)&lt;0,ROUND(IFERROR((J9-G9)/G9*SIGN(G9),-1),4))))</f>
        <v>-0.24030000000000001</v>
      </c>
      <c r="L9" s="21"/>
      <c r="M9" s="14">
        <v>44386.91</v>
      </c>
      <c r="N9" s="20">
        <f t="shared" ref="N9:N15" si="3">IF((J9+M9)=0,0,IF((J9+M9)&gt;0,ROUND(IFERROR((M9-J9)/J9*SIGN(J9),1),4),IF((J9+M9)&lt;0,ROUND(IFERROR((M9-J9)/J9*SIGN(J9),-1),4))))</f>
        <v>0.63829999999999998</v>
      </c>
      <c r="O9" s="21"/>
      <c r="P9" s="14">
        <v>33418.699999999997</v>
      </c>
      <c r="Q9" s="20">
        <f t="shared" ref="Q9:Q15" si="4">IF((M9+P9)=0,0,IF((M9+P9)&gt;0,ROUND(IFERROR((P9-M9)/M9*SIGN(M9),1),4),IF((M9+P9)&lt;0,ROUND(IFERROR((P9-M9)/M9*SIGN(M9),-1),4))))</f>
        <v>-0.24709999999999999</v>
      </c>
    </row>
    <row r="10" spans="1:17" s="3" customFormat="1" ht="15.75" customHeight="1" x14ac:dyDescent="0.2">
      <c r="A10" s="33">
        <v>506155</v>
      </c>
      <c r="B10" s="32" t="s">
        <v>13</v>
      </c>
      <c r="C10" s="11">
        <v>0</v>
      </c>
      <c r="D10" s="11">
        <v>0</v>
      </c>
      <c r="E10" s="20">
        <f t="shared" si="0"/>
        <v>0</v>
      </c>
      <c r="F10" s="20"/>
      <c r="G10" s="11">
        <v>0</v>
      </c>
      <c r="H10" s="20">
        <f t="shared" si="1"/>
        <v>0</v>
      </c>
      <c r="I10" s="21"/>
      <c r="J10" s="11">
        <v>0</v>
      </c>
      <c r="K10" s="20">
        <f t="shared" si="2"/>
        <v>0</v>
      </c>
      <c r="L10" s="12"/>
      <c r="M10" s="11">
        <v>0</v>
      </c>
      <c r="N10" s="20">
        <f t="shared" si="3"/>
        <v>0</v>
      </c>
      <c r="O10" s="12"/>
      <c r="P10" s="11">
        <v>0</v>
      </c>
      <c r="Q10" s="20">
        <f t="shared" si="4"/>
        <v>0</v>
      </c>
    </row>
    <row r="11" spans="1:17" s="3" customFormat="1" ht="15.75" customHeight="1" x14ac:dyDescent="0.2">
      <c r="A11" s="33">
        <v>512151</v>
      </c>
      <c r="B11" s="32" t="s">
        <v>14</v>
      </c>
      <c r="C11" s="11">
        <v>118821.78</v>
      </c>
      <c r="D11" s="11">
        <v>47555.22</v>
      </c>
      <c r="E11" s="20">
        <f t="shared" si="0"/>
        <v>-0.5998</v>
      </c>
      <c r="F11" s="20"/>
      <c r="G11" s="11">
        <v>49431.19</v>
      </c>
      <c r="H11" s="20">
        <f t="shared" si="1"/>
        <v>3.9399999999999998E-2</v>
      </c>
      <c r="I11" s="21"/>
      <c r="J11" s="11">
        <v>62576.72</v>
      </c>
      <c r="K11" s="20">
        <f t="shared" si="2"/>
        <v>0.26590000000000003</v>
      </c>
      <c r="L11" s="12"/>
      <c r="M11" s="11">
        <v>44237.74</v>
      </c>
      <c r="N11" s="20">
        <f t="shared" si="3"/>
        <v>-0.29310000000000003</v>
      </c>
      <c r="O11" s="12"/>
      <c r="P11" s="11">
        <v>25341.82</v>
      </c>
      <c r="Q11" s="20">
        <f t="shared" si="4"/>
        <v>-0.42709999999999998</v>
      </c>
    </row>
    <row r="12" spans="1:17" s="3" customFormat="1" ht="15.75" customHeight="1" x14ac:dyDescent="0.2">
      <c r="A12" s="33">
        <v>502013</v>
      </c>
      <c r="B12" s="32" t="s">
        <v>5</v>
      </c>
      <c r="C12" s="11">
        <v>326394.03999999998</v>
      </c>
      <c r="D12" s="11">
        <v>326147.49</v>
      </c>
      <c r="E12" s="20">
        <f t="shared" si="0"/>
        <v>-8.0000000000000004E-4</v>
      </c>
      <c r="F12" s="20"/>
      <c r="G12" s="11">
        <v>331302.5</v>
      </c>
      <c r="H12" s="20">
        <f t="shared" si="1"/>
        <v>1.5800000000000002E-2</v>
      </c>
      <c r="I12" s="21"/>
      <c r="J12" s="11">
        <v>333978.28999999998</v>
      </c>
      <c r="K12" s="20">
        <f t="shared" si="2"/>
        <v>8.0999999999999996E-3</v>
      </c>
      <c r="L12" s="12"/>
      <c r="M12" s="11">
        <v>337781.92</v>
      </c>
      <c r="N12" s="20">
        <f t="shared" si="3"/>
        <v>1.14E-2</v>
      </c>
      <c r="O12" s="12"/>
      <c r="P12" s="11">
        <v>332196.03000000003</v>
      </c>
      <c r="Q12" s="20">
        <f t="shared" si="4"/>
        <v>-1.6500000000000001E-2</v>
      </c>
    </row>
    <row r="13" spans="1:17" s="3" customFormat="1" ht="15.75" customHeight="1" x14ac:dyDescent="0.2">
      <c r="A13" s="33">
        <v>512107</v>
      </c>
      <c r="B13" s="32" t="s">
        <v>6</v>
      </c>
      <c r="C13" s="11">
        <v>223701.17</v>
      </c>
      <c r="D13" s="11">
        <v>179336.45</v>
      </c>
      <c r="E13" s="20">
        <f t="shared" si="0"/>
        <v>-0.1983</v>
      </c>
      <c r="F13" s="20"/>
      <c r="G13" s="11">
        <v>160362.51</v>
      </c>
      <c r="H13" s="20">
        <f t="shared" si="1"/>
        <v>-0.10580000000000001</v>
      </c>
      <c r="I13" s="21"/>
      <c r="J13" s="11">
        <v>120574.32</v>
      </c>
      <c r="K13" s="20">
        <f t="shared" si="2"/>
        <v>-0.24809999999999999</v>
      </c>
      <c r="L13" s="12"/>
      <c r="M13" s="11">
        <v>178810.91</v>
      </c>
      <c r="N13" s="20">
        <f t="shared" si="3"/>
        <v>0.48299999999999998</v>
      </c>
      <c r="O13" s="12"/>
      <c r="P13" s="11">
        <v>179132.23</v>
      </c>
      <c r="Q13" s="20">
        <f t="shared" si="4"/>
        <v>1.8E-3</v>
      </c>
    </row>
    <row r="14" spans="1:17" s="3" customFormat="1" ht="15.75" customHeight="1" x14ac:dyDescent="0.2">
      <c r="A14" s="34" t="s">
        <v>21</v>
      </c>
      <c r="B14" s="35"/>
      <c r="C14" s="11">
        <v>0</v>
      </c>
      <c r="D14" s="11">
        <v>0</v>
      </c>
      <c r="E14" s="20">
        <f t="shared" si="0"/>
        <v>0</v>
      </c>
      <c r="F14" s="20"/>
      <c r="G14" s="11">
        <v>0</v>
      </c>
      <c r="H14" s="20">
        <f t="shared" si="1"/>
        <v>0</v>
      </c>
      <c r="I14" s="21"/>
      <c r="J14" s="11">
        <v>0</v>
      </c>
      <c r="K14" s="20">
        <f t="shared" si="2"/>
        <v>0</v>
      </c>
      <c r="L14" s="12"/>
      <c r="M14" s="11">
        <v>0</v>
      </c>
      <c r="N14" s="20">
        <f t="shared" si="3"/>
        <v>0</v>
      </c>
      <c r="O14" s="12"/>
      <c r="P14" s="11">
        <v>0</v>
      </c>
      <c r="Q14" s="20">
        <f t="shared" si="4"/>
        <v>0</v>
      </c>
    </row>
    <row r="15" spans="1:17" ht="15.75" customHeight="1" thickBot="1" x14ac:dyDescent="0.25">
      <c r="A15" s="36"/>
      <c r="B15" s="37" t="s">
        <v>7</v>
      </c>
      <c r="C15" s="15">
        <f>SUM(C9:C14)</f>
        <v>668916.99</v>
      </c>
      <c r="D15" s="19">
        <f>SUM(D9:D14)</f>
        <v>561914.46</v>
      </c>
      <c r="E15" s="38">
        <f t="shared" si="0"/>
        <v>-0.16</v>
      </c>
      <c r="F15" s="16"/>
      <c r="G15" s="15">
        <f>SUM(G9:G14)</f>
        <v>576758.75</v>
      </c>
      <c r="H15" s="38">
        <f t="shared" si="1"/>
        <v>2.64E-2</v>
      </c>
      <c r="I15" s="17"/>
      <c r="J15" s="15">
        <f>SUM(J9:J14)</f>
        <v>544222.63</v>
      </c>
      <c r="K15" s="38">
        <f t="shared" si="2"/>
        <v>-5.6399999999999999E-2</v>
      </c>
      <c r="L15" s="17"/>
      <c r="M15" s="15">
        <f>SUM(M9:M14)</f>
        <v>605217.48</v>
      </c>
      <c r="N15" s="38">
        <f t="shared" si="3"/>
        <v>0.11210000000000001</v>
      </c>
      <c r="O15" s="17"/>
      <c r="P15" s="15">
        <f>SUM(P9:P14)</f>
        <v>570088.78</v>
      </c>
      <c r="Q15" s="38">
        <f t="shared" si="4"/>
        <v>-5.8000000000000003E-2</v>
      </c>
    </row>
    <row r="16" spans="1:17" ht="15.75" customHeight="1" thickTop="1" x14ac:dyDescent="0.2">
      <c r="A16" s="8"/>
      <c r="B16" s="3"/>
      <c r="C16" s="29"/>
      <c r="D16" s="13"/>
      <c r="E16" s="18"/>
      <c r="F16" s="18"/>
      <c r="G16" s="13"/>
      <c r="H16" s="18"/>
      <c r="I16" s="22"/>
      <c r="J16" s="13"/>
      <c r="K16" s="18"/>
      <c r="L16" s="22"/>
      <c r="M16" s="13"/>
      <c r="N16" s="18"/>
      <c r="O16" s="22"/>
      <c r="P16" s="13"/>
      <c r="Q16" s="40"/>
    </row>
    <row r="17" spans="1:17" ht="15.75" customHeight="1" x14ac:dyDescent="0.2">
      <c r="A17" s="30" t="s">
        <v>8</v>
      </c>
      <c r="B17" s="31"/>
      <c r="C17" s="31"/>
      <c r="D17" s="13"/>
      <c r="E17" s="18"/>
      <c r="F17" s="18"/>
      <c r="G17" s="13"/>
      <c r="H17" s="18"/>
      <c r="I17" s="22"/>
      <c r="J17" s="13"/>
      <c r="K17" s="18"/>
      <c r="L17" s="22"/>
      <c r="M17" s="13"/>
      <c r="N17" s="18"/>
      <c r="O17" s="22"/>
      <c r="P17" s="13"/>
      <c r="Q17" s="40"/>
    </row>
    <row r="18" spans="1:17" ht="15.75" customHeight="1" x14ac:dyDescent="0.2">
      <c r="A18" s="33">
        <v>506159</v>
      </c>
      <c r="B18" s="32" t="s">
        <v>15</v>
      </c>
      <c r="C18" s="11">
        <v>50099.21</v>
      </c>
      <c r="D18" s="14">
        <v>52705.32</v>
      </c>
      <c r="E18" s="20">
        <f t="shared" ref="E18:E24" si="5">IF((C18+D18)=0,0,IF((C18+D18)&gt;0,ROUND(IFERROR((D18-C18)/C18*SIGN(C18),1),4),IF((C18+D18)&lt;0,ROUND(IFERROR((D18-C18)/C18*SIGN(C18),-1),4))))</f>
        <v>5.1999999999999998E-2</v>
      </c>
      <c r="F18" s="20"/>
      <c r="G18" s="14">
        <v>46660.9</v>
      </c>
      <c r="H18" s="20">
        <f t="shared" ref="H18:H24" si="6">IF((D18+G18)=0,0,IF((D18+G18)&gt;0,ROUND(IFERROR((G18-D18)/D18*SIGN(D18),1),4),IF((D18+G18)&lt;0,ROUND(IFERROR((G18-D18)/D18*SIGN(D18),-1),4))))</f>
        <v>-0.1147</v>
      </c>
      <c r="I18" s="26"/>
      <c r="J18" s="14">
        <v>51028.1</v>
      </c>
      <c r="K18" s="20">
        <f t="shared" ref="K18:K24" si="7">IF((G18+J18)=0,0,IF((G18+J18)&gt;0,ROUND(IFERROR((J18-G18)/G18*SIGN(G18),1),4),IF((G18+J18)&lt;0,ROUND(IFERROR((J18-G18)/G18*SIGN(G18),-1),4))))</f>
        <v>9.3600000000000003E-2</v>
      </c>
      <c r="L18" s="26"/>
      <c r="M18" s="14">
        <v>42833.25</v>
      </c>
      <c r="N18" s="20">
        <f t="shared" ref="N18:N24" si="8">IF((J18+M18)=0,0,IF((J18+M18)&gt;0,ROUND(IFERROR((M18-J18)/J18*SIGN(J18),1),4),IF((J18+M18)&lt;0,ROUND(IFERROR((M18-J18)/J18*SIGN(J18),-1),4))))</f>
        <v>-0.16059999999999999</v>
      </c>
      <c r="O18" s="26"/>
      <c r="P18" s="14">
        <v>50304.04</v>
      </c>
      <c r="Q18" s="20">
        <f t="shared" ref="Q18:Q24" si="9">IF((M18+P18)=0,0,IF((M18+P18)&gt;0,ROUND(IFERROR((P18-M18)/M18*SIGN(M18),1),4),IF((M18+P18)&lt;0,ROUND(IFERROR((P18-M18)/M18*SIGN(M18),-1),4))))</f>
        <v>0.1744</v>
      </c>
    </row>
    <row r="19" spans="1:17" ht="15.75" customHeight="1" x14ac:dyDescent="0.2">
      <c r="A19" s="33">
        <v>506152</v>
      </c>
      <c r="B19" s="32" t="s">
        <v>16</v>
      </c>
      <c r="C19" s="11">
        <v>466526.65</v>
      </c>
      <c r="D19" s="14">
        <v>578559.62</v>
      </c>
      <c r="E19" s="20">
        <f t="shared" si="5"/>
        <v>0.24010000000000001</v>
      </c>
      <c r="F19" s="20"/>
      <c r="G19" s="14">
        <v>691205.99</v>
      </c>
      <c r="H19" s="20">
        <f t="shared" si="6"/>
        <v>0.19470000000000001</v>
      </c>
      <c r="I19" s="26"/>
      <c r="J19" s="14">
        <v>806727.11</v>
      </c>
      <c r="K19" s="20">
        <f t="shared" si="7"/>
        <v>0.1671</v>
      </c>
      <c r="L19" s="26"/>
      <c r="M19" s="14">
        <v>954954.29</v>
      </c>
      <c r="N19" s="20">
        <f t="shared" si="8"/>
        <v>0.1837</v>
      </c>
      <c r="O19" s="26"/>
      <c r="P19" s="14">
        <v>935820.04</v>
      </c>
      <c r="Q19" s="20">
        <f t="shared" si="9"/>
        <v>-0.02</v>
      </c>
    </row>
    <row r="20" spans="1:17" ht="15.75" customHeight="1" x14ac:dyDescent="0.2">
      <c r="A20" s="33">
        <v>512152</v>
      </c>
      <c r="B20" s="32" t="s">
        <v>17</v>
      </c>
      <c r="C20" s="11">
        <v>34068.67</v>
      </c>
      <c r="D20" s="14">
        <v>24344.44</v>
      </c>
      <c r="E20" s="20">
        <f t="shared" si="5"/>
        <v>-0.28539999999999999</v>
      </c>
      <c r="F20" s="20"/>
      <c r="G20" s="14">
        <v>12289.75</v>
      </c>
      <c r="H20" s="20">
        <f t="shared" si="6"/>
        <v>-0.49519999999999997</v>
      </c>
      <c r="I20" s="26"/>
      <c r="J20" s="14">
        <v>14726.5</v>
      </c>
      <c r="K20" s="20">
        <f t="shared" si="7"/>
        <v>0.1983</v>
      </c>
      <c r="L20" s="26"/>
      <c r="M20" s="14">
        <v>33808.61</v>
      </c>
      <c r="N20" s="20">
        <f t="shared" si="8"/>
        <v>1.2958000000000001</v>
      </c>
      <c r="O20" s="26"/>
      <c r="P20" s="14">
        <v>54509.46</v>
      </c>
      <c r="Q20" s="20">
        <f t="shared" si="9"/>
        <v>0.61229999999999996</v>
      </c>
    </row>
    <row r="21" spans="1:17" ht="15.75" customHeight="1" x14ac:dyDescent="0.2">
      <c r="A21" s="33">
        <v>506156</v>
      </c>
      <c r="B21" s="32" t="s">
        <v>18</v>
      </c>
      <c r="C21" s="11">
        <v>0</v>
      </c>
      <c r="D21" s="14">
        <v>0</v>
      </c>
      <c r="E21" s="20">
        <f t="shared" si="5"/>
        <v>0</v>
      </c>
      <c r="F21" s="20"/>
      <c r="G21" s="14">
        <v>0</v>
      </c>
      <c r="H21" s="20">
        <f t="shared" si="6"/>
        <v>0</v>
      </c>
      <c r="I21" s="26"/>
      <c r="J21" s="14">
        <v>0</v>
      </c>
      <c r="K21" s="20">
        <f t="shared" si="7"/>
        <v>0</v>
      </c>
      <c r="L21" s="26"/>
      <c r="M21" s="14">
        <v>0</v>
      </c>
      <c r="N21" s="20">
        <f t="shared" si="8"/>
        <v>0</v>
      </c>
      <c r="O21" s="26"/>
      <c r="P21" s="14">
        <v>0</v>
      </c>
      <c r="Q21" s="20">
        <f t="shared" si="9"/>
        <v>0</v>
      </c>
    </row>
    <row r="22" spans="1:17" ht="15.75" customHeight="1" x14ac:dyDescent="0.2">
      <c r="A22" s="33">
        <v>512156</v>
      </c>
      <c r="B22" s="32" t="s">
        <v>19</v>
      </c>
      <c r="C22" s="11">
        <v>0</v>
      </c>
      <c r="D22" s="14">
        <v>1535.27</v>
      </c>
      <c r="E22" s="20">
        <f t="shared" si="5"/>
        <v>1</v>
      </c>
      <c r="F22" s="20"/>
      <c r="G22" s="14">
        <v>10476.93</v>
      </c>
      <c r="H22" s="20">
        <f t="shared" si="6"/>
        <v>5.8242000000000003</v>
      </c>
      <c r="I22" s="26"/>
      <c r="J22" s="14">
        <v>5376.87</v>
      </c>
      <c r="K22" s="20">
        <f t="shared" si="7"/>
        <v>-0.48680000000000001</v>
      </c>
      <c r="L22" s="26"/>
      <c r="M22" s="14">
        <v>10914.27</v>
      </c>
      <c r="N22" s="20">
        <f t="shared" si="8"/>
        <v>1.0299</v>
      </c>
      <c r="O22" s="26"/>
      <c r="P22" s="14">
        <v>37321.06</v>
      </c>
      <c r="Q22" s="20">
        <f t="shared" si="9"/>
        <v>2.4195000000000002</v>
      </c>
    </row>
    <row r="23" spans="1:17" ht="15.75" customHeight="1" x14ac:dyDescent="0.2">
      <c r="A23" s="33">
        <v>506151</v>
      </c>
      <c r="B23" s="32" t="s">
        <v>20</v>
      </c>
      <c r="C23" s="11">
        <v>664140.4</v>
      </c>
      <c r="D23" s="14">
        <v>391210.34</v>
      </c>
      <c r="E23" s="20">
        <f t="shared" si="5"/>
        <v>-0.41099999999999998</v>
      </c>
      <c r="F23" s="20"/>
      <c r="G23" s="14">
        <v>373903.6</v>
      </c>
      <c r="H23" s="20">
        <f t="shared" si="6"/>
        <v>-4.4200000000000003E-2</v>
      </c>
      <c r="I23" s="26"/>
      <c r="J23" s="14">
        <v>378838.71</v>
      </c>
      <c r="K23" s="20">
        <f t="shared" si="7"/>
        <v>1.32E-2</v>
      </c>
      <c r="L23" s="26"/>
      <c r="M23" s="14">
        <v>605075.4</v>
      </c>
      <c r="N23" s="20">
        <f t="shared" si="8"/>
        <v>0.59719999999999995</v>
      </c>
      <c r="O23" s="26"/>
      <c r="P23" s="14">
        <v>797658.4</v>
      </c>
      <c r="Q23" s="20">
        <f t="shared" si="9"/>
        <v>0.31830000000000003</v>
      </c>
    </row>
    <row r="24" spans="1:17" ht="15.75" customHeight="1" thickBot="1" x14ac:dyDescent="0.25">
      <c r="A24" s="36"/>
      <c r="B24" s="37" t="s">
        <v>9</v>
      </c>
      <c r="C24" s="15">
        <f>SUM(C18:C23)</f>
        <v>1214834.9300000002</v>
      </c>
      <c r="D24" s="15">
        <f>SUM(D18:D23)</f>
        <v>1048354.99</v>
      </c>
      <c r="E24" s="38">
        <f t="shared" si="5"/>
        <v>-0.13700000000000001</v>
      </c>
      <c r="F24" s="38"/>
      <c r="G24" s="15">
        <f>SUM(G18:G23)</f>
        <v>1134537.17</v>
      </c>
      <c r="H24" s="38">
        <f t="shared" si="6"/>
        <v>8.2199999999999995E-2</v>
      </c>
      <c r="I24" s="17"/>
      <c r="J24" s="15">
        <f>SUM(J18:J23)</f>
        <v>1256697.29</v>
      </c>
      <c r="K24" s="38">
        <f t="shared" si="7"/>
        <v>0.1077</v>
      </c>
      <c r="L24" s="17"/>
      <c r="M24" s="15">
        <f>SUM(M18:M23)</f>
        <v>1647585.82</v>
      </c>
      <c r="N24" s="38">
        <f t="shared" si="8"/>
        <v>0.311</v>
      </c>
      <c r="O24" s="17"/>
      <c r="P24" s="15">
        <f>SUM(P18:P23)</f>
        <v>1875613</v>
      </c>
      <c r="Q24" s="38">
        <f t="shared" si="9"/>
        <v>0.1384</v>
      </c>
    </row>
    <row r="25" spans="1:17" ht="15.75" customHeight="1" thickTop="1" x14ac:dyDescent="0.2">
      <c r="A25" s="8"/>
      <c r="Q25" s="39"/>
    </row>
    <row r="26" spans="1:17" ht="15.75" hidden="1" customHeight="1" x14ac:dyDescent="0.2">
      <c r="A26" s="42"/>
      <c r="B26" s="1" t="s">
        <v>10</v>
      </c>
      <c r="I26" s="1"/>
      <c r="J26" s="1"/>
      <c r="K26" s="1"/>
      <c r="Q26" s="39"/>
    </row>
    <row r="27" spans="1:17" ht="15.75" customHeight="1" x14ac:dyDescent="0.2">
      <c r="A27" s="23" t="s">
        <v>22</v>
      </c>
      <c r="B27" s="24"/>
      <c r="C27" s="13"/>
      <c r="D27" s="13"/>
      <c r="E27" s="18"/>
      <c r="F27" s="22"/>
      <c r="G27" s="13"/>
      <c r="H27" s="18"/>
      <c r="I27" s="22"/>
      <c r="J27" s="13"/>
      <c r="K27" s="18"/>
      <c r="L27" s="22"/>
      <c r="M27" s="13"/>
      <c r="N27" s="18"/>
      <c r="O27" s="22"/>
      <c r="P27" s="13"/>
      <c r="Q27" s="39"/>
    </row>
    <row r="28" spans="1:17" ht="15.75" customHeight="1" x14ac:dyDescent="0.2">
      <c r="A28" s="41">
        <v>506153</v>
      </c>
      <c r="B28" s="25" t="s">
        <v>23</v>
      </c>
      <c r="C28" s="14">
        <v>0</v>
      </c>
      <c r="D28" s="14">
        <v>0</v>
      </c>
      <c r="E28" s="20">
        <f>IF((C28+D28)=0,0,IF((C28+D28)&gt;0,ROUND(IFERROR((D28-C28)/C28*SIGN(C28),1),4),IF((C28+D28)&lt;0,ROUND(IFERROR((D28-C28)/C28*SIGN(C28),-1),4))))</f>
        <v>0</v>
      </c>
      <c r="F28" s="26"/>
      <c r="G28" s="14">
        <v>0</v>
      </c>
      <c r="H28" s="20">
        <f t="shared" ref="H28:H29" si="10">IF((D28+G28)=0,0,IF((D28+G28)&gt;0,ROUND(IFERROR((G28-D28)/D28*SIGN(D28),1),4),IF((D28+G28)&lt;0,ROUND(IFERROR((G28-D28)/D28*SIGN(D28),-1),4))))</f>
        <v>0</v>
      </c>
      <c r="I28" s="26"/>
      <c r="J28" s="14">
        <v>0</v>
      </c>
      <c r="K28" s="20">
        <f t="shared" ref="K28:K29" si="11">IF((G28+J28)=0,0,IF((G28+J28)&gt;0,ROUND(IFERROR((J28-G28)/G28*SIGN(G28),1),4),IF((G28+J28)&lt;0,ROUND(IFERROR((J28-G28)/G28*SIGN(G28),-1),4))))</f>
        <v>0</v>
      </c>
      <c r="L28" s="26"/>
      <c r="M28" s="14">
        <v>0</v>
      </c>
      <c r="N28" s="20">
        <f t="shared" ref="N28:N29" si="12">IF((J28+M28)=0,0,IF((J28+M28)&gt;0,ROUND(IFERROR((M28-J28)/J28*SIGN(J28),1),4),IF((J28+M28)&lt;0,ROUND(IFERROR((M28-J28)/J28*SIGN(J28),-1),4))))</f>
        <v>0</v>
      </c>
      <c r="O28" s="26"/>
      <c r="P28" s="14">
        <v>0</v>
      </c>
      <c r="Q28" s="20">
        <f>IF((M28+P28)=0,0,IF((M28+P28)&gt;0,ROUND(IFERROR((P28-M28)/M28*SIGN(M28),1),4),IF((M28+P28)&lt;0,ROUND(IFERROR((P28-M28)/M28*SIGN(M28),-1),4))))</f>
        <v>0</v>
      </c>
    </row>
    <row r="29" spans="1:17" ht="15.75" customHeight="1" thickBot="1" x14ac:dyDescent="0.25">
      <c r="A29" s="27"/>
      <c r="B29" s="28" t="s">
        <v>24</v>
      </c>
      <c r="C29" s="15">
        <f>SUM(C28:C28)</f>
        <v>0</v>
      </c>
      <c r="D29" s="15">
        <f>SUM(D28:D28)</f>
        <v>0</v>
      </c>
      <c r="E29" s="38">
        <f>IF((C29+D29)=0,0,IF((C29+D29)&gt;0,ROUND(IFERROR((D29-C29)/C29*SIGN(C29),1),4),IF((C29+D29)&lt;0,ROUND(IFERROR((D29-C29)/C29*SIGN(C29),-1),4))))</f>
        <v>0</v>
      </c>
      <c r="F29" s="17"/>
      <c r="G29" s="15">
        <f>SUM(G28:G28)</f>
        <v>0</v>
      </c>
      <c r="H29" s="38">
        <f t="shared" si="10"/>
        <v>0</v>
      </c>
      <c r="I29" s="17"/>
      <c r="J29" s="15">
        <f>SUM(J28:J28)</f>
        <v>0</v>
      </c>
      <c r="K29" s="38">
        <f t="shared" si="11"/>
        <v>0</v>
      </c>
      <c r="L29" s="17"/>
      <c r="M29" s="15">
        <f>SUM(M28:M28)</f>
        <v>0</v>
      </c>
      <c r="N29" s="38">
        <f t="shared" si="12"/>
        <v>0</v>
      </c>
      <c r="O29" s="17"/>
      <c r="P29" s="15">
        <f>SUM(P28:P28)</f>
        <v>0</v>
      </c>
      <c r="Q29" s="38">
        <f>IF((M29+P29)=0,0,IF((M29+P29)&gt;0,ROUND(IFERROR((P29-M29)/M29*SIGN(M29),1),4),IF((M29+P29)&lt;0,ROUND(IFERROR((P29-M29)/M29*SIGN(M29),-1),4))))</f>
        <v>0</v>
      </c>
    </row>
    <row r="30" spans="1:17" ht="16.5" thickTop="1" x14ac:dyDescent="0.2"/>
  </sheetData>
  <mergeCells count="3">
    <mergeCell ref="A1:Q1"/>
    <mergeCell ref="A2:Q2"/>
    <mergeCell ref="A3:Q3"/>
  </mergeCells>
  <printOptions horizontalCentered="1"/>
  <pageMargins left="0.5" right="0.5" top="1" bottom="0.75" header="0.3" footer="0.3"/>
  <pageSetup scale="65" orientation="landscape" r:id="rId1"/>
  <headerFooter>
    <oddFooter>&amp;R&amp;"Times New Roman,Bold"&amp;12Attachment to Response to Question No. 4
Page &amp;P of &amp;N
Metts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2017-01-24T18:09:01Z</dcterms:created>
  <dcterms:modified xsi:type="dcterms:W3CDTF">2017-01-24T18:09:05Z</dcterms:modified>
</cp:coreProperties>
</file>