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285" windowWidth="21450" windowHeight="9285"/>
  </bookViews>
  <sheets>
    <sheet name="3-31-2017" sheetId="15" r:id="rId1"/>
  </sheets>
  <calcPr calcId="152511"/>
</workbook>
</file>

<file path=xl/calcChain.xml><?xml version="1.0" encoding="utf-8"?>
<calcChain xmlns="http://schemas.openxmlformats.org/spreadsheetml/2006/main">
  <c r="F11" i="15" l="1"/>
  <c r="F22" i="15" l="1"/>
  <c r="E22" i="15" l="1"/>
  <c r="C16" i="15" l="1"/>
  <c r="D24" i="15"/>
  <c r="E24" i="15" s="1"/>
  <c r="F24" i="15" s="1"/>
  <c r="D16" i="15" l="1"/>
  <c r="E16" i="15" s="1"/>
  <c r="F16" i="15" s="1"/>
  <c r="P21" i="15"/>
  <c r="P24" i="15" s="1"/>
  <c r="P13" i="15"/>
  <c r="P10" i="15"/>
  <c r="P16" i="15" l="1"/>
</calcChain>
</file>

<file path=xl/sharedStrings.xml><?xml version="1.0" encoding="utf-8"?>
<sst xmlns="http://schemas.openxmlformats.org/spreadsheetml/2006/main" count="51" uniqueCount="32">
  <si>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</si>
  <si>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</si>
  <si>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</si>
  <si>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</si>
  <si>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</si>
  <si>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</si>
  <si>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</si>
  <si>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</si>
  <si>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</si>
  <si>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</si>
  <si>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</si>
  <si>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</si>
  <si>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Louisville Gas and Electric Company</t>
  </si>
  <si>
    <t>Account 228.2</t>
  </si>
  <si>
    <t>Account 232</t>
  </si>
  <si>
    <t>Monthly Reserve Account Balances ($)</t>
  </si>
  <si>
    <t>Injuries and Damages Reserve</t>
  </si>
  <si>
    <t>Case No. 2016-00371</t>
  </si>
  <si>
    <t>Charge Account</t>
  </si>
  <si>
    <t>Beginning Balance</t>
  </si>
  <si>
    <t>Ending Balance</t>
  </si>
  <si>
    <t xml:space="preserve">      Accruals</t>
  </si>
  <si>
    <t xml:space="preserve">      Payments</t>
  </si>
  <si>
    <t>General/Auto Liability Open Claims</t>
  </si>
  <si>
    <t>925</t>
  </si>
  <si>
    <t>Accruals</t>
  </si>
  <si>
    <t>Payments</t>
  </si>
  <si>
    <t xml:space="preserve"> Workers' Compensation Reserve</t>
  </si>
  <si>
    <t>426.1</t>
  </si>
  <si>
    <t>Mill Creek Environmental Reserve</t>
  </si>
  <si>
    <t>Total Reserve Balance</t>
  </si>
  <si>
    <t>For the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</si>
</sst>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" fillId="3" borderId="10" applyNumberFormat="0" applyFont="0" applyAlignment="0" applyProtection="0"/>
  </cellStyleXfs>
  <cellXfs count="64">
    <xf numFmtId="0" fontId="0" fillId="0" borderId="0" xfId="0"/>
    <xf numFmtId="42" fontId="5" fillId="2" borderId="0" xfId="0" applyNumberFormat="1" applyFont="1" applyFill="1" applyBorder="1" applyAlignment="1">
      <alignment horizontal="centerContinuous"/>
    </xf>
    <xf numFmtId="164" fontId="5" fillId="2" borderId="0" xfId="1" applyNumberFormat="1" applyFont="1" applyFill="1" applyBorder="1" applyAlignment="1">
      <alignment horizontal="centerContinuous"/>
    </xf>
    <xf numFmtId="42" fontId="5" fillId="2" borderId="0" xfId="0" applyNumberFormat="1" applyFont="1" applyFill="1"/>
    <xf numFmtId="42" fontId="6" fillId="0" borderId="0" xfId="0" applyNumberFormat="1" applyFont="1" applyFill="1" applyBorder="1" applyAlignment="1">
      <alignment horizontal="centerContinuous"/>
    </xf>
    <xf numFmtId="164" fontId="5" fillId="0" borderId="0" xfId="1" applyNumberFormat="1" applyFont="1" applyFill="1" applyBorder="1" applyAlignment="1">
      <alignment horizontal="centerContinuous"/>
    </xf>
    <xf numFmtId="0" fontId="6" fillId="0" borderId="0" xfId="0" applyFont="1" applyFill="1"/>
    <xf numFmtId="0" fontId="6" fillId="0" borderId="0" xfId="0" applyFont="1"/>
    <xf numFmtId="41" fontId="6" fillId="0" borderId="0" xfId="0" applyNumberFormat="1" applyFont="1"/>
    <xf numFmtId="42" fontId="5" fillId="2" borderId="1" xfId="0" applyNumberFormat="1" applyFont="1" applyFill="1" applyBorder="1"/>
    <xf numFmtId="42" fontId="5" fillId="2" borderId="11" xfId="0" applyNumberFormat="1" applyFont="1" applyFill="1" applyBorder="1"/>
    <xf numFmtId="164" fontId="5" fillId="2" borderId="2" xfId="1" quotePrefix="1" applyNumberFormat="1" applyFont="1" applyFill="1" applyBorder="1" applyAlignment="1">
      <alignment horizontal="center"/>
    </xf>
    <xf numFmtId="164" fontId="5" fillId="2" borderId="12" xfId="1" quotePrefix="1" applyNumberFormat="1" applyFont="1" applyFill="1" applyBorder="1" applyAlignment="1">
      <alignment horizontal="center"/>
    </xf>
    <xf numFmtId="42" fontId="7" fillId="0" borderId="3" xfId="0" applyNumberFormat="1" applyFont="1" applyFill="1" applyBorder="1" applyAlignment="1">
      <alignment horizontal="center"/>
    </xf>
    <xf numFmtId="42" fontId="6" fillId="0" borderId="7" xfId="0" applyNumberFormat="1" applyFont="1" applyFill="1" applyBorder="1" applyAlignment="1">
      <alignment horizontal="center"/>
    </xf>
    <xf numFmtId="41" fontId="5" fillId="2" borderId="20" xfId="0" quotePrefix="1" applyNumberFormat="1" applyFont="1" applyFill="1" applyBorder="1" applyAlignment="1">
      <alignment horizontal="center" vertical="center"/>
    </xf>
    <xf numFmtId="42" fontId="5" fillId="2" borderId="23" xfId="0" applyNumberFormat="1" applyFont="1" applyFill="1" applyBorder="1" applyAlignment="1">
      <alignment vertical="center"/>
    </xf>
    <xf numFmtId="42" fontId="5" fillId="0" borderId="18" xfId="0" quotePrefix="1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42" fontId="5" fillId="0" borderId="4" xfId="0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2" fontId="5" fillId="0" borderId="15" xfId="0" applyNumberFormat="1" applyFont="1" applyFill="1" applyBorder="1" applyAlignment="1">
      <alignment vertical="center"/>
    </xf>
    <xf numFmtId="42" fontId="5" fillId="0" borderId="21" xfId="0" applyNumberFormat="1" applyFont="1" applyFill="1" applyBorder="1" applyAlignment="1">
      <alignment vertical="center"/>
    </xf>
    <xf numFmtId="42" fontId="5" fillId="0" borderId="8" xfId="0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2" fontId="5" fillId="0" borderId="17" xfId="0" applyNumberFormat="1" applyFont="1" applyFill="1" applyBorder="1" applyAlignment="1">
      <alignment vertical="center"/>
    </xf>
    <xf numFmtId="42" fontId="5" fillId="0" borderId="19" xfId="0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2" fontId="5" fillId="2" borderId="8" xfId="0" applyNumberFormat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2" fontId="7" fillId="0" borderId="1" xfId="0" applyNumberFormat="1" applyFont="1" applyFill="1" applyBorder="1" applyAlignment="1">
      <alignment horizontal="center"/>
    </xf>
    <xf numFmtId="42" fontId="5" fillId="0" borderId="7" xfId="0" applyNumberFormat="1" applyFont="1" applyFill="1" applyBorder="1" applyAlignment="1">
      <alignment horizontal="center"/>
    </xf>
    <xf numFmtId="42" fontId="6" fillId="0" borderId="3" xfId="0" applyNumberFormat="1" applyFont="1" applyFill="1" applyBorder="1" applyAlignment="1">
      <alignment horizontal="left"/>
    </xf>
    <xf numFmtId="164" fontId="6" fillId="0" borderId="4" xfId="1" quotePrefix="1" applyNumberFormat="1" applyFont="1" applyFill="1" applyBorder="1" applyAlignment="1">
      <alignment vertical="center"/>
    </xf>
    <xf numFmtId="42" fontId="5" fillId="0" borderId="18" xfId="0" quotePrefix="1" applyNumberFormat="1" applyFont="1" applyFill="1" applyBorder="1" applyAlignment="1">
      <alignment horizontal="left" vertical="center" indent="1"/>
    </xf>
    <xf numFmtId="41" fontId="5" fillId="0" borderId="26" xfId="1" applyNumberFormat="1" applyFont="1" applyFill="1" applyBorder="1" applyAlignment="1">
      <alignment vertical="center"/>
    </xf>
    <xf numFmtId="42" fontId="5" fillId="0" borderId="21" xfId="0" applyNumberFormat="1" applyFont="1" applyFill="1" applyBorder="1" applyAlignment="1">
      <alignment horizontal="left" vertical="center" indent="1"/>
    </xf>
    <xf numFmtId="42" fontId="7" fillId="2" borderId="0" xfId="0" applyNumberFormat="1" applyFont="1" applyFill="1" applyBorder="1" applyAlignment="1">
      <alignment horizontal="centerContinuous"/>
    </xf>
    <xf numFmtId="42" fontId="8" fillId="0" borderId="0" xfId="0" applyNumberFormat="1" applyFont="1" applyFill="1" applyBorder="1" applyAlignment="1">
      <alignment horizontal="centerContinuous"/>
    </xf>
    <xf numFmtId="42" fontId="5" fillId="0" borderId="20" xfId="0" applyNumberFormat="1" applyFont="1" applyFill="1" applyBorder="1" applyAlignment="1">
      <alignment vertical="center"/>
    </xf>
    <xf numFmtId="42" fontId="5" fillId="0" borderId="6" xfId="0" applyNumberFormat="1" applyFont="1" applyFill="1" applyBorder="1" applyAlignment="1">
      <alignment vertical="center"/>
    </xf>
    <xf numFmtId="164" fontId="6" fillId="0" borderId="8" xfId="1" quotePrefix="1" applyNumberFormat="1" applyFont="1" applyFill="1" applyBorder="1" applyAlignment="1">
      <alignment horizontal="center" vertical="center"/>
    </xf>
    <xf numFmtId="0" fontId="6" fillId="0" borderId="27" xfId="0" applyFont="1" applyBorder="1"/>
    <xf numFmtId="41" fontId="5" fillId="0" borderId="4" xfId="0" quotePrefix="1" applyNumberFormat="1" applyFont="1" applyFill="1" applyBorder="1" applyAlignment="1">
      <alignment horizontal="center" vertical="center"/>
    </xf>
    <xf numFmtId="164" fontId="6" fillId="0" borderId="20" xfId="1" quotePrefix="1" applyNumberFormat="1" applyFont="1" applyFill="1" applyBorder="1" applyAlignment="1">
      <alignment horizontal="center" vertical="center"/>
    </xf>
    <xf numFmtId="164" fontId="6" fillId="0" borderId="6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 wrapText="1"/>
    </xf>
    <xf numFmtId="164" fontId="6" fillId="0" borderId="8" xfId="1" quotePrefix="1" applyNumberFormat="1" applyFont="1" applyFill="1" applyBorder="1" applyAlignment="1">
      <alignment horizontal="center" vertical="center" wrapText="1"/>
    </xf>
    <xf numFmtId="164" fontId="6" fillId="0" borderId="24" xfId="1" quotePrefix="1" applyNumberFormat="1" applyFont="1" applyFill="1" applyBorder="1" applyAlignment="1">
      <alignment horizontal="center" vertical="center"/>
    </xf>
    <xf numFmtId="164" fontId="6" fillId="0" borderId="5" xfId="1" quotePrefix="1" applyNumberFormat="1" applyFont="1" applyFill="1" applyBorder="1" applyAlignment="1">
      <alignment horizontal="center" vertical="center"/>
    </xf>
    <xf numFmtId="164" fontId="6" fillId="0" borderId="4" xfId="1" quotePrefix="1" applyNumberFormat="1" applyFont="1" applyFill="1" applyBorder="1" applyAlignment="1">
      <alignment horizontal="center" vertical="center"/>
    </xf>
    <xf numFmtId="164" fontId="6" fillId="0" borderId="8" xfId="1" quotePrefix="1" applyNumberFormat="1" applyFont="1" applyFill="1" applyBorder="1" applyAlignment="1">
      <alignment horizontal="center" vertical="center"/>
    </xf>
    <xf numFmtId="42" fontId="5" fillId="0" borderId="20" xfId="0" applyNumberFormat="1" applyFont="1" applyFill="1" applyBorder="1" applyAlignment="1">
      <alignment vertical="center"/>
    </xf>
    <xf numFmtId="42" fontId="5" fillId="0" borderId="6" xfId="0" applyNumberFormat="1" applyFont="1" applyFill="1" applyBorder="1" applyAlignment="1">
      <alignment vertical="center"/>
    </xf>
    <xf numFmtId="164" fontId="6" fillId="0" borderId="13" xfId="1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4" fontId="5" fillId="0" borderId="2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14" xfId="1" quotePrefix="1" applyNumberFormat="1" applyFont="1" applyFill="1" applyBorder="1" applyAlignment="1">
      <alignment horizontal="center" vertical="center"/>
    </xf>
    <xf numFmtId="164" fontId="6" fillId="0" borderId="16" xfId="1" quotePrefix="1" applyNumberFormat="1" applyFont="1" applyFill="1" applyBorder="1" applyAlignment="1">
      <alignment horizontal="center" vertical="center"/>
    </xf>
  </cellXfs>
  <cellStyles count="39">
    <cellStyle name="Comma 2" xfId="3"/>
    <cellStyle name="Comma 2 2" xfId="8"/>
    <cellStyle name="Comma 2 2 2" xfId="4"/>
    <cellStyle name="Comma 2 3" xfId="9"/>
    <cellStyle name="Comma 3" xfId="10"/>
    <cellStyle name="Comma 3 2" xfId="5"/>
    <cellStyle name="Comma 4" xfId="32"/>
    <cellStyle name="Currency" xfId="1" builtinId="4"/>
    <cellStyle name="Currency 2" xfId="11"/>
    <cellStyle name="Currency 2 2" xfId="12"/>
    <cellStyle name="Currency 2 2 2" xfId="13"/>
    <cellStyle name="Currency 2 3" xfId="14"/>
    <cellStyle name="Currency 3" xfId="15"/>
    <cellStyle name="Currency 3 2" xfId="16"/>
    <cellStyle name="Normal" xfId="0" builtinId="0"/>
    <cellStyle name="Normal 10" xfId="33"/>
    <cellStyle name="Normal 11" xfId="34"/>
    <cellStyle name="Normal 12" xfId="35"/>
    <cellStyle name="Normal 2" xfId="2"/>
    <cellStyle name="Normal 2 2" xfId="7"/>
    <cellStyle name="Normal 3" xfId="6"/>
    <cellStyle name="Normal 4" xfId="17"/>
    <cellStyle name="Normal 4 2" xfId="18"/>
    <cellStyle name="Normal 5" xfId="19"/>
    <cellStyle name="Normal 5 2" xfId="20"/>
    <cellStyle name="Normal 5 3" xfId="21"/>
    <cellStyle name="Normal 6" xfId="22"/>
    <cellStyle name="Normal 6 2" xfId="23"/>
    <cellStyle name="Normal 7" xfId="24"/>
    <cellStyle name="Normal 7 2" xfId="25"/>
    <cellStyle name="Normal 8" xfId="26"/>
    <cellStyle name="Normal 8 2" xfId="36"/>
    <cellStyle name="Normal 9" xfId="27"/>
    <cellStyle name="Normal 9 2" xfId="37"/>
    <cellStyle name="Note 2" xfId="38"/>
    <cellStyle name="Percent 2" xfId="28"/>
    <cellStyle name="Percent 2 2" xfId="29"/>
    <cellStyle name="Percent 3" xfId="30"/>
    <cellStyle name="Percent 3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C33" sqref="C33"/>
    </sheetView>
  </sheetViews>
  <sheetFormatPr defaultColWidth="8.6640625" defaultRowHeight="18" customHeight="1" x14ac:dyDescent="0.25"/>
  <cols>
    <col min="1" max="1" width="19.5" style="7" bestFit="1" customWidth="1"/>
    <col min="2" max="2" width="6.6640625" style="7" customWidth="1"/>
    <col min="3" max="3" width="9.75" style="7" customWidth="1"/>
    <col min="4" max="15" width="8.75" style="7" customWidth="1"/>
    <col min="16" max="16" width="8.25" style="7" customWidth="1"/>
    <col min="17" max="16384" width="8.6640625" style="7"/>
  </cols>
  <sheetData>
    <row r="1" spans="1:16" s="3" customFormat="1" ht="18" customHeight="1" x14ac:dyDescent="0.25">
      <c r="A1" s="40" t="s">
        <v>12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8" customHeight="1" x14ac:dyDescent="0.25">
      <c r="A2" s="41" t="s">
        <v>17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3" customFormat="1" ht="18" customHeight="1" x14ac:dyDescent="0.25">
      <c r="A3" s="40" t="s">
        <v>15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8" customHeight="1" x14ac:dyDescent="0.25">
      <c r="A4" s="40" t="s">
        <v>31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8" customHeight="1" x14ac:dyDescent="0.25">
      <c r="A5" s="40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8" customHeight="1" thickBot="1" x14ac:dyDescent="0.3">
      <c r="A6" s="6"/>
      <c r="B6" s="6"/>
      <c r="C6" s="6"/>
    </row>
    <row r="7" spans="1:16" ht="18" customHeight="1" thickTop="1" x14ac:dyDescent="0.25">
      <c r="A7" s="9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57" t="s">
        <v>20</v>
      </c>
    </row>
    <row r="8" spans="1:16" ht="18" customHeight="1" x14ac:dyDescent="0.25">
      <c r="A8" s="13" t="s">
        <v>14</v>
      </c>
      <c r="B8" s="49" t="s">
        <v>18</v>
      </c>
      <c r="C8" s="49" t="s">
        <v>19</v>
      </c>
      <c r="D8" s="53" t="s">
        <v>0</v>
      </c>
      <c r="E8" s="53" t="s">
        <v>1</v>
      </c>
      <c r="F8" s="53" t="s">
        <v>2</v>
      </c>
      <c r="G8" s="53" t="s">
        <v>3</v>
      </c>
      <c r="H8" s="53" t="s">
        <v>4</v>
      </c>
      <c r="I8" s="53" t="s">
        <v>5</v>
      </c>
      <c r="J8" s="53" t="s">
        <v>6</v>
      </c>
      <c r="K8" s="53" t="s">
        <v>7</v>
      </c>
      <c r="L8" s="53" t="s">
        <v>8</v>
      </c>
      <c r="M8" s="53" t="s">
        <v>9</v>
      </c>
      <c r="N8" s="53" t="s">
        <v>10</v>
      </c>
      <c r="O8" s="62" t="s">
        <v>11</v>
      </c>
      <c r="P8" s="59"/>
    </row>
    <row r="9" spans="1:16" ht="18" customHeight="1" x14ac:dyDescent="0.25">
      <c r="A9" s="14" t="s">
        <v>16</v>
      </c>
      <c r="B9" s="50"/>
      <c r="C9" s="50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63"/>
      <c r="P9" s="58"/>
    </row>
    <row r="10" spans="1:16" ht="18" customHeight="1" x14ac:dyDescent="0.25">
      <c r="A10" s="26" t="s">
        <v>23</v>
      </c>
      <c r="B10" s="15" t="s">
        <v>24</v>
      </c>
      <c r="C10" s="42">
        <v>-215408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16">
        <f>C10+SUM(D11:O12)</f>
        <v>-221289</v>
      </c>
    </row>
    <row r="11" spans="1:16" ht="19.5" customHeight="1" x14ac:dyDescent="0.25">
      <c r="A11" s="17" t="s">
        <v>21</v>
      </c>
      <c r="B11" s="18"/>
      <c r="C11" s="19"/>
      <c r="D11" s="20">
        <v>-13547</v>
      </c>
      <c r="E11" s="20">
        <v>-6322</v>
      </c>
      <c r="F11" s="20">
        <f>-221289+200476</f>
        <v>-20813</v>
      </c>
      <c r="G11" s="20"/>
      <c r="H11" s="20"/>
      <c r="I11" s="20"/>
      <c r="J11" s="20"/>
      <c r="K11" s="20"/>
      <c r="L11" s="20"/>
      <c r="M11" s="20"/>
      <c r="N11" s="20"/>
      <c r="O11" s="24"/>
      <c r="P11" s="21"/>
    </row>
    <row r="12" spans="1:16" ht="18" customHeight="1" x14ac:dyDescent="0.25">
      <c r="A12" s="22" t="s">
        <v>22</v>
      </c>
      <c r="B12" s="29"/>
      <c r="C12" s="30"/>
      <c r="D12" s="31">
        <v>13547</v>
      </c>
      <c r="E12" s="31">
        <v>6322</v>
      </c>
      <c r="F12" s="20">
        <v>14932</v>
      </c>
      <c r="G12" s="31"/>
      <c r="H12" s="31"/>
      <c r="I12" s="31"/>
      <c r="J12" s="31"/>
      <c r="K12" s="31"/>
      <c r="L12" s="31"/>
      <c r="M12" s="31"/>
      <c r="N12" s="31"/>
      <c r="O12" s="32"/>
      <c r="P12" s="25"/>
    </row>
    <row r="13" spans="1:16" ht="18" customHeight="1" x14ac:dyDescent="0.25">
      <c r="A13" s="26" t="s">
        <v>29</v>
      </c>
      <c r="B13" s="15" t="s">
        <v>28</v>
      </c>
      <c r="C13" s="42">
        <v>-1000000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16">
        <f>C13+SUM(D14:O15)</f>
        <v>0</v>
      </c>
    </row>
    <row r="14" spans="1:16" ht="18" customHeight="1" x14ac:dyDescent="0.25">
      <c r="A14" s="17" t="s">
        <v>21</v>
      </c>
      <c r="B14" s="46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4"/>
      <c r="P14" s="21"/>
    </row>
    <row r="15" spans="1:16" ht="18" customHeight="1" x14ac:dyDescent="0.25">
      <c r="A15" s="22" t="s">
        <v>22</v>
      </c>
      <c r="B15" s="29"/>
      <c r="C15" s="23"/>
      <c r="D15" s="20">
        <v>1000000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4"/>
      <c r="P15" s="25"/>
    </row>
    <row r="16" spans="1:16" ht="18" customHeight="1" x14ac:dyDescent="0.25">
      <c r="A16" s="51" t="s">
        <v>30</v>
      </c>
      <c r="B16" s="42"/>
      <c r="C16" s="47">
        <f>SUM(C10:C15)</f>
        <v>-1215408</v>
      </c>
      <c r="D16" s="47">
        <f>C16+SUM(D10:D15)</f>
        <v>-215408</v>
      </c>
      <c r="E16" s="47">
        <f>D16+SUM(E10:E15)</f>
        <v>-215408</v>
      </c>
      <c r="F16" s="47">
        <f>E16+SUM(F10:F15)</f>
        <v>-221289</v>
      </c>
      <c r="G16" s="47"/>
      <c r="H16" s="47"/>
      <c r="I16" s="47"/>
      <c r="J16" s="47"/>
      <c r="K16" s="47"/>
      <c r="L16" s="47"/>
      <c r="M16" s="47"/>
      <c r="N16" s="47"/>
      <c r="O16" s="47"/>
      <c r="P16" s="60">
        <f>SUM(P10:P15)</f>
        <v>-221289</v>
      </c>
    </row>
    <row r="17" spans="1:16" ht="18" customHeight="1" thickBot="1" x14ac:dyDescent="0.3">
      <c r="A17" s="52"/>
      <c r="B17" s="4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61"/>
    </row>
    <row r="18" spans="1:16" ht="18" customHeight="1" thickTop="1" thickBot="1" x14ac:dyDescent="0.3">
      <c r="B18" s="45"/>
      <c r="C18" s="45"/>
      <c r="E18" s="8"/>
    </row>
    <row r="19" spans="1:16" ht="18" customHeight="1" thickTop="1" x14ac:dyDescent="0.25">
      <c r="A19" s="33" t="s">
        <v>13</v>
      </c>
      <c r="B19" s="49" t="s">
        <v>18</v>
      </c>
      <c r="C19" s="49" t="s">
        <v>19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57" t="s">
        <v>20</v>
      </c>
    </row>
    <row r="20" spans="1:16" ht="18" customHeight="1" x14ac:dyDescent="0.25">
      <c r="A20" s="34" t="s">
        <v>27</v>
      </c>
      <c r="B20" s="50"/>
      <c r="C20" s="50"/>
      <c r="D20" s="44" t="s">
        <v>0</v>
      </c>
      <c r="E20" s="44" t="s">
        <v>1</v>
      </c>
      <c r="F20" s="44" t="s">
        <v>2</v>
      </c>
      <c r="G20" s="44" t="s">
        <v>3</v>
      </c>
      <c r="H20" s="44" t="s">
        <v>4</v>
      </c>
      <c r="I20" s="44" t="s">
        <v>5</v>
      </c>
      <c r="J20" s="44" t="s">
        <v>6</v>
      </c>
      <c r="K20" s="44" t="s">
        <v>7</v>
      </c>
      <c r="L20" s="44" t="s">
        <v>8</v>
      </c>
      <c r="M20" s="44" t="s">
        <v>9</v>
      </c>
      <c r="N20" s="44" t="s">
        <v>10</v>
      </c>
      <c r="O20" s="44" t="s">
        <v>11</v>
      </c>
      <c r="P20" s="58"/>
    </row>
    <row r="21" spans="1:16" ht="18" customHeight="1" x14ac:dyDescent="0.25">
      <c r="A21" s="35"/>
      <c r="B21" s="15" t="s">
        <v>24</v>
      </c>
      <c r="C21" s="42">
        <v>-3869120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16">
        <f>C21+SUM(D22:O23)</f>
        <v>-3031640.75</v>
      </c>
    </row>
    <row r="22" spans="1:16" ht="18" customHeight="1" x14ac:dyDescent="0.25">
      <c r="A22" s="37" t="s">
        <v>25</v>
      </c>
      <c r="B22" s="18"/>
      <c r="C22" s="19"/>
      <c r="D22" s="38">
        <v>-37870</v>
      </c>
      <c r="E22" s="38">
        <f>-79054+830839-17803</f>
        <v>733982</v>
      </c>
      <c r="F22" s="38">
        <f>-3031640.87+3056084.12-F23</f>
        <v>-26510.75</v>
      </c>
      <c r="G22" s="38"/>
      <c r="H22" s="38"/>
      <c r="I22" s="38"/>
      <c r="J22" s="38"/>
      <c r="K22" s="38"/>
      <c r="L22" s="38"/>
      <c r="M22" s="38"/>
      <c r="N22" s="38"/>
      <c r="O22" s="38"/>
      <c r="P22" s="21"/>
    </row>
    <row r="23" spans="1:16" ht="27.75" customHeight="1" x14ac:dyDescent="0.25">
      <c r="A23" s="39" t="s">
        <v>26</v>
      </c>
      <c r="B23" s="29"/>
      <c r="C23" s="23"/>
      <c r="D23" s="20">
        <v>37870</v>
      </c>
      <c r="E23" s="20">
        <v>79054</v>
      </c>
      <c r="F23" s="20">
        <v>50954</v>
      </c>
      <c r="G23" s="20"/>
      <c r="H23" s="20"/>
      <c r="I23" s="20"/>
      <c r="J23" s="20"/>
      <c r="K23" s="20"/>
      <c r="L23" s="20"/>
      <c r="M23" s="20"/>
      <c r="N23" s="20"/>
      <c r="O23" s="24"/>
      <c r="P23" s="25"/>
    </row>
    <row r="24" spans="1:16" ht="18" customHeight="1" x14ac:dyDescent="0.25">
      <c r="A24" s="51" t="s">
        <v>30</v>
      </c>
      <c r="B24" s="55"/>
      <c r="C24" s="47"/>
      <c r="D24" s="47">
        <f>C21+D23+D22</f>
        <v>-3869120</v>
      </c>
      <c r="E24" s="47">
        <f>D24+E22+E23</f>
        <v>-3056084</v>
      </c>
      <c r="F24" s="47">
        <f>E24+F22+F23</f>
        <v>-3031640.75</v>
      </c>
      <c r="G24" s="47"/>
      <c r="H24" s="47"/>
      <c r="I24" s="47"/>
      <c r="J24" s="47"/>
      <c r="K24" s="47"/>
      <c r="L24" s="47"/>
      <c r="M24" s="47"/>
      <c r="N24" s="47"/>
      <c r="O24" s="47"/>
      <c r="P24" s="60">
        <f>SUM(P21:P23)</f>
        <v>-3031640.75</v>
      </c>
    </row>
    <row r="25" spans="1:16" ht="18" customHeight="1" thickBot="1" x14ac:dyDescent="0.3">
      <c r="A25" s="52"/>
      <c r="B25" s="56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61"/>
    </row>
    <row r="26" spans="1:16" ht="18" customHeight="1" thickTop="1" x14ac:dyDescent="0.25"/>
  </sheetData>
  <mergeCells count="49">
    <mergeCell ref="P19:P20"/>
    <mergeCell ref="P7:P9"/>
    <mergeCell ref="P24:P25"/>
    <mergeCell ref="K24:K25"/>
    <mergeCell ref="L24:L25"/>
    <mergeCell ref="M24:M25"/>
    <mergeCell ref="N24:N25"/>
    <mergeCell ref="O24:O25"/>
    <mergeCell ref="N8:N9"/>
    <mergeCell ref="O8:O9"/>
    <mergeCell ref="K8:K9"/>
    <mergeCell ref="L8:L9"/>
    <mergeCell ref="M8:M9"/>
    <mergeCell ref="P16:P17"/>
    <mergeCell ref="M16:M17"/>
    <mergeCell ref="N16:N17"/>
    <mergeCell ref="A24:A25"/>
    <mergeCell ref="C24:C25"/>
    <mergeCell ref="H24:H25"/>
    <mergeCell ref="I24:I25"/>
    <mergeCell ref="J24:J25"/>
    <mergeCell ref="B24:B25"/>
    <mergeCell ref="D24:D25"/>
    <mergeCell ref="E24:E25"/>
    <mergeCell ref="F24:F25"/>
    <mergeCell ref="G24:G25"/>
    <mergeCell ref="I8:I9"/>
    <mergeCell ref="J8:J9"/>
    <mergeCell ref="B8:B9"/>
    <mergeCell ref="C8:C9"/>
    <mergeCell ref="D8:D9"/>
    <mergeCell ref="E8:E9"/>
    <mergeCell ref="F8:F9"/>
    <mergeCell ref="G8:G9"/>
    <mergeCell ref="B19:B20"/>
    <mergeCell ref="C19:C20"/>
    <mergeCell ref="A16:A17"/>
    <mergeCell ref="C16:C17"/>
    <mergeCell ref="H8:H9"/>
    <mergeCell ref="D16:D17"/>
    <mergeCell ref="E16:E17"/>
    <mergeCell ref="F16:F17"/>
    <mergeCell ref="G16:G17"/>
    <mergeCell ref="H16:H17"/>
    <mergeCell ref="O16:O17"/>
    <mergeCell ref="I16:I17"/>
    <mergeCell ref="J16:J17"/>
    <mergeCell ref="K16:K17"/>
    <mergeCell ref="L16:L17"/>
  </mergeCells>
  <pageMargins left="0.7" right="0.7" top="1" bottom="0.75" header="0.55000000000000004" footer="0.55000000000000004"/>
  <pageSetup scale="52" fitToHeight="0" orientation="landscape" r:id="rId1"/>
  <headerFooter>
    <oddFooter>&amp;R&amp;"Times New Roman,Bold"&amp;12Attachment to Response to LGE KIUC - 2 Question No. 19
Page 1 of 1
Scott/Arbough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3-31-2017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2017-02-11T14:40:59Z</dcterms:created>
  <dcterms:modified xsi:type="dcterms:W3CDTF">2017-04-19T17:17:48Z</dcterms:modified>
</cp:coreProperties>
</file>