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Kentucky\2016-00371\ARMY\ARMY FILINGS\Responses to RFI\TO BE FILED\"/>
    </mc:Choice>
  </mc:AlternateContent>
  <bookViews>
    <workbookView xWindow="0" yWindow="0" windowWidth="23040" windowHeight="10848"/>
  </bookViews>
  <sheets>
    <sheet name="Graph" sheetId="5" r:id="rId1"/>
    <sheet name="Graph Data" sheetId="4" r:id="rId2"/>
    <sheet name="Table 1.7 Primary" sheetId="3" r:id="rId3"/>
    <sheet name="Table 7.1 Annual Data" sheetId="2" r:id="rId4"/>
    <sheet name="FRED GDP" sheetId="6" r:id="rId5"/>
    <sheet name="Sheet8" sheetId="13" r:id="rId6"/>
  </sheets>
  <calcPr calcId="152511" iterate="1" iterateCount="1000"/>
</workbook>
</file>

<file path=xl/calcChain.xml><?xml version="1.0" encoding="utf-8"?>
<calcChain xmlns="http://schemas.openxmlformats.org/spreadsheetml/2006/main">
  <c r="D35" i="4" l="1"/>
  <c r="C35" i="4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8" i="6"/>
  <c r="B35" i="4" s="1"/>
  <c r="A4" i="2"/>
  <c r="A4" i="3"/>
  <c r="C77" i="6"/>
  <c r="A8" i="4"/>
  <c r="D8" i="4" s="1"/>
  <c r="B8" i="4" l="1"/>
  <c r="F3" i="4" s="1"/>
  <c r="C8" i="4"/>
  <c r="G3" i="4" s="1"/>
  <c r="A9" i="4"/>
  <c r="F35" i="4" l="1"/>
  <c r="D9" i="4"/>
  <c r="C9" i="4"/>
  <c r="G9" i="4" s="1"/>
  <c r="B9" i="4"/>
  <c r="F9" i="4" s="1"/>
  <c r="A10" i="4"/>
  <c r="G8" i="4"/>
  <c r="G35" i="4"/>
  <c r="F8" i="4"/>
  <c r="H3" i="4"/>
  <c r="A11" i="4" l="1"/>
  <c r="D10" i="4"/>
  <c r="B10" i="4"/>
  <c r="F10" i="4" s="1"/>
  <c r="C10" i="4"/>
  <c r="G10" i="4" s="1"/>
  <c r="H35" i="4"/>
  <c r="H8" i="4"/>
  <c r="H9" i="4"/>
  <c r="H10" i="4"/>
  <c r="A12" i="4" l="1"/>
  <c r="D11" i="4"/>
  <c r="H11" i="4" s="1"/>
  <c r="C11" i="4"/>
  <c r="G11" i="4" s="1"/>
  <c r="B11" i="4"/>
  <c r="F11" i="4" s="1"/>
  <c r="A13" i="4" l="1"/>
  <c r="D12" i="4"/>
  <c r="H12" i="4" s="1"/>
  <c r="B12" i="4"/>
  <c r="F12" i="4" s="1"/>
  <c r="C12" i="4"/>
  <c r="G12" i="4" s="1"/>
  <c r="A14" i="4" l="1"/>
  <c r="D13" i="4"/>
  <c r="H13" i="4" s="1"/>
  <c r="C13" i="4"/>
  <c r="G13" i="4" s="1"/>
  <c r="B13" i="4"/>
  <c r="F13" i="4" s="1"/>
  <c r="A15" i="4" l="1"/>
  <c r="D14" i="4"/>
  <c r="H14" i="4" s="1"/>
  <c r="B14" i="4"/>
  <c r="F14" i="4" s="1"/>
  <c r="C14" i="4"/>
  <c r="G14" i="4" s="1"/>
  <c r="A16" i="4" l="1"/>
  <c r="D15" i="4"/>
  <c r="H15" i="4" s="1"/>
  <c r="C15" i="4"/>
  <c r="G15" i="4" s="1"/>
  <c r="B15" i="4"/>
  <c r="F15" i="4" s="1"/>
  <c r="A17" i="4" l="1"/>
  <c r="D16" i="4"/>
  <c r="H16" i="4" s="1"/>
  <c r="B16" i="4"/>
  <c r="F16" i="4" s="1"/>
  <c r="C16" i="4"/>
  <c r="G16" i="4" s="1"/>
  <c r="A18" i="4" l="1"/>
  <c r="D17" i="4"/>
  <c r="H17" i="4" s="1"/>
  <c r="C17" i="4"/>
  <c r="G17" i="4" s="1"/>
  <c r="B17" i="4"/>
  <c r="F17" i="4" s="1"/>
  <c r="A19" i="4" l="1"/>
  <c r="D18" i="4"/>
  <c r="H18" i="4" s="1"/>
  <c r="B18" i="4"/>
  <c r="F18" i="4" s="1"/>
  <c r="C18" i="4"/>
  <c r="G18" i="4" s="1"/>
  <c r="A20" i="4" l="1"/>
  <c r="D19" i="4"/>
  <c r="H19" i="4" s="1"/>
  <c r="C19" i="4"/>
  <c r="G19" i="4" s="1"/>
  <c r="B19" i="4"/>
  <c r="F19" i="4" s="1"/>
  <c r="A21" i="4" l="1"/>
  <c r="D20" i="4"/>
  <c r="H20" i="4" s="1"/>
  <c r="B20" i="4"/>
  <c r="F20" i="4" s="1"/>
  <c r="C20" i="4"/>
  <c r="G20" i="4" s="1"/>
  <c r="A22" i="4" l="1"/>
  <c r="D21" i="4"/>
  <c r="H21" i="4" s="1"/>
  <c r="C21" i="4"/>
  <c r="G21" i="4" s="1"/>
  <c r="B21" i="4"/>
  <c r="F21" i="4" s="1"/>
  <c r="A23" i="4" l="1"/>
  <c r="D22" i="4"/>
  <c r="H22" i="4" s="1"/>
  <c r="B22" i="4"/>
  <c r="F22" i="4" s="1"/>
  <c r="C22" i="4"/>
  <c r="G22" i="4" s="1"/>
  <c r="A24" i="4" l="1"/>
  <c r="D23" i="4"/>
  <c r="H23" i="4" s="1"/>
  <c r="C23" i="4"/>
  <c r="G23" i="4" s="1"/>
  <c r="B23" i="4"/>
  <c r="F23" i="4" s="1"/>
  <c r="A25" i="4" l="1"/>
  <c r="D24" i="4"/>
  <c r="H24" i="4" s="1"/>
  <c r="B24" i="4"/>
  <c r="F24" i="4" s="1"/>
  <c r="C24" i="4"/>
  <c r="G24" i="4" s="1"/>
  <c r="A26" i="4" l="1"/>
  <c r="D25" i="4"/>
  <c r="H25" i="4" s="1"/>
  <c r="C25" i="4"/>
  <c r="G25" i="4" s="1"/>
  <c r="B25" i="4"/>
  <c r="F25" i="4" s="1"/>
  <c r="A27" i="4" l="1"/>
  <c r="D26" i="4"/>
  <c r="H26" i="4" s="1"/>
  <c r="B26" i="4"/>
  <c r="F26" i="4" s="1"/>
  <c r="C26" i="4"/>
  <c r="G26" i="4" s="1"/>
  <c r="A28" i="4" l="1"/>
  <c r="D27" i="4"/>
  <c r="H27" i="4" s="1"/>
  <c r="C27" i="4"/>
  <c r="G27" i="4" s="1"/>
  <c r="B27" i="4"/>
  <c r="F27" i="4" s="1"/>
  <c r="A29" i="4" l="1"/>
  <c r="D28" i="4"/>
  <c r="H28" i="4" s="1"/>
  <c r="B28" i="4"/>
  <c r="F28" i="4" s="1"/>
  <c r="C28" i="4"/>
  <c r="G28" i="4" s="1"/>
  <c r="A30" i="4" l="1"/>
  <c r="D29" i="4"/>
  <c r="H29" i="4" s="1"/>
  <c r="C29" i="4"/>
  <c r="G29" i="4" s="1"/>
  <c r="B29" i="4"/>
  <c r="F29" i="4" s="1"/>
  <c r="A31" i="4" l="1"/>
  <c r="D30" i="4"/>
  <c r="H30" i="4" s="1"/>
  <c r="B30" i="4"/>
  <c r="F30" i="4" s="1"/>
  <c r="C30" i="4"/>
  <c r="G30" i="4" s="1"/>
  <c r="A32" i="4" l="1"/>
  <c r="D31" i="4"/>
  <c r="H31" i="4" s="1"/>
  <c r="C31" i="4"/>
  <c r="G31" i="4" s="1"/>
  <c r="B31" i="4"/>
  <c r="F31" i="4" s="1"/>
  <c r="A33" i="4" l="1"/>
  <c r="D32" i="4"/>
  <c r="H32" i="4" s="1"/>
  <c r="B32" i="4"/>
  <c r="F32" i="4" s="1"/>
  <c r="C32" i="4"/>
  <c r="G32" i="4" s="1"/>
  <c r="A34" i="4" l="1"/>
  <c r="D33" i="4"/>
  <c r="H33" i="4" s="1"/>
  <c r="C33" i="4"/>
  <c r="G33" i="4" s="1"/>
  <c r="B33" i="4"/>
  <c r="F33" i="4" s="1"/>
  <c r="D34" i="4" l="1"/>
  <c r="H34" i="4" s="1"/>
  <c r="B34" i="4"/>
  <c r="F34" i="4" s="1"/>
  <c r="C34" i="4"/>
  <c r="G34" i="4" s="1"/>
</calcChain>
</file>

<file path=xl/sharedStrings.xml><?xml version="1.0" encoding="utf-8"?>
<sst xmlns="http://schemas.openxmlformats.org/spreadsheetml/2006/main" count="273" uniqueCount="62">
  <si>
    <t>U.S. Energy Information Administration</t>
  </si>
  <si>
    <t/>
  </si>
  <si>
    <t>Annual Total</t>
  </si>
  <si>
    <t>(Quadrillion Btu)</t>
  </si>
  <si>
    <t>Table 7.1 Electricity Overview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</si>
  <si>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</si>
  <si>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</si>
  <si>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</si>
  <si>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</si>
  <si>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</si>
  <si>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</si>
  <si>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</si>
  <si>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</si>
  <si>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Retail Sales, Total</t>
  </si>
  <si>
    <t>Electricity Direct Use</t>
  </si>
  <si>
    <t>Electricity End Use, Total</t>
  </si>
  <si>
    <t>(Billion Kilowatthours)</t>
  </si>
  <si>
    <t>Not Available</t>
  </si>
  <si>
    <t>Year</t>
  </si>
  <si>
    <t>Total Energy Consumption</t>
  </si>
  <si>
    <t>Table 1.7</t>
  </si>
  <si>
    <t>Table 7.1</t>
  </si>
  <si>
    <t>Gross Domestic Product (GDP)
(Billion chained (2009) dollars)</t>
  </si>
  <si>
    <t>Index Year/Value</t>
  </si>
  <si>
    <t>Real GDP</t>
  </si>
  <si>
    <t>Electricity Use</t>
  </si>
  <si>
    <t>Total Energy Use</t>
  </si>
  <si>
    <t>GDPC96</t>
  </si>
  <si>
    <t>lin</t>
  </si>
  <si>
    <t>Real Gross Domestic Product, 3 Decimal</t>
  </si>
  <si>
    <t>US. Bureau of Economic Analysis</t>
  </si>
  <si>
    <t>Quarterly</t>
  </si>
  <si>
    <t>Billions of Chained 2009 Dollars</t>
  </si>
  <si>
    <t>1947-01-01 to 2016-01-01</t>
  </si>
  <si>
    <t>date</t>
  </si>
  <si>
    <t>value</t>
  </si>
  <si>
    <t>A</t>
  </si>
  <si>
    <t>April 2016 Monthly Energy Review</t>
  </si>
  <si>
    <t>Release Date: April 26, 2016</t>
  </si>
  <si>
    <t>Next Update: May 25, 2016</t>
  </si>
  <si>
    <t>Table 1.7 Primary Energy Consumption, Energy Expenditures, and Carbon Dioxide Emissions Indicators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</si>
  <si>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</si>
  <si>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</si>
  <si>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</si>
  <si>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</si>
  <si>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</si>
  <si>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</si>
  <si>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</si>
  <si>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</si>
  <si>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</si>
  <si>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</si>
  <si>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(Million Btu)</t>
  </si>
  <si>
    <t>(Thousand Btu per Chained (2009)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</si>
  <si>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</si>
  <si>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</si>
  <si>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</si>
  <si>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</si>
  <si>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</si>
  <si>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(2009) Dollars)</t>
  </si>
  <si>
    <t>http://www.eia.gov/totalenergy/data/monthly/index.cfm#summary</t>
  </si>
  <si>
    <t>http://www.eia.gov/totalenergy/data/monthly/index.cfm#electricity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</si>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</sst>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yy"/>
  </numFmts>
  <fonts count="8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u/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Font="1" applyAlignment="1">
      <alignment horizont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0" xfId="1" applyAlignment="1" applyProtection="1"/>
    <xf numFmtId="164" fontId="0" fillId="0" borderId="0" xfId="0" applyNumberFormat="1"/>
    <xf numFmtId="165" fontId="0" fillId="0" borderId="0" xfId="0" applyNumberFormat="1"/>
    <xf numFmtId="165" fontId="2" fillId="0" borderId="0" xfId="1" applyNumberForma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8049754650243E-2"/>
          <c:y val="5.1400554097404488E-2"/>
          <c:w val="0.88291252995549385"/>
          <c:h val="0.79523549139690852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Data'!$F$6</c:f>
              <c:strCache>
                <c:ptCount val="1"/>
                <c:pt idx="0">
                  <c:v>Real GDP</c:v>
                </c:pt>
              </c:strCache>
            </c:strRef>
          </c:tx>
          <c:marker>
            <c:symbol val="none"/>
          </c:marker>
          <c:dLbls>
            <c:dLbl>
              <c:idx val="25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Data'!$A$7:$A$35</c:f>
              <c:numCache>
                <c:formatCode>General</c:formatCode>
                <c:ptCount val="29"/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'Graph Data'!$F$7:$F$35</c:f>
              <c:numCache>
                <c:formatCode>0.00</c:formatCode>
                <c:ptCount val="29"/>
                <c:pt idx="1">
                  <c:v>100</c:v>
                </c:pt>
                <c:pt idx="2">
                  <c:v>103.68052739916445</c:v>
                </c:pt>
                <c:pt idx="3">
                  <c:v>105.67053458779594</c:v>
                </c:pt>
                <c:pt idx="4">
                  <c:v>105.59225260935993</c:v>
                </c:pt>
                <c:pt idx="5">
                  <c:v>109.346471741315</c:v>
                </c:pt>
                <c:pt idx="6">
                  <c:v>112.34896439810198</c:v>
                </c:pt>
                <c:pt idx="7">
                  <c:v>116.88521270655514</c:v>
                </c:pt>
                <c:pt idx="8">
                  <c:v>120.06330290948412</c:v>
                </c:pt>
                <c:pt idx="9">
                  <c:v>124.62075602879796</c:v>
                </c:pt>
                <c:pt idx="10">
                  <c:v>130.21252483334695</c:v>
                </c:pt>
                <c:pt idx="11">
                  <c:v>136.006866252278</c:v>
                </c:pt>
                <c:pt idx="12">
                  <c:v>142.37907121748418</c:v>
                </c:pt>
                <c:pt idx="13">
                  <c:v>148.20546175511168</c:v>
                </c:pt>
                <c:pt idx="14">
                  <c:v>149.65192013869387</c:v>
                </c:pt>
                <c:pt idx="15">
                  <c:v>152.32489451875108</c:v>
                </c:pt>
                <c:pt idx="16">
                  <c:v>156.6003130335128</c:v>
                </c:pt>
                <c:pt idx="17">
                  <c:v>162.52879818636916</c:v>
                </c:pt>
                <c:pt idx="18">
                  <c:v>167.9657376512952</c:v>
                </c:pt>
                <c:pt idx="19">
                  <c:v>172.44475539064757</c:v>
                </c:pt>
                <c:pt idx="20">
                  <c:v>175.51180648940371</c:v>
                </c:pt>
                <c:pt idx="21">
                  <c:v>174.99997639976533</c:v>
                </c:pt>
                <c:pt idx="22">
                  <c:v>170.14281210012351</c:v>
                </c:pt>
                <c:pt idx="23">
                  <c:v>174.45068093757124</c:v>
                </c:pt>
                <c:pt idx="24">
                  <c:v>177.24442951860712</c:v>
                </c:pt>
                <c:pt idx="25">
                  <c:v>181.18640031756476</c:v>
                </c:pt>
                <c:pt idx="26">
                  <c:v>183.88521695459738</c:v>
                </c:pt>
                <c:pt idx="27">
                  <c:v>188.34957894821304</c:v>
                </c:pt>
                <c:pt idx="28">
                  <c:v>192.91836018017364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Data'!$G$6</c:f>
              <c:strCache>
                <c:ptCount val="1"/>
                <c:pt idx="0">
                  <c:v>Electricity Use</c:v>
                </c:pt>
              </c:strCache>
            </c:strRef>
          </c:tx>
          <c:marker>
            <c:symbol val="none"/>
          </c:marker>
          <c:dLbls>
            <c:dLbl>
              <c:idx val="25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Data'!$A$7:$A$35</c:f>
              <c:numCache>
                <c:formatCode>General</c:formatCode>
                <c:ptCount val="29"/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'Graph Data'!$G$7:$G$35</c:f>
              <c:numCache>
                <c:formatCode>0.00</c:formatCode>
                <c:ptCount val="29"/>
                <c:pt idx="1">
                  <c:v>100</c:v>
                </c:pt>
                <c:pt idx="2">
                  <c:v>106.88784831396609</c:v>
                </c:pt>
                <c:pt idx="3">
                  <c:v>110.0471594554359</c:v>
                </c:pt>
                <c:pt idx="4">
                  <c:v>111.94688102923824</c:v>
                </c:pt>
                <c:pt idx="5">
                  <c:v>112.37926007985844</c:v>
                </c:pt>
                <c:pt idx="6">
                  <c:v>116.39363211590721</c:v>
                </c:pt>
                <c:pt idx="7">
                  <c:v>119.50403054697676</c:v>
                </c:pt>
                <c:pt idx="8">
                  <c:v>122.72641232057259</c:v>
                </c:pt>
                <c:pt idx="9">
                  <c:v>126.20972653101438</c:v>
                </c:pt>
                <c:pt idx="10">
                  <c:v>128.07484847144872</c:v>
                </c:pt>
                <c:pt idx="11">
                  <c:v>132.85549377788433</c:v>
                </c:pt>
                <c:pt idx="12">
                  <c:v>135.12925600703164</c:v>
                </c:pt>
                <c:pt idx="13">
                  <c:v>139.34331292265276</c:v>
                </c:pt>
                <c:pt idx="14">
                  <c:v>137.97600678339001</c:v>
                </c:pt>
                <c:pt idx="15">
                  <c:v>140.86744228804429</c:v>
                </c:pt>
                <c:pt idx="16">
                  <c:v>142.04580805271559</c:v>
                </c:pt>
                <c:pt idx="17">
                  <c:v>144.13730158545451</c:v>
                </c:pt>
                <c:pt idx="18">
                  <c:v>147.82359772573352</c:v>
                </c:pt>
                <c:pt idx="19">
                  <c:v>148.05093903870426</c:v>
                </c:pt>
                <c:pt idx="20">
                  <c:v>150.89749587092942</c:v>
                </c:pt>
                <c:pt idx="21">
                  <c:v>149.96384881356616</c:v>
                </c:pt>
                <c:pt idx="22">
                  <c:v>144.43923381206505</c:v>
                </c:pt>
                <c:pt idx="23">
                  <c:v>150.76254954302883</c:v>
                </c:pt>
                <c:pt idx="24">
                  <c:v>150.60149833479568</c:v>
                </c:pt>
                <c:pt idx="25">
                  <c:v>148.65065308747424</c:v>
                </c:pt>
                <c:pt idx="26">
                  <c:v>150.0479817785608</c:v>
                </c:pt>
                <c:pt idx="27">
                  <c:v>151.40341853686994</c:v>
                </c:pt>
                <c:pt idx="28">
                  <c:v>149.85190425986653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Data'!$H$6</c:f>
              <c:strCache>
                <c:ptCount val="1"/>
                <c:pt idx="0">
                  <c:v>Total Energy Use</c:v>
                </c:pt>
              </c:strCache>
            </c:strRef>
          </c:tx>
          <c:marker>
            <c:symbol val="none"/>
          </c:marker>
          <c:dLbls>
            <c:dLbl>
              <c:idx val="25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Data'!$A$7:$A$35</c:f>
              <c:numCache>
                <c:formatCode>General</c:formatCode>
                <c:ptCount val="29"/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'Graph Data'!$H$7:$H$35</c:f>
              <c:numCache>
                <c:formatCode>0.00</c:formatCode>
                <c:ptCount val="29"/>
                <c:pt idx="1">
                  <c:v>100</c:v>
                </c:pt>
                <c:pt idx="2">
                  <c:v>102.51099841744275</c:v>
                </c:pt>
                <c:pt idx="3">
                  <c:v>102.14721772332578</c:v>
                </c:pt>
                <c:pt idx="4">
                  <c:v>102.09020349036986</c:v>
                </c:pt>
                <c:pt idx="5">
                  <c:v>103.71640161021078</c:v>
                </c:pt>
                <c:pt idx="6">
                  <c:v>105.63074431454834</c:v>
                </c:pt>
                <c:pt idx="7">
                  <c:v>107.71276249748939</c:v>
                </c:pt>
                <c:pt idx="8">
                  <c:v>110.06245836918789</c:v>
                </c:pt>
                <c:pt idx="9">
                  <c:v>113.67764025010432</c:v>
                </c:pt>
                <c:pt idx="10">
                  <c:v>114.37883092337087</c:v>
                </c:pt>
                <c:pt idx="11">
                  <c:v>114.88371446881369</c:v>
                </c:pt>
                <c:pt idx="12">
                  <c:v>116.8555973453585</c:v>
                </c:pt>
                <c:pt idx="13">
                  <c:v>119.47731987934785</c:v>
                </c:pt>
                <c:pt idx="14">
                  <c:v>116.27768441449275</c:v>
                </c:pt>
                <c:pt idx="15">
                  <c:v>118.06013485420938</c:v>
                </c:pt>
                <c:pt idx="16">
                  <c:v>118.39205209308589</c:v>
                </c:pt>
                <c:pt idx="17">
                  <c:v>121.01933749258184</c:v>
                </c:pt>
                <c:pt idx="18">
                  <c:v>121.13939914668714</c:v>
                </c:pt>
                <c:pt idx="19">
                  <c:v>120.29179786735141</c:v>
                </c:pt>
                <c:pt idx="20">
                  <c:v>122.14675054418392</c:v>
                </c:pt>
                <c:pt idx="21">
                  <c:v>119.58251619300458</c:v>
                </c:pt>
                <c:pt idx="22">
                  <c:v>113.81775893004951</c:v>
                </c:pt>
                <c:pt idx="23">
                  <c:v>117.8586952847261</c:v>
                </c:pt>
                <c:pt idx="24">
                  <c:v>117.16000614780668</c:v>
                </c:pt>
                <c:pt idx="25">
                  <c:v>114.23960815373657</c:v>
                </c:pt>
                <c:pt idx="26">
                  <c:v>117.56567095122172</c:v>
                </c:pt>
                <c:pt idx="27">
                  <c:v>119.11035695049638</c:v>
                </c:pt>
                <c:pt idx="28">
                  <c:v>118.06516573518596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193472"/>
        <c:axId val="232005024"/>
      </c:lineChart>
      <c:catAx>
        <c:axId val="2321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640000"/>
          <a:lstStyle/>
          <a:p>
            <a:pPr>
              <a:defRPr/>
            </a:pPr>
            <a:endParaRPr lang="en-US"/>
          </a:p>
        </c:txPr>
        <c:crossAx val="232005024"/>
        <c:crosses val="autoZero"/>
        <c:auto val="1"/>
        <c:lblAlgn val="ctr"/>
        <c:lblOffset val="100"/>
        <c:tickLblSkip val="1"/>
        <c:noMultiLvlLbl val="0"/>
      </c:catAx>
      <c:valAx>
        <c:axId val="232005024"/>
        <c:scaling>
          <c:orientation val="minMax"/>
          <c:max val="200"/>
          <c:min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Index 1988 = 100</a:t>
                </a:r>
              </a:p>
            </c:rich>
          </c:tx>
          <c:layout>
            <c:manualLayout>
              <c:xMode val="edge"/>
              <c:yMode val="edge"/>
              <c:x val="0.10643115942029008"/>
              <c:y val="5.733996792067671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2193472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</xdr:row>
      <xdr:rowOff>0</xdr:rowOff>
    </xdr:from>
    <xdr:to>
      <xdr:col>12</xdr:col>
      <xdr:colOff>15240</xdr:colOff>
      <xdr:row>21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totalenergy/data/monthly/index.cf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ia.gov/totalenergy/data/monthly/index.cf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research.stlouisfed.org/fred2/series/GDPC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workbookViewId="0"/>
  </sheetViews>
  <sheetFormatPr defaultRowHeight="13.2" x14ac:dyDescent="0.25"/>
  <cols>
    <col min="1" max="1" width="15" bestFit="1" customWidth="1"/>
    <col min="2" max="2" width="16.21875" customWidth="1"/>
    <col min="3" max="4" width="11.33203125" customWidth="1"/>
  </cols>
  <sheetData>
    <row r="3" spans="1:8" x14ac:dyDescent="0.25">
      <c r="A3" s="5" t="s">
        <v>23</v>
      </c>
      <c r="B3">
        <v>1988</v>
      </c>
      <c r="F3">
        <f>B8</f>
        <v>8474.4920000000002</v>
      </c>
      <c r="G3">
        <f t="shared" ref="G3:H3" si="0">C8</f>
        <v>2578.0619999999999</v>
      </c>
      <c r="H3">
        <f t="shared" si="0"/>
        <v>82.709171999999995</v>
      </c>
    </row>
    <row r="5" spans="1:8" x14ac:dyDescent="0.25">
      <c r="B5" s="2"/>
      <c r="C5" s="2" t="s">
        <v>21</v>
      </c>
      <c r="D5" s="2" t="s">
        <v>20</v>
      </c>
    </row>
    <row r="6" spans="1:8" ht="52.8" x14ac:dyDescent="0.25">
      <c r="B6" s="4" t="s">
        <v>22</v>
      </c>
      <c r="C6" s="3" t="s">
        <v>15</v>
      </c>
      <c r="D6" s="3" t="s">
        <v>19</v>
      </c>
      <c r="E6" s="3"/>
      <c r="F6" s="6" t="s">
        <v>24</v>
      </c>
      <c r="G6" s="6" t="s">
        <v>25</v>
      </c>
      <c r="H6" s="6" t="s">
        <v>26</v>
      </c>
    </row>
    <row r="7" spans="1:8" x14ac:dyDescent="0.25">
      <c r="B7" s="4"/>
      <c r="C7" s="3"/>
      <c r="D7" s="3"/>
      <c r="E7" s="3"/>
      <c r="F7" s="6"/>
      <c r="G7" s="6"/>
      <c r="H7" s="6"/>
    </row>
    <row r="8" spans="1:8" x14ac:dyDescent="0.25">
      <c r="A8">
        <f>B3</f>
        <v>1988</v>
      </c>
      <c r="B8" s="8">
        <f>INDEX('FRED GDP'!$C$8:$C$77,MATCH(A8,'FRED GDP'!$A$8:$A$77,0))</f>
        <v>8474.4920000000002</v>
      </c>
      <c r="C8" s="8">
        <f>INDEX('Table 7.1 Annual Data'!$L$13:$L$79,MATCH(A8,'Table 7.1 Annual Data'!$A$13:$A$79,0))</f>
        <v>2578.0619999999999</v>
      </c>
      <c r="D8" s="8">
        <f>INDEX('Table 1.7 Primary'!$B$13:$B$79,MATCH(A8,'Table 1.7 Primary'!$A$13:$A$79,0))</f>
        <v>82.709171999999995</v>
      </c>
      <c r="F8" s="7">
        <f>B8/$F$3*100</f>
        <v>100</v>
      </c>
      <c r="G8" s="7">
        <f>C8/$G$3*100</f>
        <v>100</v>
      </c>
      <c r="H8" s="7">
        <f>D8/$H$3*100</f>
        <v>100</v>
      </c>
    </row>
    <row r="9" spans="1:8" x14ac:dyDescent="0.25">
      <c r="A9">
        <f>A8+1</f>
        <v>1989</v>
      </c>
      <c r="B9" s="8">
        <f>INDEX('FRED GDP'!$C$8:$C$77,MATCH(A9,'FRED GDP'!$A$8:$A$77,0))</f>
        <v>8786.3979999999992</v>
      </c>
      <c r="C9" s="8">
        <f>INDEX('Table 7.1 Annual Data'!$L$13:$L$79,MATCH(A9,'Table 7.1 Annual Data'!$A$13:$A$79,0))</f>
        <v>2755.6350000000002</v>
      </c>
      <c r="D9" s="8">
        <f>INDEX('Table 1.7 Primary'!$B$13:$B$79,MATCH(A9,'Table 1.7 Primary'!$A$13:$A$79,0))</f>
        <v>84.785998000000006</v>
      </c>
      <c r="F9" s="7">
        <f t="shared" ref="F9:F34" si="1">B9/$F$3*100</f>
        <v>103.68052739916445</v>
      </c>
      <c r="G9" s="7">
        <f t="shared" ref="G9:G34" si="2">C9/$G$3*100</f>
        <v>106.88784831396609</v>
      </c>
      <c r="H9" s="7">
        <f t="shared" ref="H9:H34" si="3">D9/$H$3*100</f>
        <v>102.51099841744275</v>
      </c>
    </row>
    <row r="10" spans="1:8" x14ac:dyDescent="0.25">
      <c r="A10">
        <f t="shared" ref="A10:A34" si="4">A9+1</f>
        <v>1990</v>
      </c>
      <c r="B10" s="8">
        <f>INDEX('FRED GDP'!$C$8:$C$77,MATCH(A10,'FRED GDP'!$A$8:$A$77,0))</f>
        <v>8955.0409999999993</v>
      </c>
      <c r="C10" s="8">
        <f>INDEX('Table 7.1 Annual Data'!$L$13:$L$79,MATCH(A10,'Table 7.1 Annual Data'!$A$13:$A$79,0))</f>
        <v>2837.0839999999998</v>
      </c>
      <c r="D10" s="8">
        <f>INDEX('Table 1.7 Primary'!$B$13:$B$79,MATCH(A10,'Table 1.7 Primary'!$A$13:$A$79,0))</f>
        <v>84.485118</v>
      </c>
      <c r="F10" s="7">
        <f t="shared" si="1"/>
        <v>105.67053458779594</v>
      </c>
      <c r="G10" s="7">
        <f t="shared" si="2"/>
        <v>110.0471594554359</v>
      </c>
      <c r="H10" s="7">
        <f t="shared" si="3"/>
        <v>102.14721772332578</v>
      </c>
    </row>
    <row r="11" spans="1:8" x14ac:dyDescent="0.25">
      <c r="A11">
        <f t="shared" si="4"/>
        <v>1991</v>
      </c>
      <c r="B11" s="8">
        <f>INDEX('FRED GDP'!$C$8:$C$77,MATCH(A11,'FRED GDP'!$A$8:$A$77,0))</f>
        <v>8948.4069999999992</v>
      </c>
      <c r="C11" s="8">
        <f>INDEX('Table 7.1 Annual Data'!$L$13:$L$79,MATCH(A11,'Table 7.1 Annual Data'!$A$13:$A$79,0))</f>
        <v>2886.06</v>
      </c>
      <c r="D11" s="8">
        <f>INDEX('Table 1.7 Primary'!$B$13:$B$79,MATCH(A11,'Table 1.7 Primary'!$A$13:$A$79,0))</f>
        <v>84.437961999999999</v>
      </c>
      <c r="F11" s="7">
        <f t="shared" si="1"/>
        <v>105.59225260935993</v>
      </c>
      <c r="G11" s="7">
        <f t="shared" si="2"/>
        <v>111.94688102923824</v>
      </c>
      <c r="H11" s="7">
        <f t="shared" si="3"/>
        <v>102.09020349036986</v>
      </c>
    </row>
    <row r="12" spans="1:8" x14ac:dyDescent="0.25">
      <c r="A12">
        <f t="shared" si="4"/>
        <v>1992</v>
      </c>
      <c r="B12" s="8">
        <f>INDEX('FRED GDP'!$C$8:$C$77,MATCH(A12,'FRED GDP'!$A$8:$A$77,0))</f>
        <v>9266.5580000000009</v>
      </c>
      <c r="C12" s="8">
        <f>INDEX('Table 7.1 Annual Data'!$L$13:$L$79,MATCH(A12,'Table 7.1 Annual Data'!$A$13:$A$79,0))</f>
        <v>2897.2069999999999</v>
      </c>
      <c r="D12" s="8">
        <f>INDEX('Table 1.7 Primary'!$B$13:$B$79,MATCH(A12,'Table 1.7 Primary'!$A$13:$A$79,0))</f>
        <v>85.782977000000002</v>
      </c>
      <c r="F12" s="7">
        <f t="shared" si="1"/>
        <v>109.346471741315</v>
      </c>
      <c r="G12" s="7">
        <f t="shared" si="2"/>
        <v>112.37926007985844</v>
      </c>
      <c r="H12" s="7">
        <f t="shared" si="3"/>
        <v>103.71640161021078</v>
      </c>
    </row>
    <row r="13" spans="1:8" x14ac:dyDescent="0.25">
      <c r="A13">
        <f t="shared" si="4"/>
        <v>1993</v>
      </c>
      <c r="B13" s="8">
        <f>INDEX('FRED GDP'!$C$8:$C$77,MATCH(A13,'FRED GDP'!$A$8:$A$77,0))</f>
        <v>9521.0040000000008</v>
      </c>
      <c r="C13" s="8">
        <f>INDEX('Table 7.1 Annual Data'!$L$13:$L$79,MATCH(A13,'Table 7.1 Annual Data'!$A$13:$A$79,0))</f>
        <v>3000.7</v>
      </c>
      <c r="D13" s="8">
        <f>INDEX('Table 1.7 Primary'!$B$13:$B$79,MATCH(A13,'Table 1.7 Primary'!$A$13:$A$79,0))</f>
        <v>87.366314000000003</v>
      </c>
      <c r="F13" s="7">
        <f t="shared" si="1"/>
        <v>112.34896439810198</v>
      </c>
      <c r="G13" s="7">
        <f t="shared" si="2"/>
        <v>116.39363211590721</v>
      </c>
      <c r="H13" s="7">
        <f t="shared" si="3"/>
        <v>105.63074431454834</v>
      </c>
    </row>
    <row r="14" spans="1:8" x14ac:dyDescent="0.25">
      <c r="A14">
        <f t="shared" si="4"/>
        <v>1994</v>
      </c>
      <c r="B14" s="8">
        <f>INDEX('FRED GDP'!$C$8:$C$77,MATCH(A14,'FRED GDP'!$A$8:$A$77,0))</f>
        <v>9905.4279999999999</v>
      </c>
      <c r="C14" s="8">
        <f>INDEX('Table 7.1 Annual Data'!$L$13:$L$79,MATCH(A14,'Table 7.1 Annual Data'!$A$13:$A$79,0))</f>
        <v>3080.8879999999999</v>
      </c>
      <c r="D14" s="8">
        <f>INDEX('Table 1.7 Primary'!$B$13:$B$79,MATCH(A14,'Table 1.7 Primary'!$A$13:$A$79,0))</f>
        <v>89.088334000000003</v>
      </c>
      <c r="F14" s="7">
        <f t="shared" si="1"/>
        <v>116.88521270655514</v>
      </c>
      <c r="G14" s="7">
        <f t="shared" si="2"/>
        <v>119.50403054697676</v>
      </c>
      <c r="H14" s="7">
        <f t="shared" si="3"/>
        <v>107.71276249748939</v>
      </c>
    </row>
    <row r="15" spans="1:8" x14ac:dyDescent="0.25">
      <c r="A15">
        <f t="shared" si="4"/>
        <v>1995</v>
      </c>
      <c r="B15" s="8">
        <f>INDEX('FRED GDP'!$C$8:$C$77,MATCH(A15,'FRED GDP'!$A$8:$A$77,0))</f>
        <v>10174.754999999999</v>
      </c>
      <c r="C15" s="8">
        <f>INDEX('Table 7.1 Annual Data'!$L$13:$L$79,MATCH(A15,'Table 7.1 Annual Data'!$A$13:$A$79,0))</f>
        <v>3163.9630000000002</v>
      </c>
      <c r="D15" s="8">
        <f>INDEX('Table 1.7 Primary'!$B$13:$B$79,MATCH(A15,'Table 1.7 Primary'!$A$13:$A$79,0))</f>
        <v>91.031747999999993</v>
      </c>
      <c r="F15" s="7">
        <f t="shared" si="1"/>
        <v>120.06330290948412</v>
      </c>
      <c r="G15" s="7">
        <f t="shared" si="2"/>
        <v>122.72641232057259</v>
      </c>
      <c r="H15" s="7">
        <f t="shared" si="3"/>
        <v>110.06245836918789</v>
      </c>
    </row>
    <row r="16" spans="1:8" x14ac:dyDescent="0.25">
      <c r="A16">
        <f t="shared" si="4"/>
        <v>1996</v>
      </c>
      <c r="B16" s="8">
        <f>INDEX('FRED GDP'!$C$8:$C$77,MATCH(A16,'FRED GDP'!$A$8:$A$77,0))</f>
        <v>10560.976000000001</v>
      </c>
      <c r="C16" s="8">
        <f>INDEX('Table 7.1 Annual Data'!$L$13:$L$79,MATCH(A16,'Table 7.1 Annual Data'!$A$13:$A$79,0))</f>
        <v>3253.7649999999999</v>
      </c>
      <c r="D16" s="8">
        <f>INDEX('Table 1.7 Primary'!$B$13:$B$79,MATCH(A16,'Table 1.7 Primary'!$A$13:$A$79,0))</f>
        <v>94.021834999999996</v>
      </c>
      <c r="F16" s="7">
        <f t="shared" si="1"/>
        <v>124.62075602879796</v>
      </c>
      <c r="G16" s="7">
        <f t="shared" si="2"/>
        <v>126.20972653101438</v>
      </c>
      <c r="H16" s="7">
        <f t="shared" si="3"/>
        <v>113.67764025010432</v>
      </c>
    </row>
    <row r="17" spans="1:8" x14ac:dyDescent="0.25">
      <c r="A17">
        <f t="shared" si="4"/>
        <v>1997</v>
      </c>
      <c r="B17" s="8">
        <f>INDEX('FRED GDP'!$C$8:$C$77,MATCH(A17,'FRED GDP'!$A$8:$A$77,0))</f>
        <v>11034.85</v>
      </c>
      <c r="C17" s="8">
        <f>INDEX('Table 7.1 Annual Data'!$L$13:$L$79,MATCH(A17,'Table 7.1 Annual Data'!$A$13:$A$79,0))</f>
        <v>3301.8490000000002</v>
      </c>
      <c r="D17" s="8">
        <f>INDEX('Table 1.7 Primary'!$B$13:$B$79,MATCH(A17,'Table 1.7 Primary'!$A$13:$A$79,0))</f>
        <v>94.601783999999995</v>
      </c>
      <c r="F17" s="7">
        <f t="shared" si="1"/>
        <v>130.21252483334695</v>
      </c>
      <c r="G17" s="7">
        <f t="shared" si="2"/>
        <v>128.07484847144872</v>
      </c>
      <c r="H17" s="7">
        <f t="shared" si="3"/>
        <v>114.37883092337087</v>
      </c>
    </row>
    <row r="18" spans="1:8" x14ac:dyDescent="0.25">
      <c r="A18">
        <f t="shared" si="4"/>
        <v>1998</v>
      </c>
      <c r="B18" s="8">
        <f>INDEX('FRED GDP'!$C$8:$C$77,MATCH(A18,'FRED GDP'!$A$8:$A$77,0))</f>
        <v>11525.891</v>
      </c>
      <c r="C18" s="8">
        <f>INDEX('Table 7.1 Annual Data'!$L$13:$L$79,MATCH(A18,'Table 7.1 Annual Data'!$A$13:$A$79,0))</f>
        <v>3425.0970000000002</v>
      </c>
      <c r="D18" s="8">
        <f>INDEX('Table 1.7 Primary'!$B$13:$B$79,MATCH(A18,'Table 1.7 Primary'!$A$13:$A$79,0))</f>
        <v>95.019368999999998</v>
      </c>
      <c r="F18" s="7">
        <f t="shared" si="1"/>
        <v>136.006866252278</v>
      </c>
      <c r="G18" s="7">
        <f t="shared" si="2"/>
        <v>132.85549377788433</v>
      </c>
      <c r="H18" s="7">
        <f t="shared" si="3"/>
        <v>114.88371446881369</v>
      </c>
    </row>
    <row r="19" spans="1:8" x14ac:dyDescent="0.25">
      <c r="A19">
        <f t="shared" si="4"/>
        <v>1999</v>
      </c>
      <c r="B19" s="8">
        <f>INDEX('FRED GDP'!$C$8:$C$77,MATCH(A19,'FRED GDP'!$A$8:$A$77,0))</f>
        <v>12065.903</v>
      </c>
      <c r="C19" s="8">
        <f>INDEX('Table 7.1 Annual Data'!$L$13:$L$79,MATCH(A19,'Table 7.1 Annual Data'!$A$13:$A$79,0))</f>
        <v>3483.7159999999999</v>
      </c>
      <c r="D19" s="8">
        <f>INDEX('Table 1.7 Primary'!$B$13:$B$79,MATCH(A19,'Table 1.7 Primary'!$A$13:$A$79,0))</f>
        <v>96.650296999999995</v>
      </c>
      <c r="F19" s="7">
        <f t="shared" si="1"/>
        <v>142.37907121748418</v>
      </c>
      <c r="G19" s="7">
        <f t="shared" si="2"/>
        <v>135.12925600703164</v>
      </c>
      <c r="H19" s="7">
        <f t="shared" si="3"/>
        <v>116.8555973453585</v>
      </c>
    </row>
    <row r="20" spans="1:8" x14ac:dyDescent="0.25">
      <c r="A20">
        <f t="shared" si="4"/>
        <v>2000</v>
      </c>
      <c r="B20" s="8">
        <f>INDEX('FRED GDP'!$C$8:$C$77,MATCH(A20,'FRED GDP'!$A$8:$A$77,0))</f>
        <v>12559.66</v>
      </c>
      <c r="C20" s="8">
        <f>INDEX('Table 7.1 Annual Data'!$L$13:$L$79,MATCH(A20,'Table 7.1 Annual Data'!$A$13:$A$79,0))</f>
        <v>3592.357</v>
      </c>
      <c r="D20" s="8">
        <f>INDEX('Table 1.7 Primary'!$B$13:$B$79,MATCH(A20,'Table 1.7 Primary'!$A$13:$A$79,0))</f>
        <v>98.818702000000002</v>
      </c>
      <c r="F20" s="7">
        <f t="shared" si="1"/>
        <v>148.20546175511168</v>
      </c>
      <c r="G20" s="7">
        <f t="shared" si="2"/>
        <v>139.34331292265276</v>
      </c>
      <c r="H20" s="7">
        <f t="shared" si="3"/>
        <v>119.47731987934785</v>
      </c>
    </row>
    <row r="21" spans="1:8" x14ac:dyDescent="0.25">
      <c r="A21">
        <f t="shared" si="4"/>
        <v>2001</v>
      </c>
      <c r="B21" s="8">
        <f>INDEX('FRED GDP'!$C$8:$C$77,MATCH(A21,'FRED GDP'!$A$8:$A$77,0))</f>
        <v>12682.24</v>
      </c>
      <c r="C21" s="8">
        <f>INDEX('Table 7.1 Annual Data'!$L$13:$L$79,MATCH(A21,'Table 7.1 Annual Data'!$A$13:$A$79,0))</f>
        <v>3557.107</v>
      </c>
      <c r="D21" s="8">
        <f>INDEX('Table 1.7 Primary'!$B$13:$B$79,MATCH(A21,'Table 1.7 Primary'!$A$13:$A$79,0))</f>
        <v>96.172309999999996</v>
      </c>
      <c r="F21" s="7">
        <f t="shared" si="1"/>
        <v>149.65192013869387</v>
      </c>
      <c r="G21" s="7">
        <f t="shared" si="2"/>
        <v>137.97600678339001</v>
      </c>
      <c r="H21" s="7">
        <f t="shared" si="3"/>
        <v>116.27768441449275</v>
      </c>
    </row>
    <row r="22" spans="1:8" x14ac:dyDescent="0.25">
      <c r="A22">
        <f t="shared" si="4"/>
        <v>2002</v>
      </c>
      <c r="B22" s="8">
        <f>INDEX('FRED GDP'!$C$8:$C$77,MATCH(A22,'FRED GDP'!$A$8:$A$77,0))</f>
        <v>12908.761</v>
      </c>
      <c r="C22" s="8">
        <f>INDEX('Table 7.1 Annual Data'!$L$13:$L$79,MATCH(A22,'Table 7.1 Annual Data'!$A$13:$A$79,0))</f>
        <v>3631.65</v>
      </c>
      <c r="D22" s="8">
        <f>INDEX('Table 1.7 Primary'!$B$13:$B$79,MATCH(A22,'Table 1.7 Primary'!$A$13:$A$79,0))</f>
        <v>97.646559999999994</v>
      </c>
      <c r="F22" s="7">
        <f t="shared" si="1"/>
        <v>152.32489451875108</v>
      </c>
      <c r="G22" s="7">
        <f t="shared" si="2"/>
        <v>140.86744228804429</v>
      </c>
      <c r="H22" s="7">
        <f t="shared" si="3"/>
        <v>118.06013485420938</v>
      </c>
    </row>
    <row r="23" spans="1:8" x14ac:dyDescent="0.25">
      <c r="A23">
        <f t="shared" si="4"/>
        <v>2003</v>
      </c>
      <c r="B23" s="8">
        <f>INDEX('FRED GDP'!$C$8:$C$77,MATCH(A23,'FRED GDP'!$A$8:$A$77,0))</f>
        <v>13271.081</v>
      </c>
      <c r="C23" s="8">
        <f>INDEX('Table 7.1 Annual Data'!$L$13:$L$79,MATCH(A23,'Table 7.1 Annual Data'!$A$13:$A$79,0))</f>
        <v>3662.029</v>
      </c>
      <c r="D23" s="8">
        <f>INDEX('Table 1.7 Primary'!$B$13:$B$79,MATCH(A23,'Table 1.7 Primary'!$A$13:$A$79,0))</f>
        <v>97.921086000000003</v>
      </c>
      <c r="F23" s="7">
        <f t="shared" si="1"/>
        <v>156.6003130335128</v>
      </c>
      <c r="G23" s="7">
        <f t="shared" si="2"/>
        <v>142.04580805271559</v>
      </c>
      <c r="H23" s="7">
        <f t="shared" si="3"/>
        <v>118.39205209308589</v>
      </c>
    </row>
    <row r="24" spans="1:8" x14ac:dyDescent="0.25">
      <c r="A24">
        <f t="shared" si="4"/>
        <v>2004</v>
      </c>
      <c r="B24" s="8">
        <f>INDEX('FRED GDP'!$C$8:$C$77,MATCH(A24,'FRED GDP'!$A$8:$A$77,0))</f>
        <v>13773.49</v>
      </c>
      <c r="C24" s="8">
        <f>INDEX('Table 7.1 Annual Data'!$L$13:$L$79,MATCH(A24,'Table 7.1 Annual Data'!$A$13:$A$79,0))</f>
        <v>3715.9490000000001</v>
      </c>
      <c r="D24" s="8">
        <f>INDEX('Table 1.7 Primary'!$B$13:$B$79,MATCH(A24,'Table 1.7 Primary'!$A$13:$A$79,0))</f>
        <v>100.094092</v>
      </c>
      <c r="F24" s="7">
        <f t="shared" si="1"/>
        <v>162.52879818636916</v>
      </c>
      <c r="G24" s="7">
        <f t="shared" si="2"/>
        <v>144.13730158545451</v>
      </c>
      <c r="H24" s="7">
        <f t="shared" si="3"/>
        <v>121.01933749258184</v>
      </c>
    </row>
    <row r="25" spans="1:8" x14ac:dyDescent="0.25">
      <c r="A25">
        <f t="shared" si="4"/>
        <v>2005</v>
      </c>
      <c r="B25" s="8">
        <f>INDEX('FRED GDP'!$C$8:$C$77,MATCH(A25,'FRED GDP'!$A$8:$A$77,0))</f>
        <v>14234.243</v>
      </c>
      <c r="C25" s="8">
        <f>INDEX('Table 7.1 Annual Data'!$L$13:$L$79,MATCH(A25,'Table 7.1 Annual Data'!$A$13:$A$79,0))</f>
        <v>3810.9839999999999</v>
      </c>
      <c r="D25" s="8">
        <f>INDEX('Table 1.7 Primary'!$B$13:$B$79,MATCH(A25,'Table 1.7 Primary'!$A$13:$A$79,0))</f>
        <v>100.193394</v>
      </c>
      <c r="F25" s="7">
        <f t="shared" si="1"/>
        <v>167.9657376512952</v>
      </c>
      <c r="G25" s="7">
        <f t="shared" si="2"/>
        <v>147.82359772573352</v>
      </c>
      <c r="H25" s="7">
        <f t="shared" si="3"/>
        <v>121.13939914668714</v>
      </c>
    </row>
    <row r="26" spans="1:8" x14ac:dyDescent="0.25">
      <c r="A26">
        <f t="shared" si="4"/>
        <v>2006</v>
      </c>
      <c r="B26" s="8">
        <f>INDEX('FRED GDP'!$C$8:$C$77,MATCH(A26,'FRED GDP'!$A$8:$A$77,0))</f>
        <v>14613.816999999999</v>
      </c>
      <c r="C26" s="8">
        <f>INDEX('Table 7.1 Annual Data'!$L$13:$L$79,MATCH(A26,'Table 7.1 Annual Data'!$A$13:$A$79,0))</f>
        <v>3816.8449999999998</v>
      </c>
      <c r="D26" s="8">
        <f>INDEX('Table 1.7 Primary'!$B$13:$B$79,MATCH(A26,'Table 1.7 Primary'!$A$13:$A$79,0))</f>
        <v>99.492350000000002</v>
      </c>
      <c r="F26" s="7">
        <f t="shared" si="1"/>
        <v>172.44475539064757</v>
      </c>
      <c r="G26" s="7">
        <f t="shared" si="2"/>
        <v>148.05093903870426</v>
      </c>
      <c r="H26" s="7">
        <f t="shared" si="3"/>
        <v>120.29179786735141</v>
      </c>
    </row>
    <row r="27" spans="1:8" x14ac:dyDescent="0.25">
      <c r="A27">
        <f t="shared" si="4"/>
        <v>2007</v>
      </c>
      <c r="B27" s="8">
        <f>INDEX('FRED GDP'!$C$8:$C$77,MATCH(A27,'FRED GDP'!$A$8:$A$77,0))</f>
        <v>14873.734</v>
      </c>
      <c r="C27" s="8">
        <f>INDEX('Table 7.1 Annual Data'!$L$13:$L$79,MATCH(A27,'Table 7.1 Annual Data'!$A$13:$A$79,0))</f>
        <v>3890.2310000000002</v>
      </c>
      <c r="D27" s="8">
        <f>INDEX('Table 1.7 Primary'!$B$13:$B$79,MATCH(A27,'Table 1.7 Primary'!$A$13:$A$79,0))</f>
        <v>101.026566</v>
      </c>
      <c r="F27" s="7">
        <f t="shared" si="1"/>
        <v>175.51180648940371</v>
      </c>
      <c r="G27" s="7">
        <f t="shared" si="2"/>
        <v>150.89749587092942</v>
      </c>
      <c r="H27" s="7">
        <f t="shared" si="3"/>
        <v>122.14675054418392</v>
      </c>
    </row>
    <row r="28" spans="1:8" x14ac:dyDescent="0.25">
      <c r="A28">
        <f t="shared" si="4"/>
        <v>2008</v>
      </c>
      <c r="B28" s="8">
        <f>INDEX('FRED GDP'!$C$8:$C$77,MATCH(A28,'FRED GDP'!$A$8:$A$77,0))</f>
        <v>14830.359</v>
      </c>
      <c r="C28" s="8">
        <f>INDEX('Table 7.1 Annual Data'!$L$13:$L$79,MATCH(A28,'Table 7.1 Annual Data'!$A$13:$A$79,0))</f>
        <v>3866.1610000000001</v>
      </c>
      <c r="D28" s="8">
        <f>INDEX('Table 1.7 Primary'!$B$13:$B$79,MATCH(A28,'Table 1.7 Primary'!$A$13:$A$79,0))</f>
        <v>98.905709000000002</v>
      </c>
      <c r="F28" s="7">
        <f t="shared" si="1"/>
        <v>174.99997639976533</v>
      </c>
      <c r="G28" s="7">
        <f t="shared" si="2"/>
        <v>149.96384881356616</v>
      </c>
      <c r="H28" s="7">
        <f t="shared" si="3"/>
        <v>119.58251619300458</v>
      </c>
    </row>
    <row r="29" spans="1:8" x14ac:dyDescent="0.25">
      <c r="A29">
        <f t="shared" si="4"/>
        <v>2009</v>
      </c>
      <c r="B29" s="8">
        <f>INDEX('FRED GDP'!$C$8:$C$77,MATCH(A29,'FRED GDP'!$A$8:$A$77,0))</f>
        <v>14418.739</v>
      </c>
      <c r="C29" s="8">
        <f>INDEX('Table 7.1 Annual Data'!$L$13:$L$79,MATCH(A29,'Table 7.1 Annual Data'!$A$13:$A$79,0))</f>
        <v>3723.7330000000002</v>
      </c>
      <c r="D29" s="8">
        <f>INDEX('Table 1.7 Primary'!$B$13:$B$79,MATCH(A29,'Table 1.7 Primary'!$A$13:$A$79,0))</f>
        <v>94.137726000000001</v>
      </c>
      <c r="F29" s="7">
        <f t="shared" si="1"/>
        <v>170.14281210012351</v>
      </c>
      <c r="G29" s="7">
        <f t="shared" si="2"/>
        <v>144.43923381206505</v>
      </c>
      <c r="H29" s="7">
        <f t="shared" si="3"/>
        <v>113.81775893004951</v>
      </c>
    </row>
    <row r="30" spans="1:8" x14ac:dyDescent="0.25">
      <c r="A30">
        <f t="shared" si="4"/>
        <v>2010</v>
      </c>
      <c r="B30" s="8">
        <f>INDEX('FRED GDP'!$C$8:$C$77,MATCH(A30,'FRED GDP'!$A$8:$A$77,0))</f>
        <v>14783.808999999999</v>
      </c>
      <c r="C30" s="8">
        <f>INDEX('Table 7.1 Annual Data'!$L$13:$L$79,MATCH(A30,'Table 7.1 Annual Data'!$A$13:$A$79,0))</f>
        <v>3886.752</v>
      </c>
      <c r="D30" s="8">
        <f>INDEX('Table 1.7 Primary'!$B$13:$B$79,MATCH(A30,'Table 1.7 Primary'!$A$13:$A$79,0))</f>
        <v>97.479951</v>
      </c>
      <c r="F30" s="7">
        <f t="shared" si="1"/>
        <v>174.45068093757124</v>
      </c>
      <c r="G30" s="7">
        <f t="shared" si="2"/>
        <v>150.76254954302883</v>
      </c>
      <c r="H30" s="7">
        <f t="shared" si="3"/>
        <v>117.8586952847261</v>
      </c>
    </row>
    <row r="31" spans="1:8" x14ac:dyDescent="0.25">
      <c r="A31">
        <f t="shared" si="4"/>
        <v>2011</v>
      </c>
      <c r="B31" s="8">
        <f>INDEX('FRED GDP'!$C$8:$C$77,MATCH(A31,'FRED GDP'!$A$8:$A$77,0))</f>
        <v>15020.565000000001</v>
      </c>
      <c r="C31" s="8">
        <f>INDEX('Table 7.1 Annual Data'!$L$13:$L$79,MATCH(A31,'Table 7.1 Annual Data'!$A$13:$A$79,0))</f>
        <v>3882.6</v>
      </c>
      <c r="D31" s="8">
        <f>INDEX('Table 1.7 Primary'!$B$13:$B$79,MATCH(A31,'Table 1.7 Primary'!$A$13:$A$79,0))</f>
        <v>96.902071000000007</v>
      </c>
      <c r="F31" s="7">
        <f t="shared" si="1"/>
        <v>177.24442951860712</v>
      </c>
      <c r="G31" s="7">
        <f t="shared" si="2"/>
        <v>150.60149833479568</v>
      </c>
      <c r="H31" s="7">
        <f t="shared" si="3"/>
        <v>117.16000614780668</v>
      </c>
    </row>
    <row r="32" spans="1:8" x14ac:dyDescent="0.25">
      <c r="A32">
        <f t="shared" si="4"/>
        <v>2012</v>
      </c>
      <c r="B32" s="8">
        <f>INDEX('FRED GDP'!$C$8:$C$77,MATCH(A32,'FRED GDP'!$A$8:$A$77,0))</f>
        <v>15354.627</v>
      </c>
      <c r="C32" s="8">
        <f>INDEX('Table 7.1 Annual Data'!$L$13:$L$79,MATCH(A32,'Table 7.1 Annual Data'!$A$13:$A$79,0))</f>
        <v>3832.306</v>
      </c>
      <c r="D32" s="8">
        <f>INDEX('Table 1.7 Primary'!$B$13:$B$79,MATCH(A32,'Table 1.7 Primary'!$A$13:$A$79,0))</f>
        <v>94.486633999999995</v>
      </c>
      <c r="F32" s="7">
        <f t="shared" si="1"/>
        <v>181.18640031756476</v>
      </c>
      <c r="G32" s="7">
        <f t="shared" si="2"/>
        <v>148.65065308747424</v>
      </c>
      <c r="H32" s="7">
        <f t="shared" si="3"/>
        <v>114.23960815373657</v>
      </c>
    </row>
    <row r="33" spans="1:8" x14ac:dyDescent="0.25">
      <c r="A33">
        <f t="shared" si="4"/>
        <v>2013</v>
      </c>
      <c r="B33" s="8">
        <f>INDEX('FRED GDP'!$C$8:$C$77,MATCH(A33,'FRED GDP'!$A$8:$A$77,0))</f>
        <v>15583.338</v>
      </c>
      <c r="C33" s="8">
        <f>INDEX('Table 7.1 Annual Data'!$L$13:$L$79,MATCH(A33,'Table 7.1 Annual Data'!$A$13:$A$79,0))</f>
        <v>3868.33</v>
      </c>
      <c r="D33" s="8">
        <f>INDEX('Table 1.7 Primary'!$B$13:$B$79,MATCH(A33,'Table 1.7 Primary'!$A$13:$A$79,0))</f>
        <v>97.237593000000004</v>
      </c>
      <c r="F33" s="7">
        <f t="shared" si="1"/>
        <v>183.88521695459738</v>
      </c>
      <c r="G33" s="7">
        <f t="shared" si="2"/>
        <v>150.0479817785608</v>
      </c>
      <c r="H33" s="7">
        <f t="shared" si="3"/>
        <v>117.56567095122172</v>
      </c>
    </row>
    <row r="34" spans="1:8" x14ac:dyDescent="0.25">
      <c r="A34">
        <f t="shared" si="4"/>
        <v>2014</v>
      </c>
      <c r="B34" s="8">
        <f>INDEX('FRED GDP'!$C$8:$C$77,MATCH(A34,'FRED GDP'!$A$8:$A$77,0))</f>
        <v>15961.67</v>
      </c>
      <c r="C34" s="8">
        <f>INDEX('Table 7.1 Annual Data'!$L$13:$L$79,MATCH(A34,'Table 7.1 Annual Data'!$A$13:$A$79,0))</f>
        <v>3903.2739999999999</v>
      </c>
      <c r="D34" s="8">
        <f>INDEX('Table 1.7 Primary'!$B$13:$B$79,MATCH(A34,'Table 1.7 Primary'!$A$13:$A$79,0))</f>
        <v>98.515190000000004</v>
      </c>
      <c r="F34" s="7">
        <f t="shared" si="1"/>
        <v>188.34957894821304</v>
      </c>
      <c r="G34" s="7">
        <f t="shared" si="2"/>
        <v>151.40341853686994</v>
      </c>
      <c r="H34" s="7">
        <f t="shared" si="3"/>
        <v>119.11035695049638</v>
      </c>
    </row>
    <row r="35" spans="1:8" x14ac:dyDescent="0.25">
      <c r="A35">
        <v>2015</v>
      </c>
      <c r="B35" s="8">
        <f>INDEX('FRED GDP'!$C$8:$C$77,MATCH(A35,'FRED GDP'!$A$8:$A$77,0))</f>
        <v>16348.851000000001</v>
      </c>
      <c r="C35" s="8">
        <f>INDEX('Table 7.1 Annual Data'!$L$13:$L$79,MATCH(A35,'Table 7.1 Annual Data'!$A$13:$A$79,0))</f>
        <v>3863.2750000000001</v>
      </c>
      <c r="D35" s="8">
        <f>INDEX('Table 1.7 Primary'!$B$13:$B$79,MATCH(A35,'Table 1.7 Primary'!$A$13:$A$79,0))</f>
        <v>97.650721000000004</v>
      </c>
      <c r="F35" s="7">
        <f t="shared" ref="F35" si="5">B35/$F$3*100</f>
        <v>192.91836018017364</v>
      </c>
      <c r="G35" s="7">
        <f t="shared" ref="G35" si="6">C35/$G$3*100</f>
        <v>149.85190425986653</v>
      </c>
      <c r="H35" s="7">
        <f t="shared" ref="H35" si="7">D35/$H$3*100</f>
        <v>118.06516573518596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C3" sqref="C3"/>
    </sheetView>
  </sheetViews>
  <sheetFormatPr defaultRowHeight="13.2" x14ac:dyDescent="0.25"/>
  <cols>
    <col min="1" max="1" width="11.21875" customWidth="1"/>
    <col min="2" max="2" width="29.88671875" bestFit="1" customWidth="1"/>
    <col min="3" max="3" width="38.88671875" bestFit="1" customWidth="1"/>
    <col min="4" max="4" width="48.88671875" bestFit="1" customWidth="1"/>
    <col min="5" max="5" width="21.77734375" bestFit="1" customWidth="1"/>
    <col min="6" max="6" width="26.77734375" bestFit="1" customWidth="1"/>
    <col min="7" max="7" width="31.44140625" bestFit="1" customWidth="1"/>
    <col min="8" max="8" width="38.88671875" bestFit="1" customWidth="1"/>
    <col min="9" max="9" width="31.44140625" bestFit="1" customWidth="1"/>
    <col min="10" max="10" width="32.77734375" bestFit="1" customWidth="1"/>
    <col min="11" max="11" width="54" bestFit="1" customWidth="1"/>
  </cols>
  <sheetData>
    <row r="1" spans="1:11" ht="18" x14ac:dyDescent="0.35">
      <c r="A1" s="13" t="s">
        <v>0</v>
      </c>
    </row>
    <row r="2" spans="1:11" ht="18" x14ac:dyDescent="0.35">
      <c r="A2" s="14" t="s">
        <v>37</v>
      </c>
      <c r="C2" s="9" t="s">
        <v>59</v>
      </c>
    </row>
    <row r="3" spans="1:11" x14ac:dyDescent="0.25">
      <c r="A3" t="s">
        <v>1</v>
      </c>
    </row>
    <row r="4" spans="1:11" ht="13.8" x14ac:dyDescent="0.3">
      <c r="A4" s="15" t="str">
        <f>HYPERLINK("http://www.eia.gov/totalenergy/data/monthly/dataunits.cfm","Note: Information about data precision.")</f>
        <v>Note: Information about data precision.</v>
      </c>
    </row>
    <row r="5" spans="1:11" x14ac:dyDescent="0.25">
      <c r="A5" t="s">
        <v>1</v>
      </c>
    </row>
    <row r="6" spans="1:11" x14ac:dyDescent="0.25">
      <c r="A6" t="s">
        <v>38</v>
      </c>
    </row>
    <row r="7" spans="1:11" x14ac:dyDescent="0.25">
      <c r="A7" t="s">
        <v>39</v>
      </c>
    </row>
    <row r="8" spans="1:11" x14ac:dyDescent="0.25">
      <c r="A8" t="s">
        <v>1</v>
      </c>
    </row>
    <row r="9" spans="1:11" ht="15.6" x14ac:dyDescent="0.3">
      <c r="A9" s="16" t="s">
        <v>40</v>
      </c>
    </row>
    <row r="10" spans="1:11" x14ac:dyDescent="0.25">
      <c r="A10" t="s">
        <v>1</v>
      </c>
    </row>
    <row r="11" spans="1:11" ht="13.8" x14ac:dyDescent="0.3">
      <c r="A11" s="17" t="s">
        <v>18</v>
      </c>
      <c r="B11" s="17" t="s">
        <v>41</v>
      </c>
      <c r="C11" s="17" t="s">
        <v>42</v>
      </c>
      <c r="D11" s="17" t="s">
        <v>43</v>
      </c>
      <c r="E11" s="17" t="s">
        <v>44</v>
      </c>
      <c r="F11" s="17" t="s">
        <v>45</v>
      </c>
      <c r="G11" s="17" t="s">
        <v>46</v>
      </c>
      <c r="H11" s="17" t="s">
        <v>47</v>
      </c>
      <c r="I11" s="17" t="s">
        <v>48</v>
      </c>
      <c r="J11" s="17" t="s">
        <v>49</v>
      </c>
      <c r="K11" s="17" t="s">
        <v>50</v>
      </c>
    </row>
    <row r="12" spans="1:11" ht="13.8" x14ac:dyDescent="0.3">
      <c r="B12" s="17" t="s">
        <v>3</v>
      </c>
      <c r="C12" s="17" t="s">
        <v>51</v>
      </c>
      <c r="D12" s="17" t="s">
        <v>52</v>
      </c>
      <c r="E12" s="17" t="s">
        <v>53</v>
      </c>
      <c r="F12" s="17" t="s">
        <v>54</v>
      </c>
      <c r="G12" s="17" t="s">
        <v>55</v>
      </c>
      <c r="H12" s="17" t="s">
        <v>55</v>
      </c>
      <c r="I12" s="17" t="s">
        <v>56</v>
      </c>
      <c r="J12" s="17" t="s">
        <v>57</v>
      </c>
      <c r="K12" s="17" t="s">
        <v>58</v>
      </c>
    </row>
    <row r="13" spans="1:11" x14ac:dyDescent="0.25">
      <c r="A13" s="1">
        <v>1949</v>
      </c>
      <c r="B13">
        <v>31.981503</v>
      </c>
      <c r="C13">
        <v>214</v>
      </c>
      <c r="D13">
        <v>15.92</v>
      </c>
      <c r="E13" t="s">
        <v>17</v>
      </c>
      <c r="F13" t="s">
        <v>17</v>
      </c>
      <c r="G13" t="s">
        <v>17</v>
      </c>
      <c r="H13" t="s">
        <v>17</v>
      </c>
      <c r="I13">
        <v>2206.6909999999998</v>
      </c>
      <c r="J13">
        <v>14.8</v>
      </c>
      <c r="K13">
        <v>1098</v>
      </c>
    </row>
    <row r="14" spans="1:11" x14ac:dyDescent="0.25">
      <c r="A14" s="1">
        <v>1950</v>
      </c>
      <c r="B14">
        <v>34.615768000000003</v>
      </c>
      <c r="C14">
        <v>227</v>
      </c>
      <c r="D14">
        <v>15.85</v>
      </c>
      <c r="E14" t="s">
        <v>17</v>
      </c>
      <c r="F14" t="s">
        <v>17</v>
      </c>
      <c r="G14" t="s">
        <v>17</v>
      </c>
      <c r="H14" t="s">
        <v>17</v>
      </c>
      <c r="I14">
        <v>2382.0459999999998</v>
      </c>
      <c r="J14">
        <v>15.6</v>
      </c>
      <c r="K14">
        <v>1091</v>
      </c>
    </row>
    <row r="15" spans="1:11" x14ac:dyDescent="0.25">
      <c r="A15" s="1">
        <v>1951</v>
      </c>
      <c r="B15">
        <v>36.974029999999999</v>
      </c>
      <c r="C15">
        <v>239</v>
      </c>
      <c r="D15">
        <v>15.67</v>
      </c>
      <c r="E15" t="s">
        <v>17</v>
      </c>
      <c r="F15" t="s">
        <v>17</v>
      </c>
      <c r="G15" t="s">
        <v>17</v>
      </c>
      <c r="H15" t="s">
        <v>17</v>
      </c>
      <c r="I15">
        <v>2526.6869999999999</v>
      </c>
      <c r="J15">
        <v>16.3</v>
      </c>
      <c r="K15">
        <v>1071</v>
      </c>
    </row>
    <row r="16" spans="1:11" x14ac:dyDescent="0.25">
      <c r="A16" s="1">
        <v>1952</v>
      </c>
      <c r="B16">
        <v>36.747824999999999</v>
      </c>
      <c r="C16">
        <v>233</v>
      </c>
      <c r="D16">
        <v>14.96</v>
      </c>
      <c r="E16" t="s">
        <v>17</v>
      </c>
      <c r="F16" t="s">
        <v>17</v>
      </c>
      <c r="G16" t="s">
        <v>17</v>
      </c>
      <c r="H16" t="s">
        <v>17</v>
      </c>
      <c r="I16">
        <v>2473.3739999999998</v>
      </c>
      <c r="J16">
        <v>15.7</v>
      </c>
      <c r="K16">
        <v>1007</v>
      </c>
    </row>
    <row r="17" spans="1:11" x14ac:dyDescent="0.25">
      <c r="A17" s="1">
        <v>1953</v>
      </c>
      <c r="B17">
        <v>37.664467999999999</v>
      </c>
      <c r="C17">
        <v>235</v>
      </c>
      <c r="D17">
        <v>14.65</v>
      </c>
      <c r="E17" t="s">
        <v>17</v>
      </c>
      <c r="F17" t="s">
        <v>17</v>
      </c>
      <c r="G17" t="s">
        <v>17</v>
      </c>
      <c r="H17" t="s">
        <v>17</v>
      </c>
      <c r="I17">
        <v>2536.893</v>
      </c>
      <c r="J17">
        <v>15.8</v>
      </c>
      <c r="K17">
        <v>987</v>
      </c>
    </row>
    <row r="18" spans="1:11" x14ac:dyDescent="0.25">
      <c r="A18" s="1">
        <v>1954</v>
      </c>
      <c r="B18">
        <v>36.639381999999998</v>
      </c>
      <c r="C18">
        <v>225</v>
      </c>
      <c r="D18">
        <v>14.33</v>
      </c>
      <c r="E18" t="s">
        <v>17</v>
      </c>
      <c r="F18" t="s">
        <v>17</v>
      </c>
      <c r="G18" t="s">
        <v>17</v>
      </c>
      <c r="H18" t="s">
        <v>17</v>
      </c>
      <c r="I18">
        <v>2422.2530000000002</v>
      </c>
      <c r="J18">
        <v>14.9</v>
      </c>
      <c r="K18">
        <v>947</v>
      </c>
    </row>
    <row r="19" spans="1:11" x14ac:dyDescent="0.25">
      <c r="A19" s="1">
        <v>1955</v>
      </c>
      <c r="B19">
        <v>40.207971000000001</v>
      </c>
      <c r="C19">
        <v>242</v>
      </c>
      <c r="D19">
        <v>14.68</v>
      </c>
      <c r="E19" t="s">
        <v>17</v>
      </c>
      <c r="F19" t="s">
        <v>17</v>
      </c>
      <c r="G19" t="s">
        <v>17</v>
      </c>
      <c r="H19" t="s">
        <v>17</v>
      </c>
      <c r="I19">
        <v>2684.7860000000001</v>
      </c>
      <c r="J19">
        <v>16.2</v>
      </c>
      <c r="K19">
        <v>980</v>
      </c>
    </row>
    <row r="20" spans="1:11" x14ac:dyDescent="0.25">
      <c r="A20" s="1">
        <v>1956</v>
      </c>
      <c r="B20">
        <v>41.754252000000001</v>
      </c>
      <c r="C20">
        <v>247</v>
      </c>
      <c r="D20">
        <v>14.93</v>
      </c>
      <c r="E20" t="s">
        <v>17</v>
      </c>
      <c r="F20" t="s">
        <v>17</v>
      </c>
      <c r="G20" t="s">
        <v>17</v>
      </c>
      <c r="H20" t="s">
        <v>17</v>
      </c>
      <c r="I20">
        <v>2777.0430000000001</v>
      </c>
      <c r="J20">
        <v>16.399999999999999</v>
      </c>
      <c r="K20">
        <v>993</v>
      </c>
    </row>
    <row r="21" spans="1:11" x14ac:dyDescent="0.25">
      <c r="A21" s="1">
        <v>1957</v>
      </c>
      <c r="B21">
        <v>41.787185999999998</v>
      </c>
      <c r="C21">
        <v>243</v>
      </c>
      <c r="D21">
        <v>14.63</v>
      </c>
      <c r="E21" t="s">
        <v>17</v>
      </c>
      <c r="F21" t="s">
        <v>17</v>
      </c>
      <c r="G21" t="s">
        <v>17</v>
      </c>
      <c r="H21" t="s">
        <v>17</v>
      </c>
      <c r="I21">
        <v>2756.5619999999999</v>
      </c>
      <c r="J21">
        <v>16</v>
      </c>
      <c r="K21">
        <v>965</v>
      </c>
    </row>
    <row r="22" spans="1:11" x14ac:dyDescent="0.25">
      <c r="A22" s="1">
        <v>1958</v>
      </c>
      <c r="B22">
        <v>41.645028000000003</v>
      </c>
      <c r="C22">
        <v>238</v>
      </c>
      <c r="D22">
        <v>14.69</v>
      </c>
      <c r="E22" t="s">
        <v>17</v>
      </c>
      <c r="F22" t="s">
        <v>17</v>
      </c>
      <c r="G22" t="s">
        <v>17</v>
      </c>
      <c r="H22" t="s">
        <v>17</v>
      </c>
      <c r="I22">
        <v>2703.1889999999999</v>
      </c>
      <c r="J22">
        <v>15.5</v>
      </c>
      <c r="K22">
        <v>953</v>
      </c>
    </row>
    <row r="23" spans="1:11" x14ac:dyDescent="0.25">
      <c r="A23" s="1">
        <v>1959</v>
      </c>
      <c r="B23">
        <v>43.465722</v>
      </c>
      <c r="C23">
        <v>244</v>
      </c>
      <c r="D23">
        <v>14.34</v>
      </c>
      <c r="E23" t="s">
        <v>17</v>
      </c>
      <c r="F23" t="s">
        <v>17</v>
      </c>
      <c r="G23" t="s">
        <v>17</v>
      </c>
      <c r="H23" t="s">
        <v>17</v>
      </c>
      <c r="I23">
        <v>2807.1709999999998</v>
      </c>
      <c r="J23">
        <v>15.8</v>
      </c>
      <c r="K23">
        <v>926</v>
      </c>
    </row>
    <row r="24" spans="1:11" x14ac:dyDescent="0.25">
      <c r="A24" s="1">
        <v>1960</v>
      </c>
      <c r="B24">
        <v>45.086455000000001</v>
      </c>
      <c r="C24">
        <v>250</v>
      </c>
      <c r="D24">
        <v>14.5</v>
      </c>
      <c r="E24" t="s">
        <v>17</v>
      </c>
      <c r="F24" t="s">
        <v>17</v>
      </c>
      <c r="G24" t="s">
        <v>17</v>
      </c>
      <c r="H24" t="s">
        <v>17</v>
      </c>
      <c r="I24">
        <v>2914.009</v>
      </c>
      <c r="J24">
        <v>16.100000000000001</v>
      </c>
      <c r="K24">
        <v>937</v>
      </c>
    </row>
    <row r="25" spans="1:11" x14ac:dyDescent="0.25">
      <c r="A25" s="1">
        <v>1961</v>
      </c>
      <c r="B25">
        <v>45.737836999999999</v>
      </c>
      <c r="C25">
        <v>249</v>
      </c>
      <c r="D25">
        <v>14.35</v>
      </c>
      <c r="E25" t="s">
        <v>17</v>
      </c>
      <c r="F25" t="s">
        <v>17</v>
      </c>
      <c r="G25" t="s">
        <v>17</v>
      </c>
      <c r="H25" t="s">
        <v>17</v>
      </c>
      <c r="I25">
        <v>2942.7910000000002</v>
      </c>
      <c r="J25">
        <v>16</v>
      </c>
      <c r="K25">
        <v>923</v>
      </c>
    </row>
    <row r="26" spans="1:11" x14ac:dyDescent="0.25">
      <c r="A26" s="1">
        <v>1962</v>
      </c>
      <c r="B26">
        <v>47.826436999999999</v>
      </c>
      <c r="C26">
        <v>256</v>
      </c>
      <c r="D26">
        <v>14.14</v>
      </c>
      <c r="E26" t="s">
        <v>17</v>
      </c>
      <c r="F26" t="s">
        <v>17</v>
      </c>
      <c r="G26" t="s">
        <v>17</v>
      </c>
      <c r="H26" t="s">
        <v>17</v>
      </c>
      <c r="I26">
        <v>3064.9229999999998</v>
      </c>
      <c r="J26">
        <v>16.399999999999999</v>
      </c>
      <c r="K26">
        <v>906</v>
      </c>
    </row>
    <row r="27" spans="1:11" x14ac:dyDescent="0.25">
      <c r="A27" s="1">
        <v>1963</v>
      </c>
      <c r="B27">
        <v>49.644195000000003</v>
      </c>
      <c r="C27">
        <v>262</v>
      </c>
      <c r="D27">
        <v>14.06</v>
      </c>
      <c r="E27" t="s">
        <v>17</v>
      </c>
      <c r="F27" t="s">
        <v>17</v>
      </c>
      <c r="G27" t="s">
        <v>17</v>
      </c>
      <c r="H27" t="s">
        <v>17</v>
      </c>
      <c r="I27">
        <v>3184.5169999999998</v>
      </c>
      <c r="J27">
        <v>16.8</v>
      </c>
      <c r="K27">
        <v>902</v>
      </c>
    </row>
    <row r="28" spans="1:11" x14ac:dyDescent="0.25">
      <c r="A28" s="1">
        <v>1964</v>
      </c>
      <c r="B28">
        <v>51.814788</v>
      </c>
      <c r="C28">
        <v>270</v>
      </c>
      <c r="D28">
        <v>13.88</v>
      </c>
      <c r="E28" t="s">
        <v>17</v>
      </c>
      <c r="F28" t="s">
        <v>17</v>
      </c>
      <c r="G28" t="s">
        <v>17</v>
      </c>
      <c r="H28" t="s">
        <v>17</v>
      </c>
      <c r="I28">
        <v>3316.7530000000002</v>
      </c>
      <c r="J28">
        <v>17.3</v>
      </c>
      <c r="K28">
        <v>888</v>
      </c>
    </row>
    <row r="29" spans="1:11" x14ac:dyDescent="0.25">
      <c r="A29" s="1">
        <v>1965</v>
      </c>
      <c r="B29">
        <v>54.015000999999998</v>
      </c>
      <c r="C29">
        <v>278</v>
      </c>
      <c r="D29">
        <v>13.58</v>
      </c>
      <c r="E29" t="s">
        <v>17</v>
      </c>
      <c r="F29" t="s">
        <v>17</v>
      </c>
      <c r="G29" t="s">
        <v>17</v>
      </c>
      <c r="H29" t="s">
        <v>17</v>
      </c>
      <c r="I29">
        <v>3461.741</v>
      </c>
      <c r="J29">
        <v>17.8</v>
      </c>
      <c r="K29">
        <v>871</v>
      </c>
    </row>
    <row r="30" spans="1:11" x14ac:dyDescent="0.25">
      <c r="A30" s="1">
        <v>1966</v>
      </c>
      <c r="B30">
        <v>57.014332000000003</v>
      </c>
      <c r="C30">
        <v>290</v>
      </c>
      <c r="D30">
        <v>13.45</v>
      </c>
      <c r="E30" t="s">
        <v>17</v>
      </c>
      <c r="F30" t="s">
        <v>17</v>
      </c>
      <c r="G30" t="s">
        <v>17</v>
      </c>
      <c r="H30" t="s">
        <v>17</v>
      </c>
      <c r="I30">
        <v>3654.1790000000001</v>
      </c>
      <c r="J30">
        <v>18.600000000000001</v>
      </c>
      <c r="K30">
        <v>862</v>
      </c>
    </row>
    <row r="31" spans="1:11" x14ac:dyDescent="0.25">
      <c r="A31" s="1">
        <v>1967</v>
      </c>
      <c r="B31">
        <v>58.904521000000003</v>
      </c>
      <c r="C31">
        <v>296</v>
      </c>
      <c r="D31">
        <v>13.53</v>
      </c>
      <c r="E31" t="s">
        <v>17</v>
      </c>
      <c r="F31" t="s">
        <v>17</v>
      </c>
      <c r="G31" t="s">
        <v>17</v>
      </c>
      <c r="H31" t="s">
        <v>17</v>
      </c>
      <c r="I31">
        <v>3749.3820000000001</v>
      </c>
      <c r="J31">
        <v>18.899999999999999</v>
      </c>
      <c r="K31">
        <v>861</v>
      </c>
    </row>
    <row r="32" spans="1:11" x14ac:dyDescent="0.25">
      <c r="A32" s="1">
        <v>1968</v>
      </c>
      <c r="B32">
        <v>62.414507</v>
      </c>
      <c r="C32">
        <v>311</v>
      </c>
      <c r="D32">
        <v>13.66</v>
      </c>
      <c r="E32" t="s">
        <v>17</v>
      </c>
      <c r="F32" t="s">
        <v>17</v>
      </c>
      <c r="G32" t="s">
        <v>17</v>
      </c>
      <c r="H32" t="s">
        <v>17</v>
      </c>
      <c r="I32">
        <v>3964.5230000000001</v>
      </c>
      <c r="J32">
        <v>19.8</v>
      </c>
      <c r="K32">
        <v>868</v>
      </c>
    </row>
    <row r="33" spans="1:11" x14ac:dyDescent="0.25">
      <c r="A33" s="1">
        <v>1969</v>
      </c>
      <c r="B33">
        <v>65.614019999999996</v>
      </c>
      <c r="C33">
        <v>324</v>
      </c>
      <c r="D33">
        <v>13.92</v>
      </c>
      <c r="E33" t="s">
        <v>17</v>
      </c>
      <c r="F33" t="s">
        <v>17</v>
      </c>
      <c r="G33" t="s">
        <v>17</v>
      </c>
      <c r="H33" t="s">
        <v>17</v>
      </c>
      <c r="I33">
        <v>4134.6869999999999</v>
      </c>
      <c r="J33">
        <v>20.399999999999999</v>
      </c>
      <c r="K33">
        <v>877</v>
      </c>
    </row>
    <row r="34" spans="1:11" x14ac:dyDescent="0.25">
      <c r="A34" s="1">
        <v>1970</v>
      </c>
      <c r="B34">
        <v>67.838324999999998</v>
      </c>
      <c r="C34">
        <v>331</v>
      </c>
      <c r="D34">
        <v>14.37</v>
      </c>
      <c r="E34">
        <v>82874.77</v>
      </c>
      <c r="F34">
        <v>404</v>
      </c>
      <c r="G34">
        <v>7.7</v>
      </c>
      <c r="H34" t="s">
        <v>17</v>
      </c>
      <c r="I34">
        <v>4261.308</v>
      </c>
      <c r="J34">
        <v>20.8</v>
      </c>
      <c r="K34">
        <v>902</v>
      </c>
    </row>
    <row r="35" spans="1:11" x14ac:dyDescent="0.25">
      <c r="A35" s="1">
        <v>1971</v>
      </c>
      <c r="B35">
        <v>69.282843</v>
      </c>
      <c r="C35">
        <v>334</v>
      </c>
      <c r="D35">
        <v>14.2</v>
      </c>
      <c r="E35">
        <v>90037.83</v>
      </c>
      <c r="F35">
        <v>434</v>
      </c>
      <c r="G35">
        <v>7.7</v>
      </c>
      <c r="H35" t="s">
        <v>17</v>
      </c>
      <c r="I35">
        <v>4311.9269999999997</v>
      </c>
      <c r="J35">
        <v>20.8</v>
      </c>
      <c r="K35">
        <v>884</v>
      </c>
    </row>
    <row r="36" spans="1:11" x14ac:dyDescent="0.25">
      <c r="A36" s="1">
        <v>1972</v>
      </c>
      <c r="B36">
        <v>72.687866999999997</v>
      </c>
      <c r="C36">
        <v>346</v>
      </c>
      <c r="D36">
        <v>14.16</v>
      </c>
      <c r="E36">
        <v>98070.23</v>
      </c>
      <c r="F36">
        <v>467</v>
      </c>
      <c r="G36">
        <v>7.6</v>
      </c>
      <c r="H36" t="s">
        <v>17</v>
      </c>
      <c r="I36">
        <v>4532.0079999999998</v>
      </c>
      <c r="J36">
        <v>21.6</v>
      </c>
      <c r="K36">
        <v>883</v>
      </c>
    </row>
    <row r="37" spans="1:11" x14ac:dyDescent="0.25">
      <c r="A37" s="1">
        <v>1973</v>
      </c>
      <c r="B37">
        <v>75.683689999999999</v>
      </c>
      <c r="C37">
        <v>357</v>
      </c>
      <c r="D37">
        <v>13.95</v>
      </c>
      <c r="E37">
        <v>111891.51</v>
      </c>
      <c r="F37">
        <v>528</v>
      </c>
      <c r="G37">
        <v>7.8</v>
      </c>
      <c r="H37" t="s">
        <v>17</v>
      </c>
      <c r="I37">
        <v>4735.1710000000003</v>
      </c>
      <c r="J37">
        <v>22.3</v>
      </c>
      <c r="K37">
        <v>873</v>
      </c>
    </row>
    <row r="38" spans="1:11" x14ac:dyDescent="0.25">
      <c r="A38" s="1">
        <v>1974</v>
      </c>
      <c r="B38">
        <v>73.962368999999995</v>
      </c>
      <c r="C38">
        <v>346</v>
      </c>
      <c r="D38">
        <v>13.71</v>
      </c>
      <c r="E38">
        <v>153366.49</v>
      </c>
      <c r="F38">
        <v>717</v>
      </c>
      <c r="G38">
        <v>9.9</v>
      </c>
      <c r="H38" t="s">
        <v>17</v>
      </c>
      <c r="I38">
        <v>4574.9589999999998</v>
      </c>
      <c r="J38">
        <v>21.4</v>
      </c>
      <c r="K38">
        <v>848</v>
      </c>
    </row>
    <row r="39" spans="1:11" x14ac:dyDescent="0.25">
      <c r="A39" s="1">
        <v>1975</v>
      </c>
      <c r="B39">
        <v>71.964552999999995</v>
      </c>
      <c r="C39">
        <v>333</v>
      </c>
      <c r="D39">
        <v>13.36</v>
      </c>
      <c r="E39">
        <v>171851.1</v>
      </c>
      <c r="F39">
        <v>796</v>
      </c>
      <c r="G39">
        <v>10.199999999999999</v>
      </c>
      <c r="H39" t="s">
        <v>17</v>
      </c>
      <c r="I39">
        <v>4439.0529999999999</v>
      </c>
      <c r="J39">
        <v>20.6</v>
      </c>
      <c r="K39">
        <v>824</v>
      </c>
    </row>
    <row r="40" spans="1:11" x14ac:dyDescent="0.25">
      <c r="A40" s="1">
        <v>1976</v>
      </c>
      <c r="B40">
        <v>75.974825999999993</v>
      </c>
      <c r="C40">
        <v>348</v>
      </c>
      <c r="D40">
        <v>13.39</v>
      </c>
      <c r="E40">
        <v>193912.84</v>
      </c>
      <c r="F40">
        <v>889</v>
      </c>
      <c r="G40">
        <v>10.3</v>
      </c>
      <c r="H40" t="s">
        <v>17</v>
      </c>
      <c r="I40">
        <v>4706.8230000000003</v>
      </c>
      <c r="J40">
        <v>21.6</v>
      </c>
      <c r="K40">
        <v>829</v>
      </c>
    </row>
    <row r="41" spans="1:11" x14ac:dyDescent="0.25">
      <c r="A41" s="1">
        <v>1977</v>
      </c>
      <c r="B41">
        <v>77.961330000000004</v>
      </c>
      <c r="C41">
        <v>354</v>
      </c>
      <c r="D41">
        <v>13.13</v>
      </c>
      <c r="E41">
        <v>220495.79</v>
      </c>
      <c r="F41">
        <v>1001</v>
      </c>
      <c r="G41">
        <v>10.6</v>
      </c>
      <c r="H41" t="s">
        <v>17</v>
      </c>
      <c r="I41">
        <v>4846.9579999999996</v>
      </c>
      <c r="J41">
        <v>22</v>
      </c>
      <c r="K41">
        <v>816</v>
      </c>
    </row>
    <row r="42" spans="1:11" x14ac:dyDescent="0.25">
      <c r="A42" s="1">
        <v>1978</v>
      </c>
      <c r="B42">
        <v>79.950406000000001</v>
      </c>
      <c r="C42">
        <v>359</v>
      </c>
      <c r="D42">
        <v>12.76</v>
      </c>
      <c r="E42">
        <v>239277.11</v>
      </c>
      <c r="F42">
        <v>1075</v>
      </c>
      <c r="G42">
        <v>10.199999999999999</v>
      </c>
      <c r="H42" t="s">
        <v>17</v>
      </c>
      <c r="I42">
        <v>4897.0860000000002</v>
      </c>
      <c r="J42">
        <v>22</v>
      </c>
      <c r="K42">
        <v>781</v>
      </c>
    </row>
    <row r="43" spans="1:11" x14ac:dyDescent="0.25">
      <c r="A43" s="1">
        <v>1979</v>
      </c>
      <c r="B43">
        <v>80.858583999999993</v>
      </c>
      <c r="C43">
        <v>359</v>
      </c>
      <c r="D43">
        <v>12.5</v>
      </c>
      <c r="E43">
        <v>297571.75</v>
      </c>
      <c r="F43">
        <v>1322</v>
      </c>
      <c r="G43">
        <v>11.3</v>
      </c>
      <c r="H43" t="s">
        <v>17</v>
      </c>
      <c r="I43">
        <v>4965.6170000000002</v>
      </c>
      <c r="J43">
        <v>22.1</v>
      </c>
      <c r="K43">
        <v>768</v>
      </c>
    </row>
    <row r="44" spans="1:11" x14ac:dyDescent="0.25">
      <c r="A44" s="1">
        <v>1980</v>
      </c>
      <c r="B44">
        <v>78.066668000000007</v>
      </c>
      <c r="C44">
        <v>344</v>
      </c>
      <c r="D44">
        <v>12.1</v>
      </c>
      <c r="E44">
        <v>374346.84</v>
      </c>
      <c r="F44">
        <v>1647</v>
      </c>
      <c r="G44">
        <v>13.1</v>
      </c>
      <c r="H44" t="s">
        <v>17</v>
      </c>
      <c r="I44">
        <v>4771.45</v>
      </c>
      <c r="J44">
        <v>21</v>
      </c>
      <c r="K44">
        <v>740</v>
      </c>
    </row>
    <row r="45" spans="1:11" x14ac:dyDescent="0.25">
      <c r="A45" s="1">
        <v>1981</v>
      </c>
      <c r="B45">
        <v>76.105776000000006</v>
      </c>
      <c r="C45">
        <v>332</v>
      </c>
      <c r="D45">
        <v>11.5</v>
      </c>
      <c r="E45">
        <v>427897.98</v>
      </c>
      <c r="F45">
        <v>1865</v>
      </c>
      <c r="G45">
        <v>13.3</v>
      </c>
      <c r="H45" t="s">
        <v>17</v>
      </c>
      <c r="I45">
        <v>4645.9120000000003</v>
      </c>
      <c r="J45">
        <v>20.2</v>
      </c>
      <c r="K45">
        <v>702</v>
      </c>
    </row>
    <row r="46" spans="1:11" x14ac:dyDescent="0.25">
      <c r="A46" s="1">
        <v>1982</v>
      </c>
      <c r="B46">
        <v>73.099185000000006</v>
      </c>
      <c r="C46">
        <v>316</v>
      </c>
      <c r="D46">
        <v>11.26</v>
      </c>
      <c r="E46">
        <v>426478.64</v>
      </c>
      <c r="F46">
        <v>1841</v>
      </c>
      <c r="G46">
        <v>12.7</v>
      </c>
      <c r="H46" t="s">
        <v>17</v>
      </c>
      <c r="I46">
        <v>4405.16</v>
      </c>
      <c r="J46">
        <v>19</v>
      </c>
      <c r="K46">
        <v>679</v>
      </c>
    </row>
    <row r="47" spans="1:11" x14ac:dyDescent="0.25">
      <c r="A47" s="1">
        <v>1983</v>
      </c>
      <c r="B47">
        <v>72.970566000000005</v>
      </c>
      <c r="C47">
        <v>312</v>
      </c>
      <c r="D47">
        <v>10.74</v>
      </c>
      <c r="E47">
        <v>417617.35</v>
      </c>
      <c r="F47">
        <v>1786</v>
      </c>
      <c r="G47">
        <v>11.5</v>
      </c>
      <c r="H47" t="s">
        <v>17</v>
      </c>
      <c r="I47">
        <v>4377.38</v>
      </c>
      <c r="J47">
        <v>18.7</v>
      </c>
      <c r="K47">
        <v>644</v>
      </c>
    </row>
    <row r="48" spans="1:11" x14ac:dyDescent="0.25">
      <c r="A48" s="1">
        <v>1984</v>
      </c>
      <c r="B48">
        <v>76.631701000000007</v>
      </c>
      <c r="C48">
        <v>325</v>
      </c>
      <c r="D48">
        <v>10.52</v>
      </c>
      <c r="E48">
        <v>435371.03</v>
      </c>
      <c r="F48">
        <v>1846</v>
      </c>
      <c r="G48">
        <v>10.8</v>
      </c>
      <c r="H48" t="s">
        <v>17</v>
      </c>
      <c r="I48">
        <v>4613.8329999999996</v>
      </c>
      <c r="J48">
        <v>19.600000000000001</v>
      </c>
      <c r="K48">
        <v>633</v>
      </c>
    </row>
    <row r="49" spans="1:11" x14ac:dyDescent="0.25">
      <c r="A49" s="1">
        <v>1985</v>
      </c>
      <c r="B49">
        <v>76.392385000000004</v>
      </c>
      <c r="C49">
        <v>321</v>
      </c>
      <c r="D49">
        <v>10.06</v>
      </c>
      <c r="E49">
        <v>438530.65</v>
      </c>
      <c r="F49">
        <v>1843</v>
      </c>
      <c r="G49">
        <v>10.1</v>
      </c>
      <c r="H49" t="s">
        <v>17</v>
      </c>
      <c r="I49">
        <v>4600.2299999999996</v>
      </c>
      <c r="J49">
        <v>19.3</v>
      </c>
      <c r="K49">
        <v>606</v>
      </c>
    </row>
    <row r="50" spans="1:11" x14ac:dyDescent="0.25">
      <c r="A50" s="1">
        <v>1986</v>
      </c>
      <c r="B50">
        <v>76.647004999999993</v>
      </c>
      <c r="C50">
        <v>319</v>
      </c>
      <c r="D50">
        <v>9.75</v>
      </c>
      <c r="E50">
        <v>384283.79</v>
      </c>
      <c r="F50">
        <v>1600</v>
      </c>
      <c r="G50">
        <v>8.4</v>
      </c>
      <c r="H50" t="s">
        <v>17</v>
      </c>
      <c r="I50">
        <v>4607.6589999999997</v>
      </c>
      <c r="J50">
        <v>19.2</v>
      </c>
      <c r="K50">
        <v>586</v>
      </c>
    </row>
    <row r="51" spans="1:11" x14ac:dyDescent="0.25">
      <c r="A51" s="1">
        <v>1987</v>
      </c>
      <c r="B51">
        <v>79.054456000000002</v>
      </c>
      <c r="C51">
        <v>326</v>
      </c>
      <c r="D51">
        <v>9.7200000000000006</v>
      </c>
      <c r="E51">
        <v>397819.01</v>
      </c>
      <c r="F51">
        <v>1642</v>
      </c>
      <c r="G51">
        <v>8.1999999999999993</v>
      </c>
      <c r="H51">
        <v>4.5999999999999996</v>
      </c>
      <c r="I51">
        <v>4765.9560000000001</v>
      </c>
      <c r="J51">
        <v>19.7</v>
      </c>
      <c r="K51">
        <v>586</v>
      </c>
    </row>
    <row r="52" spans="1:11" x14ac:dyDescent="0.25">
      <c r="A52" s="1">
        <v>1988</v>
      </c>
      <c r="B52">
        <v>82.709171999999995</v>
      </c>
      <c r="C52">
        <v>338</v>
      </c>
      <c r="D52">
        <v>9.76</v>
      </c>
      <c r="E52">
        <v>411738.64</v>
      </c>
      <c r="F52">
        <v>1684</v>
      </c>
      <c r="G52">
        <v>7.8</v>
      </c>
      <c r="H52">
        <v>4.4000000000000004</v>
      </c>
      <c r="I52">
        <v>4984.2870000000003</v>
      </c>
      <c r="J52">
        <v>20.399999999999999</v>
      </c>
      <c r="K52">
        <v>588</v>
      </c>
    </row>
    <row r="53" spans="1:11" x14ac:dyDescent="0.25">
      <c r="A53" s="1">
        <v>1989</v>
      </c>
      <c r="B53">
        <v>84.785998000000006</v>
      </c>
      <c r="C53">
        <v>344</v>
      </c>
      <c r="D53">
        <v>9.65</v>
      </c>
      <c r="E53">
        <v>439235.19</v>
      </c>
      <c r="F53">
        <v>1780</v>
      </c>
      <c r="G53">
        <v>7.8</v>
      </c>
      <c r="H53">
        <v>4.4000000000000004</v>
      </c>
      <c r="I53">
        <v>5070.116</v>
      </c>
      <c r="J53">
        <v>20.5</v>
      </c>
      <c r="K53">
        <v>577</v>
      </c>
    </row>
    <row r="54" spans="1:11" x14ac:dyDescent="0.25">
      <c r="A54" s="1">
        <v>1990</v>
      </c>
      <c r="B54">
        <v>84.485118</v>
      </c>
      <c r="C54">
        <v>338</v>
      </c>
      <c r="D54">
        <v>9.43</v>
      </c>
      <c r="E54">
        <v>474830.79</v>
      </c>
      <c r="F54">
        <v>1902</v>
      </c>
      <c r="G54">
        <v>7.9</v>
      </c>
      <c r="H54">
        <v>4.5</v>
      </c>
      <c r="I54">
        <v>5038.634</v>
      </c>
      <c r="J54">
        <v>20.2</v>
      </c>
      <c r="K54">
        <v>563</v>
      </c>
    </row>
    <row r="55" spans="1:11" x14ac:dyDescent="0.25">
      <c r="A55" s="1">
        <v>1991</v>
      </c>
      <c r="B55">
        <v>84.437961999999999</v>
      </c>
      <c r="C55">
        <v>334</v>
      </c>
      <c r="D55">
        <v>9.44</v>
      </c>
      <c r="E55">
        <v>472542.59</v>
      </c>
      <c r="F55">
        <v>1868</v>
      </c>
      <c r="G55">
        <v>7.7</v>
      </c>
      <c r="H55">
        <v>4.4000000000000004</v>
      </c>
      <c r="I55">
        <v>4992.6099999999997</v>
      </c>
      <c r="J55">
        <v>19.7</v>
      </c>
      <c r="K55">
        <v>558</v>
      </c>
    </row>
    <row r="56" spans="1:11" x14ac:dyDescent="0.25">
      <c r="A56" s="1">
        <v>1992</v>
      </c>
      <c r="B56">
        <v>85.782977000000002</v>
      </c>
      <c r="C56">
        <v>334</v>
      </c>
      <c r="D56">
        <v>9.26</v>
      </c>
      <c r="E56">
        <v>477023.97</v>
      </c>
      <c r="F56">
        <v>1860</v>
      </c>
      <c r="G56">
        <v>7.3</v>
      </c>
      <c r="H56">
        <v>4.2</v>
      </c>
      <c r="I56">
        <v>5087.018</v>
      </c>
      <c r="J56">
        <v>19.8</v>
      </c>
      <c r="K56">
        <v>549</v>
      </c>
    </row>
    <row r="57" spans="1:11" x14ac:dyDescent="0.25">
      <c r="A57" s="1">
        <v>1993</v>
      </c>
      <c r="B57">
        <v>87.366314000000003</v>
      </c>
      <c r="C57">
        <v>336</v>
      </c>
      <c r="D57">
        <v>9.18</v>
      </c>
      <c r="E57">
        <v>492383.36</v>
      </c>
      <c r="F57">
        <v>1894</v>
      </c>
      <c r="G57">
        <v>7.2</v>
      </c>
      <c r="H57">
        <v>4.2</v>
      </c>
      <c r="I57">
        <v>5184.6390000000001</v>
      </c>
      <c r="J57">
        <v>19.899999999999999</v>
      </c>
      <c r="K57">
        <v>545</v>
      </c>
    </row>
    <row r="58" spans="1:11" x14ac:dyDescent="0.25">
      <c r="A58" s="1">
        <v>1994</v>
      </c>
      <c r="B58">
        <v>89.088334000000003</v>
      </c>
      <c r="C58">
        <v>339</v>
      </c>
      <c r="D58">
        <v>8.99</v>
      </c>
      <c r="E58">
        <v>504988.23</v>
      </c>
      <c r="F58">
        <v>1919</v>
      </c>
      <c r="G58">
        <v>6.9</v>
      </c>
      <c r="H58">
        <v>4</v>
      </c>
      <c r="I58">
        <v>5261.38</v>
      </c>
      <c r="J58">
        <v>20</v>
      </c>
      <c r="K58">
        <v>531</v>
      </c>
    </row>
    <row r="59" spans="1:11" x14ac:dyDescent="0.25">
      <c r="A59" s="1">
        <v>1995</v>
      </c>
      <c r="B59">
        <v>91.031747999999993</v>
      </c>
      <c r="C59">
        <v>342</v>
      </c>
      <c r="D59">
        <v>8.9499999999999993</v>
      </c>
      <c r="E59">
        <v>514754.78</v>
      </c>
      <c r="F59">
        <v>1933</v>
      </c>
      <c r="G59">
        <v>6.7</v>
      </c>
      <c r="H59">
        <v>3.8</v>
      </c>
      <c r="I59">
        <v>5322.7619999999997</v>
      </c>
      <c r="J59">
        <v>20</v>
      </c>
      <c r="K59">
        <v>523</v>
      </c>
    </row>
    <row r="60" spans="1:11" x14ac:dyDescent="0.25">
      <c r="A60" s="1">
        <v>1996</v>
      </c>
      <c r="B60">
        <v>94.021834999999996</v>
      </c>
      <c r="C60">
        <v>349</v>
      </c>
      <c r="D60">
        <v>8.9</v>
      </c>
      <c r="E60">
        <v>560408.56999999995</v>
      </c>
      <c r="F60">
        <v>2080</v>
      </c>
      <c r="G60">
        <v>6.9</v>
      </c>
      <c r="H60">
        <v>3.9</v>
      </c>
      <c r="I60">
        <v>5509.7960000000003</v>
      </c>
      <c r="J60">
        <v>20.5</v>
      </c>
      <c r="K60">
        <v>522</v>
      </c>
    </row>
    <row r="61" spans="1:11" x14ac:dyDescent="0.25">
      <c r="A61" s="1">
        <v>1997</v>
      </c>
      <c r="B61">
        <v>94.601783999999995</v>
      </c>
      <c r="C61">
        <v>347</v>
      </c>
      <c r="D61">
        <v>8.57</v>
      </c>
      <c r="E61">
        <v>568074.72</v>
      </c>
      <c r="F61">
        <v>2084</v>
      </c>
      <c r="G61">
        <v>6.6</v>
      </c>
      <c r="H61">
        <v>3.7</v>
      </c>
      <c r="I61">
        <v>5584.0469999999996</v>
      </c>
      <c r="J61">
        <v>20.5</v>
      </c>
      <c r="K61">
        <v>506</v>
      </c>
    </row>
    <row r="62" spans="1:11" x14ac:dyDescent="0.25">
      <c r="A62" s="1">
        <v>1998</v>
      </c>
      <c r="B62">
        <v>95.019368999999998</v>
      </c>
      <c r="C62">
        <v>344</v>
      </c>
      <c r="D62">
        <v>8.24</v>
      </c>
      <c r="E62">
        <v>526393.81999999995</v>
      </c>
      <c r="F62">
        <v>1908</v>
      </c>
      <c r="G62">
        <v>5.8</v>
      </c>
      <c r="H62">
        <v>3.3</v>
      </c>
      <c r="I62">
        <v>5635.45</v>
      </c>
      <c r="J62">
        <v>20.399999999999999</v>
      </c>
      <c r="K62">
        <v>489</v>
      </c>
    </row>
    <row r="63" spans="1:11" x14ac:dyDescent="0.25">
      <c r="A63" s="1">
        <v>1999</v>
      </c>
      <c r="B63">
        <v>96.650296999999995</v>
      </c>
      <c r="C63">
        <v>346</v>
      </c>
      <c r="D63">
        <v>8.01</v>
      </c>
      <c r="E63">
        <v>558739.12</v>
      </c>
      <c r="F63">
        <v>2002</v>
      </c>
      <c r="G63">
        <v>5.8</v>
      </c>
      <c r="H63">
        <v>3.2</v>
      </c>
      <c r="I63">
        <v>5687.7579999999998</v>
      </c>
      <c r="J63">
        <v>20.399999999999999</v>
      </c>
      <c r="K63">
        <v>471</v>
      </c>
    </row>
    <row r="64" spans="1:11" x14ac:dyDescent="0.25">
      <c r="A64" s="1">
        <v>2000</v>
      </c>
      <c r="B64">
        <v>98.818702000000002</v>
      </c>
      <c r="C64">
        <v>350</v>
      </c>
      <c r="D64">
        <v>7.87</v>
      </c>
      <c r="E64">
        <v>687824.39</v>
      </c>
      <c r="F64">
        <v>2438</v>
      </c>
      <c r="G64">
        <v>6.7</v>
      </c>
      <c r="H64">
        <v>3.7</v>
      </c>
      <c r="I64">
        <v>5867.8760000000002</v>
      </c>
      <c r="J64">
        <v>20.8</v>
      </c>
      <c r="K64">
        <v>467</v>
      </c>
    </row>
    <row r="65" spans="1:11" x14ac:dyDescent="0.25">
      <c r="A65" s="1">
        <v>2001</v>
      </c>
      <c r="B65">
        <v>96.172309999999996</v>
      </c>
      <c r="C65">
        <v>337</v>
      </c>
      <c r="D65">
        <v>7.58</v>
      </c>
      <c r="E65">
        <v>696347.07</v>
      </c>
      <c r="F65">
        <v>2444</v>
      </c>
      <c r="G65">
        <v>6.6</v>
      </c>
      <c r="H65">
        <v>3.7</v>
      </c>
      <c r="I65">
        <v>5761.3040000000001</v>
      </c>
      <c r="J65">
        <v>20.2</v>
      </c>
      <c r="K65">
        <v>454</v>
      </c>
    </row>
    <row r="66" spans="1:11" x14ac:dyDescent="0.25">
      <c r="A66" s="1">
        <v>2002</v>
      </c>
      <c r="B66">
        <v>97.646559999999994</v>
      </c>
      <c r="C66">
        <v>339</v>
      </c>
      <c r="D66">
        <v>7.56</v>
      </c>
      <c r="E66">
        <v>664072.39</v>
      </c>
      <c r="F66">
        <v>2309</v>
      </c>
      <c r="G66">
        <v>6</v>
      </c>
      <c r="H66">
        <v>3.5</v>
      </c>
      <c r="I66">
        <v>5804.4089999999997</v>
      </c>
      <c r="J66">
        <v>20.2</v>
      </c>
      <c r="K66">
        <v>450</v>
      </c>
    </row>
    <row r="67" spans="1:11" x14ac:dyDescent="0.25">
      <c r="A67" s="1">
        <v>2003</v>
      </c>
      <c r="B67">
        <v>97.921086000000003</v>
      </c>
      <c r="C67">
        <v>338</v>
      </c>
      <c r="D67">
        <v>7.38</v>
      </c>
      <c r="E67">
        <v>755205.47</v>
      </c>
      <c r="F67">
        <v>2603</v>
      </c>
      <c r="G67">
        <v>6.6</v>
      </c>
      <c r="H67">
        <v>3.8</v>
      </c>
      <c r="I67">
        <v>5853.4780000000001</v>
      </c>
      <c r="J67">
        <v>20.2</v>
      </c>
      <c r="K67">
        <v>441</v>
      </c>
    </row>
    <row r="68" spans="1:11" x14ac:dyDescent="0.25">
      <c r="A68" s="1">
        <v>2004</v>
      </c>
      <c r="B68">
        <v>100.094092</v>
      </c>
      <c r="C68">
        <v>342</v>
      </c>
      <c r="D68">
        <v>7.27</v>
      </c>
      <c r="E68">
        <v>871336.66</v>
      </c>
      <c r="F68">
        <v>2976</v>
      </c>
      <c r="G68">
        <v>7.1</v>
      </c>
      <c r="H68">
        <v>4</v>
      </c>
      <c r="I68">
        <v>5970.1850000000004</v>
      </c>
      <c r="J68">
        <v>20.399999999999999</v>
      </c>
      <c r="K68">
        <v>433</v>
      </c>
    </row>
    <row r="69" spans="1:11" x14ac:dyDescent="0.25">
      <c r="A69" s="1">
        <v>2005</v>
      </c>
      <c r="B69">
        <v>100.193394</v>
      </c>
      <c r="C69">
        <v>339</v>
      </c>
      <c r="D69">
        <v>7.04</v>
      </c>
      <c r="E69">
        <v>1045910.45</v>
      </c>
      <c r="F69">
        <v>3539</v>
      </c>
      <c r="G69">
        <v>8</v>
      </c>
      <c r="H69">
        <v>4.4000000000000004</v>
      </c>
      <c r="I69">
        <v>5993.317</v>
      </c>
      <c r="J69">
        <v>20.3</v>
      </c>
      <c r="K69">
        <v>421</v>
      </c>
    </row>
    <row r="70" spans="1:11" x14ac:dyDescent="0.25">
      <c r="A70" s="1">
        <v>2006</v>
      </c>
      <c r="B70">
        <v>99.492350000000002</v>
      </c>
      <c r="C70">
        <v>333</v>
      </c>
      <c r="D70">
        <v>6.81</v>
      </c>
      <c r="E70">
        <v>1159021.72</v>
      </c>
      <c r="F70">
        <v>3884</v>
      </c>
      <c r="G70">
        <v>8.4</v>
      </c>
      <c r="H70">
        <v>4.7</v>
      </c>
      <c r="I70">
        <v>5909.991</v>
      </c>
      <c r="J70">
        <v>19.8</v>
      </c>
      <c r="K70">
        <v>404</v>
      </c>
    </row>
    <row r="71" spans="1:11" x14ac:dyDescent="0.25">
      <c r="A71" s="1">
        <v>2007</v>
      </c>
      <c r="B71">
        <v>101.026566</v>
      </c>
      <c r="C71">
        <v>335</v>
      </c>
      <c r="D71">
        <v>6.79</v>
      </c>
      <c r="E71">
        <v>1234037.3400000001</v>
      </c>
      <c r="F71">
        <v>4097</v>
      </c>
      <c r="G71">
        <v>8.5</v>
      </c>
      <c r="H71">
        <v>4.7</v>
      </c>
      <c r="I71">
        <v>6000.5820000000003</v>
      </c>
      <c r="J71">
        <v>19.899999999999999</v>
      </c>
      <c r="K71">
        <v>403</v>
      </c>
    </row>
    <row r="72" spans="1:11" x14ac:dyDescent="0.25">
      <c r="A72" s="1">
        <v>2008</v>
      </c>
      <c r="B72">
        <v>98.905709000000002</v>
      </c>
      <c r="C72">
        <v>325</v>
      </c>
      <c r="D72">
        <v>6.67</v>
      </c>
      <c r="E72">
        <v>1409247.33</v>
      </c>
      <c r="F72">
        <v>4634</v>
      </c>
      <c r="G72">
        <v>9.6</v>
      </c>
      <c r="H72">
        <v>5.3</v>
      </c>
      <c r="I72">
        <v>5808.9480000000003</v>
      </c>
      <c r="J72">
        <v>19.100000000000001</v>
      </c>
      <c r="K72">
        <v>392</v>
      </c>
    </row>
    <row r="73" spans="1:11" x14ac:dyDescent="0.25">
      <c r="A73" s="1">
        <v>2009</v>
      </c>
      <c r="B73">
        <v>94.137726000000001</v>
      </c>
      <c r="C73">
        <v>307</v>
      </c>
      <c r="D73">
        <v>6.53</v>
      </c>
      <c r="E73">
        <v>1063888.76</v>
      </c>
      <c r="F73">
        <v>3468</v>
      </c>
      <c r="G73">
        <v>7.4</v>
      </c>
      <c r="H73">
        <v>4.3</v>
      </c>
      <c r="I73">
        <v>5385.5950000000003</v>
      </c>
      <c r="J73">
        <v>17.600000000000001</v>
      </c>
      <c r="K73">
        <v>374</v>
      </c>
    </row>
    <row r="74" spans="1:11" x14ac:dyDescent="0.25">
      <c r="A74" s="1">
        <v>2010</v>
      </c>
      <c r="B74">
        <v>97.479951</v>
      </c>
      <c r="C74">
        <v>315</v>
      </c>
      <c r="D74">
        <v>6.59</v>
      </c>
      <c r="E74">
        <v>1208443.02</v>
      </c>
      <c r="F74">
        <v>3906</v>
      </c>
      <c r="G74">
        <v>8.1</v>
      </c>
      <c r="H74">
        <v>4.5999999999999996</v>
      </c>
      <c r="I74">
        <v>5576.3289999999997</v>
      </c>
      <c r="J74">
        <v>18</v>
      </c>
      <c r="K74">
        <v>377</v>
      </c>
    </row>
    <row r="75" spans="1:11" x14ac:dyDescent="0.25">
      <c r="A75" s="1">
        <v>2011</v>
      </c>
      <c r="B75">
        <v>96.902071000000007</v>
      </c>
      <c r="C75">
        <v>311</v>
      </c>
      <c r="D75">
        <v>6.45</v>
      </c>
      <c r="E75">
        <v>1388617.55</v>
      </c>
      <c r="F75">
        <v>4455</v>
      </c>
      <c r="G75">
        <v>8.9</v>
      </c>
      <c r="H75">
        <v>5</v>
      </c>
      <c r="I75">
        <v>5439.4790000000003</v>
      </c>
      <c r="J75">
        <v>17.399999999999999</v>
      </c>
      <c r="K75">
        <v>362</v>
      </c>
    </row>
    <row r="76" spans="1:11" x14ac:dyDescent="0.25">
      <c r="A76" s="1">
        <v>2012</v>
      </c>
      <c r="B76">
        <v>94.486633999999995</v>
      </c>
      <c r="C76">
        <v>301</v>
      </c>
      <c r="D76">
        <v>6.15</v>
      </c>
      <c r="E76">
        <v>1351512.95</v>
      </c>
      <c r="F76">
        <v>4303</v>
      </c>
      <c r="G76">
        <v>8.4</v>
      </c>
      <c r="H76">
        <v>4.7</v>
      </c>
      <c r="I76">
        <v>5226.8999999999996</v>
      </c>
      <c r="J76">
        <v>16.600000000000001</v>
      </c>
      <c r="K76">
        <v>340</v>
      </c>
    </row>
    <row r="77" spans="1:11" x14ac:dyDescent="0.25">
      <c r="A77" s="1">
        <v>2013</v>
      </c>
      <c r="B77">
        <v>97.237593000000004</v>
      </c>
      <c r="C77">
        <v>307</v>
      </c>
      <c r="D77">
        <v>6.24</v>
      </c>
      <c r="E77">
        <v>1375305.9</v>
      </c>
      <c r="F77">
        <v>4346</v>
      </c>
      <c r="G77">
        <v>8.3000000000000007</v>
      </c>
      <c r="H77">
        <v>4.5999999999999996</v>
      </c>
      <c r="I77">
        <v>5355.4560000000001</v>
      </c>
      <c r="J77">
        <v>16.899999999999999</v>
      </c>
      <c r="K77">
        <v>344</v>
      </c>
    </row>
    <row r="78" spans="1:11" x14ac:dyDescent="0.25">
      <c r="A78" s="1">
        <v>2014</v>
      </c>
      <c r="B78">
        <v>98.515190000000004</v>
      </c>
      <c r="C78">
        <v>309</v>
      </c>
      <c r="D78">
        <v>6.17</v>
      </c>
      <c r="E78" t="s">
        <v>17</v>
      </c>
      <c r="F78" t="s">
        <v>17</v>
      </c>
      <c r="G78" t="s">
        <v>17</v>
      </c>
      <c r="H78" t="s">
        <v>17</v>
      </c>
      <c r="I78">
        <v>5407.7070000000003</v>
      </c>
      <c r="J78">
        <v>17</v>
      </c>
      <c r="K78">
        <v>339</v>
      </c>
    </row>
    <row r="79" spans="1:11" x14ac:dyDescent="0.25">
      <c r="A79" s="1">
        <v>2015</v>
      </c>
      <c r="B79">
        <v>97.650721000000004</v>
      </c>
      <c r="C79">
        <v>304</v>
      </c>
      <c r="D79">
        <v>5.97</v>
      </c>
      <c r="E79" t="s">
        <v>17</v>
      </c>
      <c r="F79" t="s">
        <v>17</v>
      </c>
      <c r="G79" t="s">
        <v>17</v>
      </c>
      <c r="H79" t="s">
        <v>17</v>
      </c>
      <c r="I79">
        <v>5270.6279999999997</v>
      </c>
      <c r="J79">
        <v>16.399999999999999</v>
      </c>
      <c r="K79">
        <v>322</v>
      </c>
    </row>
    <row r="80" spans="1:11" x14ac:dyDescent="0.25">
      <c r="A80" s="1"/>
    </row>
  </sheetData>
  <hyperlinks>
    <hyperlink ref="C2" r:id="rId1" location="summar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="70" zoomScaleNormal="70" workbookViewId="0">
      <pane xSplit="1" ySplit="12" topLeftCell="B64" activePane="bottomRight" state="frozen"/>
      <selection pane="topRight"/>
      <selection pane="bottomLeft"/>
      <selection pane="bottomRight" activeCell="B79" sqref="B79"/>
    </sheetView>
  </sheetViews>
  <sheetFormatPr defaultRowHeight="13.2" x14ac:dyDescent="0.25"/>
  <cols>
    <col min="1" max="1" width="15" customWidth="1"/>
    <col min="2" max="2" width="40.88671875" bestFit="1" customWidth="1"/>
    <col min="3" max="3" width="38.88671875" bestFit="1" customWidth="1"/>
    <col min="4" max="4" width="36.88671875" bestFit="1" customWidth="1"/>
    <col min="5" max="5" width="27.5546875" bestFit="1" customWidth="1"/>
    <col min="6" max="8" width="19.5546875" bestFit="1" customWidth="1"/>
    <col min="9" max="9" width="49.5546875" bestFit="1" customWidth="1"/>
    <col min="10" max="10" width="24.109375" bestFit="1" customWidth="1"/>
    <col min="11" max="11" width="19.5546875" bestFit="1" customWidth="1"/>
    <col min="12" max="12" width="21.33203125" bestFit="1" customWidth="1"/>
  </cols>
  <sheetData>
    <row r="1" spans="1:12" ht="18" x14ac:dyDescent="0.35">
      <c r="A1" s="13" t="s">
        <v>0</v>
      </c>
    </row>
    <row r="2" spans="1:12" ht="18" x14ac:dyDescent="0.35">
      <c r="A2" s="14" t="s">
        <v>37</v>
      </c>
      <c r="C2" s="9" t="s">
        <v>60</v>
      </c>
    </row>
    <row r="3" spans="1:12" x14ac:dyDescent="0.25">
      <c r="A3" t="s">
        <v>1</v>
      </c>
    </row>
    <row r="4" spans="1:12" ht="13.8" x14ac:dyDescent="0.3">
      <c r="A4" s="15" t="str">
        <f>HYPERLINK("http://www.eia.gov/totalenergy/data/monthly/dataunits.cfm","Note: Information about data precision.")</f>
        <v>Note: Information about data precision.</v>
      </c>
    </row>
    <row r="5" spans="1:12" x14ac:dyDescent="0.25">
      <c r="A5" t="s">
        <v>1</v>
      </c>
    </row>
    <row r="6" spans="1:12" x14ac:dyDescent="0.25">
      <c r="A6" t="s">
        <v>38</v>
      </c>
    </row>
    <row r="7" spans="1:12" x14ac:dyDescent="0.25">
      <c r="A7" t="s">
        <v>39</v>
      </c>
    </row>
    <row r="8" spans="1:12" x14ac:dyDescent="0.25">
      <c r="A8" t="s">
        <v>1</v>
      </c>
    </row>
    <row r="9" spans="1:12" ht="15.6" x14ac:dyDescent="0.3">
      <c r="A9" s="16" t="s">
        <v>4</v>
      </c>
    </row>
    <row r="10" spans="1:12" x14ac:dyDescent="0.25">
      <c r="A10" t="s">
        <v>1</v>
      </c>
    </row>
    <row r="11" spans="1:12" ht="13.8" x14ac:dyDescent="0.3">
      <c r="A11" s="17" t="s">
        <v>2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7" t="s">
        <v>12</v>
      </c>
      <c r="J11" s="17" t="s">
        <v>13</v>
      </c>
      <c r="K11" s="17" t="s">
        <v>14</v>
      </c>
      <c r="L11" s="17" t="s">
        <v>15</v>
      </c>
    </row>
    <row r="12" spans="1:12" ht="13.8" x14ac:dyDescent="0.3">
      <c r="B12" s="17" t="s">
        <v>16</v>
      </c>
      <c r="C12" s="17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</row>
    <row r="13" spans="1:12" x14ac:dyDescent="0.25">
      <c r="A13" s="1">
        <v>1949</v>
      </c>
      <c r="B13">
        <v>291.10000000000002</v>
      </c>
      <c r="C13" t="s">
        <v>17</v>
      </c>
      <c r="D13">
        <v>5.0250000000000004</v>
      </c>
      <c r="E13">
        <v>296.12400000000002</v>
      </c>
      <c r="F13">
        <v>1.764</v>
      </c>
      <c r="G13">
        <v>0.17499999999999999</v>
      </c>
      <c r="H13">
        <v>1.5880000000000001</v>
      </c>
      <c r="I13">
        <v>43.201000000000001</v>
      </c>
      <c r="J13">
        <v>254.511</v>
      </c>
      <c r="K13" t="s">
        <v>17</v>
      </c>
      <c r="L13">
        <v>254.511</v>
      </c>
    </row>
    <row r="14" spans="1:12" x14ac:dyDescent="0.25">
      <c r="A14" s="1">
        <v>1950</v>
      </c>
      <c r="B14">
        <v>329.14100000000002</v>
      </c>
      <c r="C14" t="s">
        <v>17</v>
      </c>
      <c r="D14">
        <v>4.9459999999999997</v>
      </c>
      <c r="E14">
        <v>334.08800000000002</v>
      </c>
      <c r="F14">
        <v>1.9330000000000001</v>
      </c>
      <c r="G14">
        <v>0.14699999999999999</v>
      </c>
      <c r="H14">
        <v>1.786</v>
      </c>
      <c r="I14">
        <v>44.43</v>
      </c>
      <c r="J14">
        <v>291.44299999999998</v>
      </c>
      <c r="K14" t="s">
        <v>17</v>
      </c>
      <c r="L14">
        <v>291.44299999999998</v>
      </c>
    </row>
    <row r="15" spans="1:12" x14ac:dyDescent="0.25">
      <c r="A15" s="1">
        <v>1951</v>
      </c>
      <c r="B15">
        <v>370.673</v>
      </c>
      <c r="C15" t="s">
        <v>17</v>
      </c>
      <c r="D15">
        <v>4.6260000000000003</v>
      </c>
      <c r="E15">
        <v>375.298</v>
      </c>
      <c r="F15">
        <v>2.387</v>
      </c>
      <c r="G15">
        <v>0.2</v>
      </c>
      <c r="H15">
        <v>2.1869999999999998</v>
      </c>
      <c r="I15">
        <v>47.201000000000001</v>
      </c>
      <c r="J15">
        <v>330.28500000000003</v>
      </c>
      <c r="K15" t="s">
        <v>17</v>
      </c>
      <c r="L15">
        <v>330.28500000000003</v>
      </c>
    </row>
    <row r="16" spans="1:12" x14ac:dyDescent="0.25">
      <c r="A16" s="1">
        <v>1952</v>
      </c>
      <c r="B16">
        <v>399.22399999999999</v>
      </c>
      <c r="C16" t="s">
        <v>17</v>
      </c>
      <c r="D16">
        <v>4.6059999999999999</v>
      </c>
      <c r="E16">
        <v>403.82900000000001</v>
      </c>
      <c r="F16">
        <v>2.5059999999999998</v>
      </c>
      <c r="G16">
        <v>0.23699999999999999</v>
      </c>
      <c r="H16">
        <v>2.2690000000000001</v>
      </c>
      <c r="I16">
        <v>49.933999999999997</v>
      </c>
      <c r="J16">
        <v>356.16399999999999</v>
      </c>
      <c r="K16" t="s">
        <v>17</v>
      </c>
      <c r="L16">
        <v>356.16399999999999</v>
      </c>
    </row>
    <row r="17" spans="1:12" x14ac:dyDescent="0.25">
      <c r="A17" s="1">
        <v>1953</v>
      </c>
      <c r="B17">
        <v>442.66500000000002</v>
      </c>
      <c r="C17" t="s">
        <v>17</v>
      </c>
      <c r="D17">
        <v>4.3840000000000003</v>
      </c>
      <c r="E17">
        <v>447.04899999999998</v>
      </c>
      <c r="F17">
        <v>2.4369999999999998</v>
      </c>
      <c r="G17">
        <v>0.42899999999999999</v>
      </c>
      <c r="H17">
        <v>2.008</v>
      </c>
      <c r="I17">
        <v>52.84</v>
      </c>
      <c r="J17">
        <v>396.21699999999998</v>
      </c>
      <c r="K17" t="s">
        <v>17</v>
      </c>
      <c r="L17">
        <v>396.21699999999998</v>
      </c>
    </row>
    <row r="18" spans="1:12" x14ac:dyDescent="0.25">
      <c r="A18" s="1">
        <v>1954</v>
      </c>
      <c r="B18">
        <v>471.68599999999998</v>
      </c>
      <c r="C18" t="s">
        <v>17</v>
      </c>
      <c r="D18">
        <v>4.5709999999999997</v>
      </c>
      <c r="E18">
        <v>476.25799999999998</v>
      </c>
      <c r="F18">
        <v>2.6880000000000002</v>
      </c>
      <c r="G18">
        <v>0.34799999999999998</v>
      </c>
      <c r="H18">
        <v>2.34</v>
      </c>
      <c r="I18">
        <v>54.433999999999997</v>
      </c>
      <c r="J18">
        <v>424.16399999999999</v>
      </c>
      <c r="K18" t="s">
        <v>17</v>
      </c>
      <c r="L18">
        <v>424.16399999999999</v>
      </c>
    </row>
    <row r="19" spans="1:12" x14ac:dyDescent="0.25">
      <c r="A19" s="1">
        <v>1955</v>
      </c>
      <c r="B19">
        <v>547.03800000000001</v>
      </c>
      <c r="C19" t="s">
        <v>17</v>
      </c>
      <c r="D19">
        <v>3.2610000000000001</v>
      </c>
      <c r="E19">
        <v>550.29899999999998</v>
      </c>
      <c r="F19">
        <v>4.5670000000000002</v>
      </c>
      <c r="G19">
        <v>0.5</v>
      </c>
      <c r="H19">
        <v>4.0679999999999996</v>
      </c>
      <c r="I19">
        <v>57.618000000000002</v>
      </c>
      <c r="J19">
        <v>496.74799999999999</v>
      </c>
      <c r="K19" t="s">
        <v>17</v>
      </c>
      <c r="L19">
        <v>496.74799999999999</v>
      </c>
    </row>
    <row r="20" spans="1:12" x14ac:dyDescent="0.25">
      <c r="A20" s="1">
        <v>1956</v>
      </c>
      <c r="B20">
        <v>600.66800000000001</v>
      </c>
      <c r="C20" t="s">
        <v>17</v>
      </c>
      <c r="D20">
        <v>3.2080000000000002</v>
      </c>
      <c r="E20">
        <v>603.87599999999998</v>
      </c>
      <c r="F20">
        <v>5.1790000000000003</v>
      </c>
      <c r="G20">
        <v>0.63100000000000001</v>
      </c>
      <c r="H20">
        <v>4.548</v>
      </c>
      <c r="I20">
        <v>62.143999999999998</v>
      </c>
      <c r="J20">
        <v>546.28</v>
      </c>
      <c r="K20" t="s">
        <v>17</v>
      </c>
      <c r="L20">
        <v>546.28</v>
      </c>
    </row>
    <row r="21" spans="1:12" x14ac:dyDescent="0.25">
      <c r="A21" s="1">
        <v>1957</v>
      </c>
      <c r="B21">
        <v>631.51700000000005</v>
      </c>
      <c r="C21" t="s">
        <v>17</v>
      </c>
      <c r="D21">
        <v>3.125</v>
      </c>
      <c r="E21">
        <v>634.64200000000005</v>
      </c>
      <c r="F21">
        <v>4.8559999999999999</v>
      </c>
      <c r="G21">
        <v>1.254</v>
      </c>
      <c r="H21">
        <v>3.601</v>
      </c>
      <c r="I21">
        <v>62.423999999999999</v>
      </c>
      <c r="J21">
        <v>575.82000000000005</v>
      </c>
      <c r="K21" t="s">
        <v>17</v>
      </c>
      <c r="L21">
        <v>575.82000000000005</v>
      </c>
    </row>
    <row r="22" spans="1:12" x14ac:dyDescent="0.25">
      <c r="A22" s="1">
        <v>1958</v>
      </c>
      <c r="B22">
        <v>645.09799999999996</v>
      </c>
      <c r="C22" t="s">
        <v>17</v>
      </c>
      <c r="D22">
        <v>3.3519999999999999</v>
      </c>
      <c r="E22">
        <v>648.45100000000002</v>
      </c>
      <c r="F22">
        <v>4.0780000000000003</v>
      </c>
      <c r="G22">
        <v>0.76</v>
      </c>
      <c r="H22">
        <v>3.3180000000000001</v>
      </c>
      <c r="I22">
        <v>63.905999999999999</v>
      </c>
      <c r="J22">
        <v>587.86300000000006</v>
      </c>
      <c r="K22" t="s">
        <v>17</v>
      </c>
      <c r="L22">
        <v>587.86300000000006</v>
      </c>
    </row>
    <row r="23" spans="1:12" x14ac:dyDescent="0.25">
      <c r="A23" s="1">
        <v>1959</v>
      </c>
      <c r="B23">
        <v>710.00599999999997</v>
      </c>
      <c r="C23" t="s">
        <v>17</v>
      </c>
      <c r="D23">
        <v>3.3730000000000002</v>
      </c>
      <c r="E23">
        <v>713.37900000000002</v>
      </c>
      <c r="F23">
        <v>4.3929999999999998</v>
      </c>
      <c r="G23">
        <v>0.83799999999999997</v>
      </c>
      <c r="H23">
        <v>3.5539999999999998</v>
      </c>
      <c r="I23">
        <v>70.045000000000002</v>
      </c>
      <c r="J23">
        <v>646.88800000000003</v>
      </c>
      <c r="K23" t="s">
        <v>17</v>
      </c>
      <c r="L23">
        <v>646.88800000000003</v>
      </c>
    </row>
    <row r="24" spans="1:12" x14ac:dyDescent="0.25">
      <c r="A24" s="1">
        <v>1960</v>
      </c>
      <c r="B24">
        <v>755.54899999999998</v>
      </c>
      <c r="C24" t="s">
        <v>17</v>
      </c>
      <c r="D24">
        <v>3.6070000000000002</v>
      </c>
      <c r="E24">
        <v>759.15599999999995</v>
      </c>
      <c r="F24">
        <v>5.3230000000000004</v>
      </c>
      <c r="G24">
        <v>0.78800000000000003</v>
      </c>
      <c r="H24">
        <v>4.5350000000000001</v>
      </c>
      <c r="I24">
        <v>75.616</v>
      </c>
      <c r="J24">
        <v>688.07500000000005</v>
      </c>
      <c r="K24" t="s">
        <v>17</v>
      </c>
      <c r="L24">
        <v>688.07500000000005</v>
      </c>
    </row>
    <row r="25" spans="1:12" x14ac:dyDescent="0.25">
      <c r="A25" s="1">
        <v>1961</v>
      </c>
      <c r="B25">
        <v>793.76</v>
      </c>
      <c r="C25" t="s">
        <v>17</v>
      </c>
      <c r="D25">
        <v>3.3650000000000002</v>
      </c>
      <c r="E25">
        <v>797.12400000000002</v>
      </c>
      <c r="F25">
        <v>3.17</v>
      </c>
      <c r="G25">
        <v>0.91700000000000004</v>
      </c>
      <c r="H25">
        <v>2.254</v>
      </c>
      <c r="I25">
        <v>77.427999999999997</v>
      </c>
      <c r="J25">
        <v>721.95</v>
      </c>
      <c r="K25" t="s">
        <v>17</v>
      </c>
      <c r="L25">
        <v>721.95</v>
      </c>
    </row>
    <row r="26" spans="1:12" x14ac:dyDescent="0.25">
      <c r="A26" s="1">
        <v>1962</v>
      </c>
      <c r="B26">
        <v>854.53499999999997</v>
      </c>
      <c r="C26" t="s">
        <v>17</v>
      </c>
      <c r="D26">
        <v>3.4089999999999998</v>
      </c>
      <c r="E26">
        <v>857.94399999999996</v>
      </c>
      <c r="F26">
        <v>2.1970000000000001</v>
      </c>
      <c r="G26">
        <v>1.661</v>
      </c>
      <c r="H26">
        <v>0.53600000000000003</v>
      </c>
      <c r="I26">
        <v>80.88</v>
      </c>
      <c r="J26">
        <v>777.6</v>
      </c>
      <c r="K26" t="s">
        <v>17</v>
      </c>
      <c r="L26">
        <v>777.6</v>
      </c>
    </row>
    <row r="27" spans="1:12" x14ac:dyDescent="0.25">
      <c r="A27" s="1">
        <v>1963</v>
      </c>
      <c r="B27">
        <v>916.79300000000001</v>
      </c>
      <c r="C27" t="s">
        <v>17</v>
      </c>
      <c r="D27">
        <v>3.2349999999999999</v>
      </c>
      <c r="E27">
        <v>920.02800000000002</v>
      </c>
      <c r="F27">
        <v>2.0830000000000002</v>
      </c>
      <c r="G27">
        <v>1.9850000000000001</v>
      </c>
      <c r="H27">
        <v>9.8000000000000004E-2</v>
      </c>
      <c r="I27">
        <v>87.513000000000005</v>
      </c>
      <c r="J27">
        <v>832.61300000000006</v>
      </c>
      <c r="K27" t="s">
        <v>17</v>
      </c>
      <c r="L27">
        <v>832.61300000000006</v>
      </c>
    </row>
    <row r="28" spans="1:12" x14ac:dyDescent="0.25">
      <c r="A28" s="1">
        <v>1964</v>
      </c>
      <c r="B28">
        <v>983.99</v>
      </c>
      <c r="C28" t="s">
        <v>17</v>
      </c>
      <c r="D28">
        <v>3.2280000000000002</v>
      </c>
      <c r="E28">
        <v>987.21799999999996</v>
      </c>
      <c r="F28">
        <v>6.2089999999999996</v>
      </c>
      <c r="G28">
        <v>4.2530000000000001</v>
      </c>
      <c r="H28">
        <v>1.9550000000000001</v>
      </c>
      <c r="I28">
        <v>93.114999999999995</v>
      </c>
      <c r="J28">
        <v>896.05899999999997</v>
      </c>
      <c r="K28" t="s">
        <v>17</v>
      </c>
      <c r="L28">
        <v>896.05899999999997</v>
      </c>
    </row>
    <row r="29" spans="1:12" x14ac:dyDescent="0.25">
      <c r="A29" s="1">
        <v>1965</v>
      </c>
      <c r="B29">
        <v>1055.252</v>
      </c>
      <c r="C29" t="s">
        <v>17</v>
      </c>
      <c r="D29">
        <v>3.1339999999999999</v>
      </c>
      <c r="E29">
        <v>1058.386</v>
      </c>
      <c r="F29">
        <v>3.5579999999999998</v>
      </c>
      <c r="G29">
        <v>3.6989999999999998</v>
      </c>
      <c r="H29">
        <v>-0.14099999999999999</v>
      </c>
      <c r="I29">
        <v>104.455</v>
      </c>
      <c r="J29">
        <v>953.78899999999999</v>
      </c>
      <c r="K29" t="s">
        <v>17</v>
      </c>
      <c r="L29">
        <v>953.78899999999999</v>
      </c>
    </row>
    <row r="30" spans="1:12" x14ac:dyDescent="0.25">
      <c r="A30" s="1">
        <v>1966</v>
      </c>
      <c r="B30">
        <v>1144.3499999999999</v>
      </c>
      <c r="C30" t="s">
        <v>17</v>
      </c>
      <c r="D30">
        <v>3.1819999999999999</v>
      </c>
      <c r="E30">
        <v>1147.5319999999999</v>
      </c>
      <c r="F30">
        <v>4.2679999999999998</v>
      </c>
      <c r="G30">
        <v>3.1760000000000002</v>
      </c>
      <c r="H30">
        <v>1.0920000000000001</v>
      </c>
      <c r="I30">
        <v>113.479</v>
      </c>
      <c r="J30">
        <v>1035.145</v>
      </c>
      <c r="K30" t="s">
        <v>17</v>
      </c>
      <c r="L30">
        <v>1035.145</v>
      </c>
    </row>
    <row r="31" spans="1:12" x14ac:dyDescent="0.25">
      <c r="A31" s="1">
        <v>1967</v>
      </c>
      <c r="B31">
        <v>1214.365</v>
      </c>
      <c r="C31" t="s">
        <v>17</v>
      </c>
      <c r="D31">
        <v>3.431</v>
      </c>
      <c r="E31">
        <v>1217.796</v>
      </c>
      <c r="F31">
        <v>4.0510000000000002</v>
      </c>
      <c r="G31">
        <v>4.3499999999999996</v>
      </c>
      <c r="H31">
        <v>-0.29899999999999999</v>
      </c>
      <c r="I31">
        <v>118.279</v>
      </c>
      <c r="J31">
        <v>1099.2170000000001</v>
      </c>
      <c r="K31" t="s">
        <v>17</v>
      </c>
      <c r="L31">
        <v>1099.2170000000001</v>
      </c>
    </row>
    <row r="32" spans="1:12" x14ac:dyDescent="0.25">
      <c r="A32" s="1">
        <v>1968</v>
      </c>
      <c r="B32">
        <v>1329.443</v>
      </c>
      <c r="C32" t="s">
        <v>17</v>
      </c>
      <c r="D32">
        <v>3.383</v>
      </c>
      <c r="E32">
        <v>1332.826</v>
      </c>
      <c r="F32">
        <v>3.6539999999999999</v>
      </c>
      <c r="G32">
        <v>4.2850000000000001</v>
      </c>
      <c r="H32">
        <v>-0.63100000000000001</v>
      </c>
      <c r="I32">
        <v>129.32400000000001</v>
      </c>
      <c r="J32">
        <v>1202.8710000000001</v>
      </c>
      <c r="K32" t="s">
        <v>17</v>
      </c>
      <c r="L32">
        <v>1202.8710000000001</v>
      </c>
    </row>
    <row r="33" spans="1:12" x14ac:dyDescent="0.25">
      <c r="A33" s="1">
        <v>1969</v>
      </c>
      <c r="B33">
        <v>1442.182</v>
      </c>
      <c r="C33" t="s">
        <v>17</v>
      </c>
      <c r="D33">
        <v>3.2759999999999998</v>
      </c>
      <c r="E33">
        <v>1445.4580000000001</v>
      </c>
      <c r="F33">
        <v>4.9020000000000001</v>
      </c>
      <c r="G33">
        <v>3.83</v>
      </c>
      <c r="H33">
        <v>1.0720000000000001</v>
      </c>
      <c r="I33">
        <v>132.696</v>
      </c>
      <c r="J33">
        <v>1313.8330000000001</v>
      </c>
      <c r="K33" t="s">
        <v>17</v>
      </c>
      <c r="L33">
        <v>1313.8330000000001</v>
      </c>
    </row>
    <row r="34" spans="1:12" x14ac:dyDescent="0.25">
      <c r="A34" s="1">
        <v>1970</v>
      </c>
      <c r="B34">
        <v>1531.8679999999999</v>
      </c>
      <c r="C34" t="s">
        <v>17</v>
      </c>
      <c r="D34">
        <v>3.2440000000000002</v>
      </c>
      <c r="E34">
        <v>1535.1110000000001</v>
      </c>
      <c r="F34">
        <v>6.17</v>
      </c>
      <c r="G34">
        <v>4.2089999999999996</v>
      </c>
      <c r="H34">
        <v>1.96</v>
      </c>
      <c r="I34">
        <v>144.77199999999999</v>
      </c>
      <c r="J34">
        <v>1392.3</v>
      </c>
      <c r="K34" t="s">
        <v>17</v>
      </c>
      <c r="L34">
        <v>1392.3</v>
      </c>
    </row>
    <row r="35" spans="1:12" x14ac:dyDescent="0.25">
      <c r="A35" s="1">
        <v>1971</v>
      </c>
      <c r="B35">
        <v>1612.633</v>
      </c>
      <c r="C35" t="s">
        <v>17</v>
      </c>
      <c r="D35">
        <v>3.2210000000000001</v>
      </c>
      <c r="E35">
        <v>1615.854</v>
      </c>
      <c r="F35">
        <v>7.0439999999999996</v>
      </c>
      <c r="G35">
        <v>3.5139999999999998</v>
      </c>
      <c r="H35">
        <v>3.53</v>
      </c>
      <c r="I35">
        <v>149.84399999999999</v>
      </c>
      <c r="J35">
        <v>1469.54</v>
      </c>
      <c r="K35" t="s">
        <v>17</v>
      </c>
      <c r="L35">
        <v>1469.54</v>
      </c>
    </row>
    <row r="36" spans="1:12" x14ac:dyDescent="0.25">
      <c r="A36" s="1">
        <v>1972</v>
      </c>
      <c r="B36">
        <v>1749.662</v>
      </c>
      <c r="C36" t="s">
        <v>17</v>
      </c>
      <c r="D36">
        <v>3.3159999999999998</v>
      </c>
      <c r="E36">
        <v>1752.9780000000001</v>
      </c>
      <c r="F36">
        <v>10.494999999999999</v>
      </c>
      <c r="G36">
        <v>2.8090000000000002</v>
      </c>
      <c r="H36">
        <v>7.6870000000000003</v>
      </c>
      <c r="I36">
        <v>165.50399999999999</v>
      </c>
      <c r="J36">
        <v>1595.1610000000001</v>
      </c>
      <c r="K36" t="s">
        <v>17</v>
      </c>
      <c r="L36">
        <v>1595.1610000000001</v>
      </c>
    </row>
    <row r="37" spans="1:12" x14ac:dyDescent="0.25">
      <c r="A37" s="1">
        <v>1973</v>
      </c>
      <c r="B37">
        <v>1860.71</v>
      </c>
      <c r="C37" t="s">
        <v>17</v>
      </c>
      <c r="D37">
        <v>3.347</v>
      </c>
      <c r="E37">
        <v>1864.057</v>
      </c>
      <c r="F37">
        <v>16.847999999999999</v>
      </c>
      <c r="G37">
        <v>2.57</v>
      </c>
      <c r="H37">
        <v>14.278</v>
      </c>
      <c r="I37">
        <v>165.42599999999999</v>
      </c>
      <c r="J37">
        <v>1712.9090000000001</v>
      </c>
      <c r="K37" t="s">
        <v>17</v>
      </c>
      <c r="L37">
        <v>1712.9090000000001</v>
      </c>
    </row>
    <row r="38" spans="1:12" x14ac:dyDescent="0.25">
      <c r="A38" s="1">
        <v>1974</v>
      </c>
      <c r="B38">
        <v>1867.14</v>
      </c>
      <c r="C38" t="s">
        <v>17</v>
      </c>
      <c r="D38">
        <v>3.18</v>
      </c>
      <c r="E38">
        <v>1870.319</v>
      </c>
      <c r="F38">
        <v>15.42</v>
      </c>
      <c r="G38">
        <v>2.726</v>
      </c>
      <c r="H38">
        <v>12.694000000000001</v>
      </c>
      <c r="I38">
        <v>177.089</v>
      </c>
      <c r="J38">
        <v>1705.924</v>
      </c>
      <c r="K38" t="s">
        <v>17</v>
      </c>
      <c r="L38">
        <v>1705.924</v>
      </c>
    </row>
    <row r="39" spans="1:12" x14ac:dyDescent="0.25">
      <c r="A39" s="1">
        <v>1975</v>
      </c>
      <c r="B39">
        <v>1917.6489999999999</v>
      </c>
      <c r="C39" t="s">
        <v>17</v>
      </c>
      <c r="D39">
        <v>3.1059999999999999</v>
      </c>
      <c r="E39">
        <v>1920.7550000000001</v>
      </c>
      <c r="F39">
        <v>11.268000000000001</v>
      </c>
      <c r="G39">
        <v>5.0830000000000002</v>
      </c>
      <c r="H39">
        <v>6.1849999999999996</v>
      </c>
      <c r="I39">
        <v>179.84899999999999</v>
      </c>
      <c r="J39">
        <v>1747.0909999999999</v>
      </c>
      <c r="K39" t="s">
        <v>17</v>
      </c>
      <c r="L39">
        <v>1747.0909999999999</v>
      </c>
    </row>
    <row r="40" spans="1:12" x14ac:dyDescent="0.25">
      <c r="A40" s="1">
        <v>1976</v>
      </c>
      <c r="B40">
        <v>2037.6959999999999</v>
      </c>
      <c r="C40" t="s">
        <v>17</v>
      </c>
      <c r="D40">
        <v>3.2170000000000001</v>
      </c>
      <c r="E40">
        <v>2040.914</v>
      </c>
      <c r="F40">
        <v>10.988</v>
      </c>
      <c r="G40">
        <v>2.3780000000000001</v>
      </c>
      <c r="H40">
        <v>8.61</v>
      </c>
      <c r="I40">
        <v>194.27799999999999</v>
      </c>
      <c r="J40">
        <v>1855.2460000000001</v>
      </c>
      <c r="K40" t="s">
        <v>17</v>
      </c>
      <c r="L40">
        <v>1855.2460000000001</v>
      </c>
    </row>
    <row r="41" spans="1:12" x14ac:dyDescent="0.25">
      <c r="A41" s="1">
        <v>1977</v>
      </c>
      <c r="B41">
        <v>2124.3229999999999</v>
      </c>
      <c r="C41" t="s">
        <v>17</v>
      </c>
      <c r="D41">
        <v>3.1240000000000001</v>
      </c>
      <c r="E41">
        <v>2127.4470000000001</v>
      </c>
      <c r="F41">
        <v>20.158999999999999</v>
      </c>
      <c r="G41">
        <v>2.7440000000000002</v>
      </c>
      <c r="H41">
        <v>17.416</v>
      </c>
      <c r="I41">
        <v>196.50200000000001</v>
      </c>
      <c r="J41">
        <v>1948.3610000000001</v>
      </c>
      <c r="K41" t="s">
        <v>17</v>
      </c>
      <c r="L41">
        <v>1948.3610000000001</v>
      </c>
    </row>
    <row r="42" spans="1:12" x14ac:dyDescent="0.25">
      <c r="A42" s="1">
        <v>1978</v>
      </c>
      <c r="B42">
        <v>2206.3310000000001</v>
      </c>
      <c r="C42" t="s">
        <v>17</v>
      </c>
      <c r="D42">
        <v>3.0459999999999998</v>
      </c>
      <c r="E42">
        <v>2209.377</v>
      </c>
      <c r="F42">
        <v>21.207999999999998</v>
      </c>
      <c r="G42">
        <v>1.478</v>
      </c>
      <c r="H42">
        <v>19.73</v>
      </c>
      <c r="I42">
        <v>211.185</v>
      </c>
      <c r="J42">
        <v>2017.922</v>
      </c>
      <c r="K42" t="s">
        <v>17</v>
      </c>
      <c r="L42">
        <v>2017.922</v>
      </c>
    </row>
    <row r="43" spans="1:12" x14ac:dyDescent="0.25">
      <c r="A43" s="1">
        <v>1979</v>
      </c>
      <c r="B43">
        <v>2247.3719999999998</v>
      </c>
      <c r="C43" t="s">
        <v>17</v>
      </c>
      <c r="D43">
        <v>3.2930000000000001</v>
      </c>
      <c r="E43">
        <v>2250.665</v>
      </c>
      <c r="F43">
        <v>22.515999999999998</v>
      </c>
      <c r="G43">
        <v>2.1819999999999999</v>
      </c>
      <c r="H43">
        <v>20.334</v>
      </c>
      <c r="I43">
        <v>199.9</v>
      </c>
      <c r="J43">
        <v>2071.0990000000002</v>
      </c>
      <c r="K43" t="s">
        <v>17</v>
      </c>
      <c r="L43">
        <v>2071.0990000000002</v>
      </c>
    </row>
    <row r="44" spans="1:12" x14ac:dyDescent="0.25">
      <c r="A44" s="1">
        <v>1980</v>
      </c>
      <c r="B44">
        <v>2286.4389999999999</v>
      </c>
      <c r="C44" t="s">
        <v>17</v>
      </c>
      <c r="D44">
        <v>3.161</v>
      </c>
      <c r="E44">
        <v>2289.6</v>
      </c>
      <c r="F44">
        <v>25.021000000000001</v>
      </c>
      <c r="G44">
        <v>4.0960000000000001</v>
      </c>
      <c r="H44">
        <v>20.925999999999998</v>
      </c>
      <c r="I44">
        <v>216.077</v>
      </c>
      <c r="J44">
        <v>2094.4490000000001</v>
      </c>
      <c r="K44" t="s">
        <v>17</v>
      </c>
      <c r="L44">
        <v>2094.4490000000001</v>
      </c>
    </row>
    <row r="45" spans="1:12" x14ac:dyDescent="0.25">
      <c r="A45" s="1">
        <v>1981</v>
      </c>
      <c r="B45">
        <v>2294.8119999999999</v>
      </c>
      <c r="C45" t="s">
        <v>17</v>
      </c>
      <c r="D45">
        <v>3.161</v>
      </c>
      <c r="E45">
        <v>2297.973</v>
      </c>
      <c r="F45">
        <v>36.298000000000002</v>
      </c>
      <c r="G45">
        <v>3.06</v>
      </c>
      <c r="H45">
        <v>33.237000000000002</v>
      </c>
      <c r="I45">
        <v>184.108</v>
      </c>
      <c r="J45">
        <v>2147.1030000000001</v>
      </c>
      <c r="K45" t="s">
        <v>17</v>
      </c>
      <c r="L45">
        <v>2147.1030000000001</v>
      </c>
    </row>
    <row r="46" spans="1:12" x14ac:dyDescent="0.25">
      <c r="A46" s="1">
        <v>1982</v>
      </c>
      <c r="B46">
        <v>2241.2109999999998</v>
      </c>
      <c r="C46" t="s">
        <v>17</v>
      </c>
      <c r="D46">
        <v>3.161</v>
      </c>
      <c r="E46">
        <v>2244.3719999999998</v>
      </c>
      <c r="F46">
        <v>32.851999999999997</v>
      </c>
      <c r="G46">
        <v>3.536</v>
      </c>
      <c r="H46">
        <v>29.315999999999999</v>
      </c>
      <c r="I46">
        <v>187.24700000000001</v>
      </c>
      <c r="J46">
        <v>2086.4409999999998</v>
      </c>
      <c r="K46" t="s">
        <v>17</v>
      </c>
      <c r="L46">
        <v>2086.4409999999998</v>
      </c>
    </row>
    <row r="47" spans="1:12" x14ac:dyDescent="0.25">
      <c r="A47" s="1">
        <v>1983</v>
      </c>
      <c r="B47">
        <v>2310.2849999999999</v>
      </c>
      <c r="C47" t="s">
        <v>17</v>
      </c>
      <c r="D47">
        <v>3.161</v>
      </c>
      <c r="E47">
        <v>2313.4459999999999</v>
      </c>
      <c r="F47">
        <v>38.667999999999999</v>
      </c>
      <c r="G47">
        <v>3.3370000000000002</v>
      </c>
      <c r="H47">
        <v>35.33</v>
      </c>
      <c r="I47">
        <v>197.821</v>
      </c>
      <c r="J47">
        <v>2150.9549999999999</v>
      </c>
      <c r="K47" t="s">
        <v>17</v>
      </c>
      <c r="L47">
        <v>2150.9549999999999</v>
      </c>
    </row>
    <row r="48" spans="1:12" x14ac:dyDescent="0.25">
      <c r="A48" s="1">
        <v>1984</v>
      </c>
      <c r="B48">
        <v>2416.3040000000001</v>
      </c>
      <c r="C48" t="s">
        <v>17</v>
      </c>
      <c r="D48">
        <v>3.161</v>
      </c>
      <c r="E48">
        <v>2419.4650000000001</v>
      </c>
      <c r="F48">
        <v>42.219000000000001</v>
      </c>
      <c r="G48">
        <v>2.5579999999999998</v>
      </c>
      <c r="H48">
        <v>39.661000000000001</v>
      </c>
      <c r="I48">
        <v>173.33</v>
      </c>
      <c r="J48">
        <v>2285.7959999999998</v>
      </c>
      <c r="K48" t="s">
        <v>17</v>
      </c>
      <c r="L48">
        <v>2285.7959999999998</v>
      </c>
    </row>
    <row r="49" spans="1:12" x14ac:dyDescent="0.25">
      <c r="A49" s="1">
        <v>1985</v>
      </c>
      <c r="B49">
        <v>2469.8409999999999</v>
      </c>
      <c r="C49" t="s">
        <v>17</v>
      </c>
      <c r="D49">
        <v>3.161</v>
      </c>
      <c r="E49">
        <v>2473.002</v>
      </c>
      <c r="F49">
        <v>45.895000000000003</v>
      </c>
      <c r="G49">
        <v>4.9649999999999999</v>
      </c>
      <c r="H49">
        <v>40.930999999999997</v>
      </c>
      <c r="I49">
        <v>189.959</v>
      </c>
      <c r="J49">
        <v>2323.9740000000002</v>
      </c>
      <c r="K49" t="s">
        <v>17</v>
      </c>
      <c r="L49">
        <v>2323.9740000000002</v>
      </c>
    </row>
    <row r="50" spans="1:12" x14ac:dyDescent="0.25">
      <c r="A50" s="1">
        <v>1986</v>
      </c>
      <c r="B50">
        <v>2487.31</v>
      </c>
      <c r="C50" t="s">
        <v>17</v>
      </c>
      <c r="D50">
        <v>3.161</v>
      </c>
      <c r="E50">
        <v>2490.471</v>
      </c>
      <c r="F50">
        <v>40.713000000000001</v>
      </c>
      <c r="G50">
        <v>4.8159999999999998</v>
      </c>
      <c r="H50">
        <v>35.896999999999998</v>
      </c>
      <c r="I50">
        <v>157.61500000000001</v>
      </c>
      <c r="J50">
        <v>2368.7530000000002</v>
      </c>
      <c r="K50" t="s">
        <v>17</v>
      </c>
      <c r="L50">
        <v>2368.7530000000002</v>
      </c>
    </row>
    <row r="51" spans="1:12" x14ac:dyDescent="0.25">
      <c r="A51" s="1">
        <v>1987</v>
      </c>
      <c r="B51">
        <v>2572.127</v>
      </c>
      <c r="C51" t="s">
        <v>17</v>
      </c>
      <c r="D51">
        <v>3.161</v>
      </c>
      <c r="E51">
        <v>2575.288</v>
      </c>
      <c r="F51">
        <v>52.219000000000001</v>
      </c>
      <c r="G51">
        <v>5.8819999999999997</v>
      </c>
      <c r="H51">
        <v>46.337000000000003</v>
      </c>
      <c r="I51">
        <v>164.352</v>
      </c>
      <c r="J51">
        <v>2457.2719999999999</v>
      </c>
      <c r="K51" t="s">
        <v>17</v>
      </c>
      <c r="L51">
        <v>2457.2719999999999</v>
      </c>
    </row>
    <row r="52" spans="1:12" x14ac:dyDescent="0.25">
      <c r="A52" s="1">
        <v>1988</v>
      </c>
      <c r="B52">
        <v>2704.25</v>
      </c>
      <c r="C52" t="s">
        <v>17</v>
      </c>
      <c r="D52">
        <v>3.161</v>
      </c>
      <c r="E52">
        <v>2707.4110000000001</v>
      </c>
      <c r="F52">
        <v>38.837000000000003</v>
      </c>
      <c r="G52">
        <v>7.0670000000000002</v>
      </c>
      <c r="H52">
        <v>31.77</v>
      </c>
      <c r="I52">
        <v>161.119</v>
      </c>
      <c r="J52">
        <v>2578.0619999999999</v>
      </c>
      <c r="K52" t="s">
        <v>17</v>
      </c>
      <c r="L52">
        <v>2578.0619999999999</v>
      </c>
    </row>
    <row r="53" spans="1:12" x14ac:dyDescent="0.25">
      <c r="A53" s="1">
        <v>1989</v>
      </c>
      <c r="B53">
        <v>2848.2269999999999</v>
      </c>
      <c r="C53">
        <v>4.2510000000000003</v>
      </c>
      <c r="D53">
        <v>114.828</v>
      </c>
      <c r="E53">
        <v>2967.1460000000002</v>
      </c>
      <c r="F53">
        <v>26.11</v>
      </c>
      <c r="G53">
        <v>15.135</v>
      </c>
      <c r="H53">
        <v>10.976000000000001</v>
      </c>
      <c r="I53">
        <v>222.48699999999999</v>
      </c>
      <c r="J53">
        <v>2646.8090000000002</v>
      </c>
      <c r="K53">
        <v>108.82599999999999</v>
      </c>
      <c r="L53">
        <v>2755.6350000000002</v>
      </c>
    </row>
    <row r="54" spans="1:12" x14ac:dyDescent="0.25">
      <c r="A54" s="1">
        <v>1990</v>
      </c>
      <c r="B54">
        <v>2901.3220000000001</v>
      </c>
      <c r="C54">
        <v>5.8369999999999997</v>
      </c>
      <c r="D54">
        <v>130.83000000000001</v>
      </c>
      <c r="E54">
        <v>3037.8270000000002</v>
      </c>
      <c r="F54">
        <v>18.445</v>
      </c>
      <c r="G54">
        <v>16.134</v>
      </c>
      <c r="H54">
        <v>2.3119999999999998</v>
      </c>
      <c r="I54">
        <v>203.05600000000001</v>
      </c>
      <c r="J54">
        <v>2712.5549999999998</v>
      </c>
      <c r="K54">
        <v>124.529</v>
      </c>
      <c r="L54">
        <v>2837.0839999999998</v>
      </c>
    </row>
    <row r="55" spans="1:12" x14ac:dyDescent="0.25">
      <c r="A55" s="1">
        <v>1991</v>
      </c>
      <c r="B55">
        <v>2935.5610000000001</v>
      </c>
      <c r="C55">
        <v>5.6589999999999998</v>
      </c>
      <c r="D55">
        <v>132.57900000000001</v>
      </c>
      <c r="E55">
        <v>3073.799</v>
      </c>
      <c r="F55">
        <v>21.931000000000001</v>
      </c>
      <c r="G55">
        <v>2.3050000000000002</v>
      </c>
      <c r="H55">
        <v>19.626000000000001</v>
      </c>
      <c r="I55">
        <v>207.36500000000001</v>
      </c>
      <c r="J55">
        <v>2762.0030000000002</v>
      </c>
      <c r="K55">
        <v>124.057</v>
      </c>
      <c r="L55">
        <v>2886.06</v>
      </c>
    </row>
    <row r="56" spans="1:12" x14ac:dyDescent="0.25">
      <c r="A56" s="1">
        <v>1992</v>
      </c>
      <c r="B56">
        <v>2934.3739999999998</v>
      </c>
      <c r="C56">
        <v>6.2279999999999998</v>
      </c>
      <c r="D56">
        <v>143.28</v>
      </c>
      <c r="E56">
        <v>3083.8820000000001</v>
      </c>
      <c r="F56">
        <v>28.247</v>
      </c>
      <c r="G56">
        <v>2.827</v>
      </c>
      <c r="H56">
        <v>25.42</v>
      </c>
      <c r="I56">
        <v>212.096</v>
      </c>
      <c r="J56">
        <v>2763.3649999999998</v>
      </c>
      <c r="K56">
        <v>133.84100000000001</v>
      </c>
      <c r="L56">
        <v>2897.2069999999999</v>
      </c>
    </row>
    <row r="57" spans="1:12" x14ac:dyDescent="0.25">
      <c r="A57" s="1">
        <v>1993</v>
      </c>
      <c r="B57">
        <v>3043.8969999999999</v>
      </c>
      <c r="C57">
        <v>7</v>
      </c>
      <c r="D57">
        <v>146.29400000000001</v>
      </c>
      <c r="E57">
        <v>3197.1909999999998</v>
      </c>
      <c r="F57">
        <v>31.358000000000001</v>
      </c>
      <c r="G57">
        <v>3.5409999999999999</v>
      </c>
      <c r="H57">
        <v>27.817</v>
      </c>
      <c r="I57">
        <v>224.30799999999999</v>
      </c>
      <c r="J57">
        <v>2861.462</v>
      </c>
      <c r="K57">
        <v>139.238</v>
      </c>
      <c r="L57">
        <v>3000.7</v>
      </c>
    </row>
    <row r="58" spans="1:12" x14ac:dyDescent="0.25">
      <c r="A58" s="1">
        <v>1994</v>
      </c>
      <c r="B58">
        <v>3088.7249999999999</v>
      </c>
      <c r="C58">
        <v>7.6189999999999998</v>
      </c>
      <c r="D58">
        <v>151.178</v>
      </c>
      <c r="E58">
        <v>3247.5219999999999</v>
      </c>
      <c r="F58">
        <v>46.832999999999998</v>
      </c>
      <c r="G58">
        <v>2.0099999999999998</v>
      </c>
      <c r="H58">
        <v>44.823</v>
      </c>
      <c r="I58">
        <v>211.45699999999999</v>
      </c>
      <c r="J58">
        <v>2934.5630000000001</v>
      </c>
      <c r="K58">
        <v>146.32499999999999</v>
      </c>
      <c r="L58">
        <v>3080.8879999999999</v>
      </c>
    </row>
    <row r="59" spans="1:12" x14ac:dyDescent="0.25">
      <c r="A59" s="1">
        <v>1995</v>
      </c>
      <c r="B59">
        <v>3194.23</v>
      </c>
      <c r="C59">
        <v>8.2319999999999993</v>
      </c>
      <c r="D59">
        <v>151.02500000000001</v>
      </c>
      <c r="E59">
        <v>3353.4870000000001</v>
      </c>
      <c r="F59">
        <v>42.853999999999999</v>
      </c>
      <c r="G59">
        <v>3.6230000000000002</v>
      </c>
      <c r="H59">
        <v>39.231000000000002</v>
      </c>
      <c r="I59">
        <v>228.755</v>
      </c>
      <c r="J59">
        <v>3013.2869999999998</v>
      </c>
      <c r="K59">
        <v>150.67699999999999</v>
      </c>
      <c r="L59">
        <v>3163.9630000000002</v>
      </c>
    </row>
    <row r="60" spans="1:12" x14ac:dyDescent="0.25">
      <c r="A60" s="1">
        <v>1996</v>
      </c>
      <c r="B60">
        <v>3284.1410000000001</v>
      </c>
      <c r="C60">
        <v>9.0299999999999994</v>
      </c>
      <c r="D60">
        <v>151.017</v>
      </c>
      <c r="E60">
        <v>3444.1880000000001</v>
      </c>
      <c r="F60">
        <v>43.497</v>
      </c>
      <c r="G60">
        <v>3.302</v>
      </c>
      <c r="H60">
        <v>40.195</v>
      </c>
      <c r="I60">
        <v>230.61699999999999</v>
      </c>
      <c r="J60">
        <v>3101.127</v>
      </c>
      <c r="K60">
        <v>152.63800000000001</v>
      </c>
      <c r="L60">
        <v>3253.7649999999999</v>
      </c>
    </row>
    <row r="61" spans="1:12" x14ac:dyDescent="0.25">
      <c r="A61" s="1">
        <v>1997</v>
      </c>
      <c r="B61">
        <v>3329.375</v>
      </c>
      <c r="C61">
        <v>8.7010000000000005</v>
      </c>
      <c r="D61">
        <v>154.09700000000001</v>
      </c>
      <c r="E61">
        <v>3492.172</v>
      </c>
      <c r="F61">
        <v>43.030999999999999</v>
      </c>
      <c r="G61">
        <v>8.9740000000000002</v>
      </c>
      <c r="H61">
        <v>34.057000000000002</v>
      </c>
      <c r="I61">
        <v>224.38</v>
      </c>
      <c r="J61">
        <v>3145.61</v>
      </c>
      <c r="K61">
        <v>156.239</v>
      </c>
      <c r="L61">
        <v>3301.8490000000002</v>
      </c>
    </row>
    <row r="62" spans="1:12" x14ac:dyDescent="0.25">
      <c r="A62" s="1">
        <v>1998</v>
      </c>
      <c r="B62">
        <v>3457.4160000000002</v>
      </c>
      <c r="C62">
        <v>8.7479999999999993</v>
      </c>
      <c r="D62">
        <v>154.13200000000001</v>
      </c>
      <c r="E62">
        <v>3620.2950000000001</v>
      </c>
      <c r="F62">
        <v>39.512999999999998</v>
      </c>
      <c r="G62">
        <v>13.656000000000001</v>
      </c>
      <c r="H62">
        <v>25.856999999999999</v>
      </c>
      <c r="I62">
        <v>221.05600000000001</v>
      </c>
      <c r="J62">
        <v>3264.2310000000002</v>
      </c>
      <c r="K62">
        <v>160.86600000000001</v>
      </c>
      <c r="L62">
        <v>3425.0970000000002</v>
      </c>
    </row>
    <row r="63" spans="1:12" x14ac:dyDescent="0.25">
      <c r="A63" s="1">
        <v>1999</v>
      </c>
      <c r="B63">
        <v>3529.982</v>
      </c>
      <c r="C63">
        <v>8.5630000000000006</v>
      </c>
      <c r="D63">
        <v>156.26400000000001</v>
      </c>
      <c r="E63">
        <v>3694.81</v>
      </c>
      <c r="F63">
        <v>43.215000000000003</v>
      </c>
      <c r="G63">
        <v>14.222</v>
      </c>
      <c r="H63">
        <v>28.992999999999999</v>
      </c>
      <c r="I63">
        <v>240.08600000000001</v>
      </c>
      <c r="J63">
        <v>3312.087</v>
      </c>
      <c r="K63">
        <v>171.62899999999999</v>
      </c>
      <c r="L63">
        <v>3483.7159999999999</v>
      </c>
    </row>
    <row r="64" spans="1:12" x14ac:dyDescent="0.25">
      <c r="A64" s="1">
        <v>2000</v>
      </c>
      <c r="B64">
        <v>3637.529</v>
      </c>
      <c r="C64">
        <v>7.9029999999999996</v>
      </c>
      <c r="D64">
        <v>156.673</v>
      </c>
      <c r="E64">
        <v>3802.105</v>
      </c>
      <c r="F64">
        <v>48.591999999999999</v>
      </c>
      <c r="G64">
        <v>14.829000000000001</v>
      </c>
      <c r="H64">
        <v>33.762999999999998</v>
      </c>
      <c r="I64">
        <v>243.511</v>
      </c>
      <c r="J64">
        <v>3421.4140000000002</v>
      </c>
      <c r="K64">
        <v>170.94300000000001</v>
      </c>
      <c r="L64">
        <v>3592.357</v>
      </c>
    </row>
    <row r="65" spans="1:12" x14ac:dyDescent="0.25">
      <c r="A65" s="1">
        <v>2001</v>
      </c>
      <c r="B65">
        <v>3580.0529999999999</v>
      </c>
      <c r="C65">
        <v>7.4160000000000004</v>
      </c>
      <c r="D65">
        <v>149.17500000000001</v>
      </c>
      <c r="E65">
        <v>3736.6439999999998</v>
      </c>
      <c r="F65">
        <v>38.5</v>
      </c>
      <c r="G65">
        <v>16.472999999999999</v>
      </c>
      <c r="H65">
        <v>22.027000000000001</v>
      </c>
      <c r="I65">
        <v>201.56399999999999</v>
      </c>
      <c r="J65">
        <v>3394.4580000000001</v>
      </c>
      <c r="K65">
        <v>162.649</v>
      </c>
      <c r="L65">
        <v>3557.107</v>
      </c>
    </row>
    <row r="66" spans="1:12" x14ac:dyDescent="0.25">
      <c r="A66" s="1">
        <v>2002</v>
      </c>
      <c r="B66">
        <v>3698.4580000000001</v>
      </c>
      <c r="C66">
        <v>7.415</v>
      </c>
      <c r="D66">
        <v>152.58000000000001</v>
      </c>
      <c r="E66">
        <v>3858.4520000000002</v>
      </c>
      <c r="F66">
        <v>36.779000000000003</v>
      </c>
      <c r="G66">
        <v>15.795999999999999</v>
      </c>
      <c r="H66">
        <v>20.983000000000001</v>
      </c>
      <c r="I66">
        <v>247.785</v>
      </c>
      <c r="J66">
        <v>3465.4659999999999</v>
      </c>
      <c r="K66">
        <v>166.184</v>
      </c>
      <c r="L66">
        <v>3631.65</v>
      </c>
    </row>
    <row r="67" spans="1:12" x14ac:dyDescent="0.25">
      <c r="A67" s="1">
        <v>2003</v>
      </c>
      <c r="B67">
        <v>3721.1590000000001</v>
      </c>
      <c r="C67">
        <v>7.4960000000000004</v>
      </c>
      <c r="D67">
        <v>154.53</v>
      </c>
      <c r="E67">
        <v>3883.1849999999999</v>
      </c>
      <c r="F67">
        <v>30.395</v>
      </c>
      <c r="G67">
        <v>23.975000000000001</v>
      </c>
      <c r="H67">
        <v>6.42</v>
      </c>
      <c r="I67">
        <v>227.57599999999999</v>
      </c>
      <c r="J67">
        <v>3493.7339999999999</v>
      </c>
      <c r="K67">
        <v>168.29499999999999</v>
      </c>
      <c r="L67">
        <v>3662.029</v>
      </c>
    </row>
    <row r="68" spans="1:12" x14ac:dyDescent="0.25">
      <c r="A68" s="1">
        <v>2004</v>
      </c>
      <c r="B68">
        <v>3808.36</v>
      </c>
      <c r="C68">
        <v>8.27</v>
      </c>
      <c r="D68">
        <v>153.92500000000001</v>
      </c>
      <c r="E68">
        <v>3970.5549999999998</v>
      </c>
      <c r="F68">
        <v>34.21</v>
      </c>
      <c r="G68">
        <v>22.898</v>
      </c>
      <c r="H68">
        <v>11.311999999999999</v>
      </c>
      <c r="I68">
        <v>265.91800000000001</v>
      </c>
      <c r="J68">
        <v>3547.4789999999998</v>
      </c>
      <c r="K68">
        <v>168.47</v>
      </c>
      <c r="L68">
        <v>3715.9490000000001</v>
      </c>
    </row>
    <row r="69" spans="1:12" x14ac:dyDescent="0.25">
      <c r="A69" s="1">
        <v>2005</v>
      </c>
      <c r="B69">
        <v>3902.192</v>
      </c>
      <c r="C69">
        <v>8.4920000000000009</v>
      </c>
      <c r="D69">
        <v>144.739</v>
      </c>
      <c r="E69">
        <v>4055.4229999999998</v>
      </c>
      <c r="F69">
        <v>43.929000000000002</v>
      </c>
      <c r="G69">
        <v>19.151</v>
      </c>
      <c r="H69">
        <v>24.777999999999999</v>
      </c>
      <c r="I69">
        <v>269.21699999999998</v>
      </c>
      <c r="J69">
        <v>3660.9690000000001</v>
      </c>
      <c r="K69">
        <v>150.01599999999999</v>
      </c>
      <c r="L69">
        <v>3810.9839999999999</v>
      </c>
    </row>
    <row r="70" spans="1:12" x14ac:dyDescent="0.25">
      <c r="A70" s="1">
        <v>2006</v>
      </c>
      <c r="B70">
        <v>3908.0770000000002</v>
      </c>
      <c r="C70">
        <v>8.3710000000000004</v>
      </c>
      <c r="D70">
        <v>148.25399999999999</v>
      </c>
      <c r="E70">
        <v>4064.7020000000002</v>
      </c>
      <c r="F70">
        <v>42.691000000000003</v>
      </c>
      <c r="G70">
        <v>24.271000000000001</v>
      </c>
      <c r="H70">
        <v>18.420000000000002</v>
      </c>
      <c r="I70">
        <v>266.27699999999999</v>
      </c>
      <c r="J70">
        <v>3669.9189999999999</v>
      </c>
      <c r="K70">
        <v>146.92699999999999</v>
      </c>
      <c r="L70">
        <v>3816.8449999999998</v>
      </c>
    </row>
    <row r="71" spans="1:12" x14ac:dyDescent="0.25">
      <c r="A71" s="1">
        <v>2007</v>
      </c>
      <c r="B71">
        <v>4005.3429999999998</v>
      </c>
      <c r="C71">
        <v>8.2729999999999997</v>
      </c>
      <c r="D71">
        <v>143.12799999999999</v>
      </c>
      <c r="E71">
        <v>4156.7449999999999</v>
      </c>
      <c r="F71">
        <v>51.396000000000001</v>
      </c>
      <c r="G71">
        <v>20.143999999999998</v>
      </c>
      <c r="H71">
        <v>31.251999999999999</v>
      </c>
      <c r="I71">
        <v>297.76600000000002</v>
      </c>
      <c r="J71">
        <v>3764.5610000000001</v>
      </c>
      <c r="K71">
        <v>125.67</v>
      </c>
      <c r="L71">
        <v>3890.2310000000002</v>
      </c>
    </row>
    <row r="72" spans="1:12" x14ac:dyDescent="0.25">
      <c r="A72" s="1">
        <v>2008</v>
      </c>
      <c r="B72">
        <v>3974.3490000000002</v>
      </c>
      <c r="C72">
        <v>7.9260000000000002</v>
      </c>
      <c r="D72">
        <v>137.113</v>
      </c>
      <c r="E72">
        <v>4119.3879999999999</v>
      </c>
      <c r="F72">
        <v>57.018999999999998</v>
      </c>
      <c r="G72">
        <v>24.198</v>
      </c>
      <c r="H72">
        <v>32.820999999999998</v>
      </c>
      <c r="I72">
        <v>286.048</v>
      </c>
      <c r="J72">
        <v>3733.9650000000001</v>
      </c>
      <c r="K72">
        <v>132.197</v>
      </c>
      <c r="L72">
        <v>3866.1610000000001</v>
      </c>
    </row>
    <row r="73" spans="1:12" x14ac:dyDescent="0.25">
      <c r="A73" s="1">
        <v>2009</v>
      </c>
      <c r="B73">
        <v>3809.837</v>
      </c>
      <c r="C73">
        <v>8.1649999999999991</v>
      </c>
      <c r="D73">
        <v>132.32900000000001</v>
      </c>
      <c r="E73">
        <v>3950.3310000000001</v>
      </c>
      <c r="F73">
        <v>52.191000000000003</v>
      </c>
      <c r="G73">
        <v>18.138000000000002</v>
      </c>
      <c r="H73">
        <v>34.052999999999997</v>
      </c>
      <c r="I73">
        <v>260.64999999999998</v>
      </c>
      <c r="J73">
        <v>3596.7950000000001</v>
      </c>
      <c r="K73">
        <v>126.938</v>
      </c>
      <c r="L73">
        <v>3723.7330000000002</v>
      </c>
    </row>
    <row r="74" spans="1:12" x14ac:dyDescent="0.25">
      <c r="A74" s="1">
        <v>2010</v>
      </c>
      <c r="B74">
        <v>3972.386</v>
      </c>
      <c r="C74">
        <v>8.5920000000000005</v>
      </c>
      <c r="D74">
        <v>144.08199999999999</v>
      </c>
      <c r="E74">
        <v>4125.0600000000004</v>
      </c>
      <c r="F74">
        <v>45.082999999999998</v>
      </c>
      <c r="G74">
        <v>19.106000000000002</v>
      </c>
      <c r="H74">
        <v>25.977</v>
      </c>
      <c r="I74">
        <v>264.28500000000003</v>
      </c>
      <c r="J74">
        <v>3754.8409999999999</v>
      </c>
      <c r="K74">
        <v>131.91</v>
      </c>
      <c r="L74">
        <v>3886.752</v>
      </c>
    </row>
    <row r="75" spans="1:12" x14ac:dyDescent="0.25">
      <c r="A75" s="1">
        <v>2011</v>
      </c>
      <c r="B75">
        <v>3948.1860000000001</v>
      </c>
      <c r="C75">
        <v>10.08</v>
      </c>
      <c r="D75">
        <v>141.875</v>
      </c>
      <c r="E75">
        <v>4100.1409999999996</v>
      </c>
      <c r="F75">
        <v>52.3</v>
      </c>
      <c r="G75">
        <v>15.048999999999999</v>
      </c>
      <c r="H75">
        <v>37.250999999999998</v>
      </c>
      <c r="I75">
        <v>254.792</v>
      </c>
      <c r="J75">
        <v>3749.846</v>
      </c>
      <c r="K75">
        <v>132.75399999999999</v>
      </c>
      <c r="L75">
        <v>3882.6</v>
      </c>
    </row>
    <row r="76" spans="1:12" x14ac:dyDescent="0.25">
      <c r="A76" s="1">
        <v>2012</v>
      </c>
      <c r="B76">
        <v>3890.3580000000002</v>
      </c>
      <c r="C76">
        <v>11.301</v>
      </c>
      <c r="D76">
        <v>146.107</v>
      </c>
      <c r="E76">
        <v>4047.7649999999999</v>
      </c>
      <c r="F76">
        <v>59.256999999999998</v>
      </c>
      <c r="G76">
        <v>11.996</v>
      </c>
      <c r="H76">
        <v>47.261000000000003</v>
      </c>
      <c r="I76">
        <v>262.72000000000003</v>
      </c>
      <c r="J76">
        <v>3694.65</v>
      </c>
      <c r="K76">
        <v>137.65700000000001</v>
      </c>
      <c r="L76">
        <v>3832.306</v>
      </c>
    </row>
    <row r="77" spans="1:12" x14ac:dyDescent="0.25">
      <c r="A77" s="1">
        <v>2013</v>
      </c>
      <c r="B77">
        <v>3903.7150000000001</v>
      </c>
      <c r="C77">
        <v>12.234</v>
      </c>
      <c r="D77">
        <v>150.01499999999999</v>
      </c>
      <c r="E77">
        <v>4065.9639999999999</v>
      </c>
      <c r="F77">
        <v>69.248999999999995</v>
      </c>
      <c r="G77">
        <v>11.372999999999999</v>
      </c>
      <c r="H77">
        <v>57.875999999999998</v>
      </c>
      <c r="I77">
        <v>255.51</v>
      </c>
      <c r="J77">
        <v>3724.8679999999999</v>
      </c>
      <c r="K77">
        <v>143.46199999999999</v>
      </c>
      <c r="L77">
        <v>3868.33</v>
      </c>
    </row>
    <row r="78" spans="1:12" x14ac:dyDescent="0.25">
      <c r="A78" s="1">
        <v>2014</v>
      </c>
      <c r="B78">
        <v>3937.0030000000002</v>
      </c>
      <c r="C78">
        <v>12.52</v>
      </c>
      <c r="D78">
        <v>144.083</v>
      </c>
      <c r="E78">
        <v>4093.6060000000002</v>
      </c>
      <c r="F78">
        <v>66.510000000000005</v>
      </c>
      <c r="G78">
        <v>13.298</v>
      </c>
      <c r="H78">
        <v>53.212000000000003</v>
      </c>
      <c r="I78">
        <v>243.54400000000001</v>
      </c>
      <c r="J78">
        <v>3764.7</v>
      </c>
      <c r="K78">
        <v>138.57400000000001</v>
      </c>
      <c r="L78">
        <v>3903.2739999999999</v>
      </c>
    </row>
    <row r="79" spans="1:12" x14ac:dyDescent="0.25">
      <c r="A79" s="1">
        <v>2015</v>
      </c>
      <c r="B79">
        <v>3930.5790000000002</v>
      </c>
      <c r="C79">
        <v>13.029</v>
      </c>
      <c r="D79">
        <v>143.773</v>
      </c>
      <c r="E79">
        <v>4087.3809999999999</v>
      </c>
      <c r="F79">
        <v>75.602999999999994</v>
      </c>
      <c r="G79">
        <v>9.1449999999999996</v>
      </c>
      <c r="H79">
        <v>66.457999999999998</v>
      </c>
      <c r="I79">
        <v>290.56400000000002</v>
      </c>
      <c r="J79">
        <v>3724.5250000000001</v>
      </c>
      <c r="K79">
        <v>138.75</v>
      </c>
      <c r="L79">
        <v>3863.2750000000001</v>
      </c>
    </row>
    <row r="80" spans="1:12" x14ac:dyDescent="0.25">
      <c r="A80" s="1"/>
    </row>
  </sheetData>
  <hyperlinks>
    <hyperlink ref="C2" r:id="rId1" location="electricity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C49" sqref="C49"/>
    </sheetView>
  </sheetViews>
  <sheetFormatPr defaultColWidth="12.109375" defaultRowHeight="13.2" x14ac:dyDescent="0.25"/>
  <cols>
    <col min="2" max="2" width="12.109375" style="11"/>
    <col min="3" max="3" width="12.109375" style="10"/>
    <col min="5" max="5" width="12.109375" style="11"/>
    <col min="6" max="6" width="12.109375" style="10"/>
  </cols>
  <sheetData>
    <row r="1" spans="1:3" x14ac:dyDescent="0.25">
      <c r="B1" s="11" t="s">
        <v>27</v>
      </c>
    </row>
    <row r="2" spans="1:3" x14ac:dyDescent="0.25">
      <c r="B2" s="11" t="s">
        <v>28</v>
      </c>
      <c r="C2" s="10" t="s">
        <v>32</v>
      </c>
    </row>
    <row r="3" spans="1:3" x14ac:dyDescent="0.25">
      <c r="B3" s="11" t="s">
        <v>36</v>
      </c>
      <c r="C3" s="10" t="s">
        <v>31</v>
      </c>
    </row>
    <row r="4" spans="1:3" x14ac:dyDescent="0.25">
      <c r="B4" s="11">
        <v>1</v>
      </c>
      <c r="C4" s="10" t="s">
        <v>33</v>
      </c>
    </row>
    <row r="5" spans="1:3" x14ac:dyDescent="0.25">
      <c r="B5" s="12" t="s">
        <v>29</v>
      </c>
    </row>
    <row r="6" spans="1:3" x14ac:dyDescent="0.25">
      <c r="B6" s="11" t="s">
        <v>30</v>
      </c>
    </row>
    <row r="7" spans="1:3" x14ac:dyDescent="0.25">
      <c r="A7" t="s">
        <v>61</v>
      </c>
      <c r="B7" s="11" t="s">
        <v>34</v>
      </c>
      <c r="C7" s="10" t="s">
        <v>35</v>
      </c>
    </row>
    <row r="8" spans="1:3" x14ac:dyDescent="0.25">
      <c r="A8">
        <f>YEAR(B8)</f>
        <v>1947</v>
      </c>
      <c r="B8" s="11">
        <v>17168</v>
      </c>
      <c r="C8" s="10">
        <v>1939.443</v>
      </c>
    </row>
    <row r="9" spans="1:3" x14ac:dyDescent="0.25">
      <c r="A9">
        <f t="shared" ref="A9:A72" si="0">YEAR(B9)</f>
        <v>1948</v>
      </c>
      <c r="B9" s="11">
        <v>17533</v>
      </c>
      <c r="C9" s="10">
        <v>2019.9680000000001</v>
      </c>
    </row>
    <row r="10" spans="1:3" x14ac:dyDescent="0.25">
      <c r="A10">
        <f t="shared" si="0"/>
        <v>1949</v>
      </c>
      <c r="B10" s="11">
        <v>17899</v>
      </c>
      <c r="C10" s="10">
        <v>2008.94</v>
      </c>
    </row>
    <row r="11" spans="1:3" x14ac:dyDescent="0.25">
      <c r="A11">
        <f t="shared" si="0"/>
        <v>1950</v>
      </c>
      <c r="B11" s="11">
        <v>18264</v>
      </c>
      <c r="C11" s="10">
        <v>2183.9870000000001</v>
      </c>
    </row>
    <row r="12" spans="1:3" x14ac:dyDescent="0.25">
      <c r="A12">
        <f t="shared" si="0"/>
        <v>1951</v>
      </c>
      <c r="B12" s="11">
        <v>18629</v>
      </c>
      <c r="C12" s="10">
        <v>2359.9929999999999</v>
      </c>
    </row>
    <row r="13" spans="1:3" x14ac:dyDescent="0.25">
      <c r="A13">
        <f t="shared" si="0"/>
        <v>1952</v>
      </c>
      <c r="B13" s="11">
        <v>18994</v>
      </c>
      <c r="C13" s="10">
        <v>2456.1030000000001</v>
      </c>
    </row>
    <row r="14" spans="1:3" x14ac:dyDescent="0.25">
      <c r="A14">
        <f t="shared" si="0"/>
        <v>1953</v>
      </c>
      <c r="B14" s="11">
        <v>19360</v>
      </c>
      <c r="C14" s="10">
        <v>2571.384</v>
      </c>
    </row>
    <row r="15" spans="1:3" x14ac:dyDescent="0.25">
      <c r="A15">
        <f t="shared" si="0"/>
        <v>1954</v>
      </c>
      <c r="B15" s="11">
        <v>19725</v>
      </c>
      <c r="C15" s="10">
        <v>2556.85</v>
      </c>
    </row>
    <row r="16" spans="1:3" x14ac:dyDescent="0.25">
      <c r="A16">
        <f t="shared" si="0"/>
        <v>1955</v>
      </c>
      <c r="B16" s="11">
        <v>20090</v>
      </c>
      <c r="C16" s="10">
        <v>2739.027</v>
      </c>
    </row>
    <row r="17" spans="1:3" x14ac:dyDescent="0.25">
      <c r="A17">
        <f t="shared" si="0"/>
        <v>1956</v>
      </c>
      <c r="B17" s="11">
        <v>20455</v>
      </c>
      <c r="C17" s="10">
        <v>2797.433</v>
      </c>
    </row>
    <row r="18" spans="1:3" x14ac:dyDescent="0.25">
      <c r="A18">
        <f t="shared" si="0"/>
        <v>1957</v>
      </c>
      <c r="B18" s="11">
        <v>20821</v>
      </c>
      <c r="C18" s="10">
        <v>2856.2689999999998</v>
      </c>
    </row>
    <row r="19" spans="1:3" x14ac:dyDescent="0.25">
      <c r="A19">
        <f t="shared" si="0"/>
        <v>1958</v>
      </c>
      <c r="B19" s="11">
        <v>21186</v>
      </c>
      <c r="C19" s="10">
        <v>2835.335</v>
      </c>
    </row>
    <row r="20" spans="1:3" x14ac:dyDescent="0.25">
      <c r="A20">
        <f t="shared" si="0"/>
        <v>1959</v>
      </c>
      <c r="B20" s="11">
        <v>21551</v>
      </c>
      <c r="C20" s="10">
        <v>3030.971</v>
      </c>
    </row>
    <row r="21" spans="1:3" x14ac:dyDescent="0.25">
      <c r="A21">
        <f t="shared" si="0"/>
        <v>1960</v>
      </c>
      <c r="B21" s="11">
        <v>21916</v>
      </c>
      <c r="C21" s="10">
        <v>3108.7069999999999</v>
      </c>
    </row>
    <row r="22" spans="1:3" x14ac:dyDescent="0.25">
      <c r="A22">
        <f t="shared" si="0"/>
        <v>1961</v>
      </c>
      <c r="B22" s="11">
        <v>22282</v>
      </c>
      <c r="C22" s="10">
        <v>3188.123</v>
      </c>
    </row>
    <row r="23" spans="1:3" x14ac:dyDescent="0.25">
      <c r="A23">
        <f t="shared" si="0"/>
        <v>1962</v>
      </c>
      <c r="B23" s="11">
        <v>22647</v>
      </c>
      <c r="C23" s="10">
        <v>3383.085</v>
      </c>
    </row>
    <row r="24" spans="1:3" x14ac:dyDescent="0.25">
      <c r="A24">
        <f t="shared" si="0"/>
        <v>1963</v>
      </c>
      <c r="B24" s="11">
        <v>23012</v>
      </c>
      <c r="C24" s="10">
        <v>3530.4119999999998</v>
      </c>
    </row>
    <row r="25" spans="1:3" x14ac:dyDescent="0.25">
      <c r="A25">
        <f t="shared" si="0"/>
        <v>1964</v>
      </c>
      <c r="B25" s="11">
        <v>23377</v>
      </c>
      <c r="C25" s="10">
        <v>3734.0430000000001</v>
      </c>
    </row>
    <row r="26" spans="1:3" x14ac:dyDescent="0.25">
      <c r="A26">
        <f t="shared" si="0"/>
        <v>1965</v>
      </c>
      <c r="B26" s="11">
        <v>23743</v>
      </c>
      <c r="C26" s="10">
        <v>3976.66</v>
      </c>
    </row>
    <row r="27" spans="1:3" x14ac:dyDescent="0.25">
      <c r="A27">
        <f t="shared" si="0"/>
        <v>1966</v>
      </c>
      <c r="B27" s="11">
        <v>24108</v>
      </c>
      <c r="C27" s="10">
        <v>4238.9309999999996</v>
      </c>
    </row>
    <row r="28" spans="1:3" x14ac:dyDescent="0.25">
      <c r="A28">
        <f t="shared" si="0"/>
        <v>1967</v>
      </c>
      <c r="B28" s="11">
        <v>24473</v>
      </c>
      <c r="C28" s="10">
        <v>4355.2420000000002</v>
      </c>
    </row>
    <row r="29" spans="1:3" x14ac:dyDescent="0.25">
      <c r="A29">
        <f t="shared" si="0"/>
        <v>1968</v>
      </c>
      <c r="B29" s="11">
        <v>24838</v>
      </c>
      <c r="C29" s="10">
        <v>4569.0469999999996</v>
      </c>
    </row>
    <row r="30" spans="1:3" x14ac:dyDescent="0.25">
      <c r="A30">
        <f t="shared" si="0"/>
        <v>1969</v>
      </c>
      <c r="B30" s="11">
        <v>25204</v>
      </c>
      <c r="C30" s="10">
        <v>4712.4830000000002</v>
      </c>
    </row>
    <row r="31" spans="1:3" x14ac:dyDescent="0.25">
      <c r="A31">
        <f t="shared" si="0"/>
        <v>1970</v>
      </c>
      <c r="B31" s="11">
        <v>25569</v>
      </c>
      <c r="C31" s="10">
        <v>4722.0119999999997</v>
      </c>
    </row>
    <row r="32" spans="1:3" x14ac:dyDescent="0.25">
      <c r="A32">
        <f t="shared" si="0"/>
        <v>1971</v>
      </c>
      <c r="B32" s="11">
        <v>25934</v>
      </c>
      <c r="C32" s="10">
        <v>4877.625</v>
      </c>
    </row>
    <row r="33" spans="1:3" x14ac:dyDescent="0.25">
      <c r="A33">
        <f t="shared" si="0"/>
        <v>1972</v>
      </c>
      <c r="B33" s="11">
        <v>26299</v>
      </c>
      <c r="C33" s="10">
        <v>5134.3469999999998</v>
      </c>
    </row>
    <row r="34" spans="1:3" x14ac:dyDescent="0.25">
      <c r="A34">
        <f t="shared" si="0"/>
        <v>1973</v>
      </c>
      <c r="B34" s="11">
        <v>26665</v>
      </c>
      <c r="C34" s="10">
        <v>5424.085</v>
      </c>
    </row>
    <row r="35" spans="1:3" x14ac:dyDescent="0.25">
      <c r="A35">
        <f t="shared" si="0"/>
        <v>1974</v>
      </c>
      <c r="B35" s="11">
        <v>27030</v>
      </c>
      <c r="C35" s="10">
        <v>5396.0339999999997</v>
      </c>
    </row>
    <row r="36" spans="1:3" x14ac:dyDescent="0.25">
      <c r="A36">
        <f t="shared" si="0"/>
        <v>1975</v>
      </c>
      <c r="B36" s="11">
        <v>27395</v>
      </c>
      <c r="C36" s="10">
        <v>5385.3670000000002</v>
      </c>
    </row>
    <row r="37" spans="1:3" x14ac:dyDescent="0.25">
      <c r="A37">
        <f t="shared" si="0"/>
        <v>1976</v>
      </c>
      <c r="B37" s="11">
        <v>27760</v>
      </c>
      <c r="C37" s="10">
        <v>5675.4279999999999</v>
      </c>
    </row>
    <row r="38" spans="1:3" x14ac:dyDescent="0.25">
      <c r="A38">
        <f t="shared" si="0"/>
        <v>1977</v>
      </c>
      <c r="B38" s="11">
        <v>28126</v>
      </c>
      <c r="C38" s="10">
        <v>5936.9849999999997</v>
      </c>
    </row>
    <row r="39" spans="1:3" x14ac:dyDescent="0.25">
      <c r="A39">
        <f t="shared" si="0"/>
        <v>1978</v>
      </c>
      <c r="B39" s="11">
        <v>28491</v>
      </c>
      <c r="C39" s="10">
        <v>6267.1819999999998</v>
      </c>
    </row>
    <row r="40" spans="1:3" x14ac:dyDescent="0.25">
      <c r="A40">
        <f t="shared" si="0"/>
        <v>1979</v>
      </c>
      <c r="B40" s="11">
        <v>28856</v>
      </c>
      <c r="C40" s="10">
        <v>6466.2079999999996</v>
      </c>
    </row>
    <row r="41" spans="1:3" x14ac:dyDescent="0.25">
      <c r="A41">
        <f t="shared" si="0"/>
        <v>1980</v>
      </c>
      <c r="B41" s="11">
        <v>29221</v>
      </c>
      <c r="C41" s="10">
        <v>6450.3919999999998</v>
      </c>
    </row>
    <row r="42" spans="1:3" x14ac:dyDescent="0.25">
      <c r="A42">
        <f t="shared" si="0"/>
        <v>1981</v>
      </c>
      <c r="B42" s="11">
        <v>29587</v>
      </c>
      <c r="C42" s="10">
        <v>6617.7449999999999</v>
      </c>
    </row>
    <row r="43" spans="1:3" x14ac:dyDescent="0.25">
      <c r="A43">
        <f t="shared" si="0"/>
        <v>1982</v>
      </c>
      <c r="B43" s="11">
        <v>29952</v>
      </c>
      <c r="C43" s="10">
        <v>6491.2870000000003</v>
      </c>
    </row>
    <row r="44" spans="1:3" x14ac:dyDescent="0.25">
      <c r="A44">
        <f t="shared" si="0"/>
        <v>1983</v>
      </c>
      <c r="B44" s="11">
        <v>30317</v>
      </c>
      <c r="C44" s="10">
        <v>6791.9930000000004</v>
      </c>
    </row>
    <row r="45" spans="1:3" x14ac:dyDescent="0.25">
      <c r="A45">
        <f t="shared" si="0"/>
        <v>1984</v>
      </c>
      <c r="B45" s="11">
        <v>30682</v>
      </c>
      <c r="C45" s="10">
        <v>7285.03</v>
      </c>
    </row>
    <row r="46" spans="1:3" x14ac:dyDescent="0.25">
      <c r="A46">
        <f t="shared" si="0"/>
        <v>1985</v>
      </c>
      <c r="B46" s="11">
        <v>31048</v>
      </c>
      <c r="C46" s="10">
        <v>7593.8230000000003</v>
      </c>
    </row>
    <row r="47" spans="1:3" x14ac:dyDescent="0.25">
      <c r="A47">
        <f t="shared" si="0"/>
        <v>1986</v>
      </c>
      <c r="B47" s="11">
        <v>31413</v>
      </c>
      <c r="C47" s="10">
        <v>7860.4889999999996</v>
      </c>
    </row>
    <row r="48" spans="1:3" x14ac:dyDescent="0.25">
      <c r="A48">
        <f t="shared" si="0"/>
        <v>1987</v>
      </c>
      <c r="B48" s="11">
        <v>31778</v>
      </c>
      <c r="C48" s="10">
        <v>8132.5990000000002</v>
      </c>
    </row>
    <row r="49" spans="1:4" x14ac:dyDescent="0.25">
      <c r="A49">
        <f t="shared" si="0"/>
        <v>1988</v>
      </c>
      <c r="B49" s="11">
        <v>32143</v>
      </c>
      <c r="C49" s="10">
        <v>8474.4920000000002</v>
      </c>
      <c r="D49" s="7"/>
    </row>
    <row r="50" spans="1:4" x14ac:dyDescent="0.25">
      <c r="A50">
        <f t="shared" si="0"/>
        <v>1989</v>
      </c>
      <c r="B50" s="11">
        <v>32509</v>
      </c>
      <c r="C50" s="10">
        <v>8786.3979999999992</v>
      </c>
      <c r="D50" s="7"/>
    </row>
    <row r="51" spans="1:4" x14ac:dyDescent="0.25">
      <c r="A51">
        <f t="shared" si="0"/>
        <v>1990</v>
      </c>
      <c r="B51" s="11">
        <v>32874</v>
      </c>
      <c r="C51" s="10">
        <v>8955.0409999999993</v>
      </c>
      <c r="D51" s="7"/>
    </row>
    <row r="52" spans="1:4" x14ac:dyDescent="0.25">
      <c r="A52">
        <f t="shared" si="0"/>
        <v>1991</v>
      </c>
      <c r="B52" s="11">
        <v>33239</v>
      </c>
      <c r="C52" s="10">
        <v>8948.4069999999992</v>
      </c>
      <c r="D52" s="7"/>
    </row>
    <row r="53" spans="1:4" x14ac:dyDescent="0.25">
      <c r="A53">
        <f t="shared" si="0"/>
        <v>1992</v>
      </c>
      <c r="B53" s="11">
        <v>33604</v>
      </c>
      <c r="C53" s="10">
        <v>9266.5580000000009</v>
      </c>
      <c r="D53" s="7"/>
    </row>
    <row r="54" spans="1:4" x14ac:dyDescent="0.25">
      <c r="A54">
        <f t="shared" si="0"/>
        <v>1993</v>
      </c>
      <c r="B54" s="11">
        <v>33970</v>
      </c>
      <c r="C54" s="10">
        <v>9521.0040000000008</v>
      </c>
      <c r="D54" s="7"/>
    </row>
    <row r="55" spans="1:4" x14ac:dyDescent="0.25">
      <c r="A55">
        <f t="shared" si="0"/>
        <v>1994</v>
      </c>
      <c r="B55" s="11">
        <v>34335</v>
      </c>
      <c r="C55" s="10">
        <v>9905.4279999999999</v>
      </c>
      <c r="D55" s="7"/>
    </row>
    <row r="56" spans="1:4" x14ac:dyDescent="0.25">
      <c r="A56">
        <f t="shared" si="0"/>
        <v>1995</v>
      </c>
      <c r="B56" s="11">
        <v>34700</v>
      </c>
      <c r="C56" s="10">
        <v>10174.754999999999</v>
      </c>
      <c r="D56" s="7"/>
    </row>
    <row r="57" spans="1:4" x14ac:dyDescent="0.25">
      <c r="A57">
        <f t="shared" si="0"/>
        <v>1996</v>
      </c>
      <c r="B57" s="11">
        <v>35065</v>
      </c>
      <c r="C57" s="10">
        <v>10560.976000000001</v>
      </c>
      <c r="D57" s="7"/>
    </row>
    <row r="58" spans="1:4" x14ac:dyDescent="0.25">
      <c r="A58">
        <f t="shared" si="0"/>
        <v>1997</v>
      </c>
      <c r="B58" s="11">
        <v>35431</v>
      </c>
      <c r="C58" s="10">
        <v>11034.85</v>
      </c>
      <c r="D58" s="7"/>
    </row>
    <row r="59" spans="1:4" x14ac:dyDescent="0.25">
      <c r="A59">
        <f t="shared" si="0"/>
        <v>1998</v>
      </c>
      <c r="B59" s="11">
        <v>35796</v>
      </c>
      <c r="C59" s="10">
        <v>11525.891</v>
      </c>
      <c r="D59" s="7"/>
    </row>
    <row r="60" spans="1:4" x14ac:dyDescent="0.25">
      <c r="A60">
        <f t="shared" si="0"/>
        <v>1999</v>
      </c>
      <c r="B60" s="11">
        <v>36161</v>
      </c>
      <c r="C60" s="10">
        <v>12065.903</v>
      </c>
      <c r="D60" s="7"/>
    </row>
    <row r="61" spans="1:4" x14ac:dyDescent="0.25">
      <c r="A61">
        <f t="shared" si="0"/>
        <v>2000</v>
      </c>
      <c r="B61" s="11">
        <v>36526</v>
      </c>
      <c r="C61" s="10">
        <v>12559.66</v>
      </c>
      <c r="D61" s="7"/>
    </row>
    <row r="62" spans="1:4" x14ac:dyDescent="0.25">
      <c r="A62">
        <f t="shared" si="0"/>
        <v>2001</v>
      </c>
      <c r="B62" s="11">
        <v>36892</v>
      </c>
      <c r="C62" s="10">
        <v>12682.24</v>
      </c>
      <c r="D62" s="7"/>
    </row>
    <row r="63" spans="1:4" x14ac:dyDescent="0.25">
      <c r="A63">
        <f t="shared" si="0"/>
        <v>2002</v>
      </c>
      <c r="B63" s="11">
        <v>37257</v>
      </c>
      <c r="C63" s="10">
        <v>12908.761</v>
      </c>
      <c r="D63" s="7"/>
    </row>
    <row r="64" spans="1:4" x14ac:dyDescent="0.25">
      <c r="A64">
        <f t="shared" si="0"/>
        <v>2003</v>
      </c>
      <c r="B64" s="11">
        <v>37622</v>
      </c>
      <c r="C64" s="10">
        <v>13271.081</v>
      </c>
      <c r="D64" s="7"/>
    </row>
    <row r="65" spans="1:4" x14ac:dyDescent="0.25">
      <c r="A65">
        <f t="shared" si="0"/>
        <v>2004</v>
      </c>
      <c r="B65" s="11">
        <v>37987</v>
      </c>
      <c r="C65" s="10">
        <v>13773.49</v>
      </c>
      <c r="D65" s="7"/>
    </row>
    <row r="66" spans="1:4" x14ac:dyDescent="0.25">
      <c r="A66">
        <f t="shared" si="0"/>
        <v>2005</v>
      </c>
      <c r="B66" s="11">
        <v>38353</v>
      </c>
      <c r="C66" s="10">
        <v>14234.243</v>
      </c>
      <c r="D66" s="7"/>
    </row>
    <row r="67" spans="1:4" x14ac:dyDescent="0.25">
      <c r="A67">
        <f t="shared" si="0"/>
        <v>2006</v>
      </c>
      <c r="B67" s="11">
        <v>38718</v>
      </c>
      <c r="C67" s="10">
        <v>14613.816999999999</v>
      </c>
      <c r="D67" s="7"/>
    </row>
    <row r="68" spans="1:4" x14ac:dyDescent="0.25">
      <c r="A68">
        <f t="shared" si="0"/>
        <v>2007</v>
      </c>
      <c r="B68" s="11">
        <v>39083</v>
      </c>
      <c r="C68" s="10">
        <v>14873.734</v>
      </c>
      <c r="D68" s="7"/>
    </row>
    <row r="69" spans="1:4" x14ac:dyDescent="0.25">
      <c r="A69">
        <f t="shared" si="0"/>
        <v>2008</v>
      </c>
      <c r="B69" s="11">
        <v>39448</v>
      </c>
      <c r="C69" s="10">
        <v>14830.359</v>
      </c>
      <c r="D69" s="7"/>
    </row>
    <row r="70" spans="1:4" x14ac:dyDescent="0.25">
      <c r="A70">
        <f t="shared" si="0"/>
        <v>2009</v>
      </c>
      <c r="B70" s="11">
        <v>39814</v>
      </c>
      <c r="C70" s="10">
        <v>14418.739</v>
      </c>
      <c r="D70" s="7"/>
    </row>
    <row r="71" spans="1:4" x14ac:dyDescent="0.25">
      <c r="A71">
        <f t="shared" si="0"/>
        <v>2010</v>
      </c>
      <c r="B71" s="11">
        <v>40179</v>
      </c>
      <c r="C71" s="10">
        <v>14783.808999999999</v>
      </c>
      <c r="D71" s="7"/>
    </row>
    <row r="72" spans="1:4" x14ac:dyDescent="0.25">
      <c r="A72">
        <f t="shared" si="0"/>
        <v>2011</v>
      </c>
      <c r="B72" s="11">
        <v>40544</v>
      </c>
      <c r="C72" s="10">
        <v>15020.565000000001</v>
      </c>
      <c r="D72" s="7"/>
    </row>
    <row r="73" spans="1:4" x14ac:dyDescent="0.25">
      <c r="A73">
        <f t="shared" ref="A73:A77" si="1">YEAR(B73)</f>
        <v>2012</v>
      </c>
      <c r="B73" s="11">
        <v>40909</v>
      </c>
      <c r="C73" s="10">
        <v>15354.627</v>
      </c>
      <c r="D73" s="7"/>
    </row>
    <row r="74" spans="1:4" x14ac:dyDescent="0.25">
      <c r="A74">
        <f t="shared" si="1"/>
        <v>2013</v>
      </c>
      <c r="B74" s="11">
        <v>41275</v>
      </c>
      <c r="C74" s="10">
        <v>15583.338</v>
      </c>
      <c r="D74" s="7"/>
    </row>
    <row r="75" spans="1:4" x14ac:dyDescent="0.25">
      <c r="A75">
        <f t="shared" si="1"/>
        <v>2014</v>
      </c>
      <c r="B75" s="11">
        <v>41640</v>
      </c>
      <c r="C75" s="10">
        <v>15961.67</v>
      </c>
      <c r="D75" s="7"/>
    </row>
    <row r="76" spans="1:4" x14ac:dyDescent="0.25">
      <c r="A76">
        <f t="shared" si="1"/>
        <v>2015</v>
      </c>
      <c r="B76" s="11">
        <v>42005</v>
      </c>
      <c r="C76" s="10">
        <v>16348.851000000001</v>
      </c>
      <c r="D76" s="7"/>
    </row>
    <row r="77" spans="1:4" x14ac:dyDescent="0.25">
      <c r="A77">
        <f t="shared" si="1"/>
        <v>2016</v>
      </c>
      <c r="B77" s="11">
        <v>42370</v>
      </c>
      <c r="C77" s="10" t="e">
        <f>NA()</f>
        <v>#N/A</v>
      </c>
      <c r="D77" s="7"/>
    </row>
  </sheetData>
  <hyperlinks>
    <hyperlink ref="B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</vt:lpstr>
      <vt:lpstr>Graph Data</vt:lpstr>
      <vt:lpstr>Table 1.7 Primary</vt:lpstr>
      <vt:lpstr>Table 7.1 Annual Data</vt:lpstr>
      <vt:lpstr>FRED GDP</vt:lpstr>
      <vt:lpstr>Sheet8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Berron</dc:creator>
  <cp:lastModifiedBy>US Army user</cp:lastModifiedBy>
  <dcterms:created xsi:type="dcterms:W3CDTF">2014-12-03T18:29:31Z</dcterms:created>
  <dcterms:modified xsi:type="dcterms:W3CDTF">2017-03-31T14:46:34Z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{03A7A0C5-104F-4D84-9487-601ECD3BA03A}</vt:lpwstr>
  </property>
</Properties>
</file>