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120" yWindow="225" windowWidth="21450" windowHeight="9345"/>
  </bookViews>
  <sheets>
    <sheet name="2-19 2016" sheetId="15" r:id="rId1"/>
    <sheet name="2-19 2015" sheetId="16" r:id="rId2"/>
    <sheet name="2-19 2014" sheetId="17" r:id="rId3"/>
  </sheets>
  <calcPr calcId="152511"/>
</workbook>
</file>

<file path=xl/calcChain.xml><?xml version="1.0" encoding="utf-8"?>
<calcChain xmlns="http://schemas.openxmlformats.org/spreadsheetml/2006/main">
  <c r="D34" i="17" l="1"/>
  <c r="E34" i="17" s="1"/>
  <c r="F34" i="17" s="1"/>
  <c r="G34" i="17" s="1"/>
  <c r="H34" i="17" s="1"/>
  <c r="I34" i="17" s="1"/>
  <c r="J34" i="17" s="1"/>
  <c r="K34" i="17" s="1"/>
  <c r="L34" i="17" s="1"/>
  <c r="M34" i="17" s="1"/>
  <c r="N34" i="17" s="1"/>
  <c r="O34" i="17" s="1"/>
  <c r="C25" i="17"/>
  <c r="D33" i="16"/>
  <c r="E33" i="16" s="1"/>
  <c r="F33" i="16" l="1"/>
  <c r="G33" i="16" s="1"/>
  <c r="H33" i="16" s="1"/>
  <c r="I33" i="16" s="1"/>
  <c r="J33" i="16" s="1"/>
  <c r="K33" i="16" s="1"/>
  <c r="L33" i="16" s="1"/>
  <c r="M33" i="16" s="1"/>
  <c r="N33" i="16" s="1"/>
  <c r="O33" i="16" s="1"/>
  <c r="P30" i="16"/>
  <c r="P31" i="17" l="1"/>
  <c r="C25" i="16"/>
  <c r="C32" i="15"/>
  <c r="D40" i="15"/>
  <c r="D25" i="17" l="1"/>
  <c r="E25" i="17" s="1"/>
  <c r="F25" i="17" s="1"/>
  <c r="G25" i="17" s="1"/>
  <c r="H25" i="17" s="1"/>
  <c r="I25" i="17" s="1"/>
  <c r="J25" i="17" s="1"/>
  <c r="K25" i="17" s="1"/>
  <c r="L25" i="17" s="1"/>
  <c r="M25" i="17" s="1"/>
  <c r="N25" i="17" s="1"/>
  <c r="O25" i="17" s="1"/>
  <c r="E40" i="15"/>
  <c r="F40" i="15" s="1"/>
  <c r="G40" i="15" s="1"/>
  <c r="H40" i="15" s="1"/>
  <c r="I40" i="15" s="1"/>
  <c r="J40" i="15" s="1"/>
  <c r="K40" i="15" s="1"/>
  <c r="L40" i="15" s="1"/>
  <c r="M40" i="15" s="1"/>
  <c r="N40" i="15" s="1"/>
  <c r="O40" i="15" s="1"/>
  <c r="D32" i="15"/>
  <c r="E32" i="15" s="1"/>
  <c r="F32" i="15" s="1"/>
  <c r="G32" i="15" s="1"/>
  <c r="H32" i="15" s="1"/>
  <c r="I32" i="15" s="1"/>
  <c r="J32" i="15" s="1"/>
  <c r="K32" i="15" s="1"/>
  <c r="L32" i="15" s="1"/>
  <c r="M32" i="15" s="1"/>
  <c r="N32" i="15" s="1"/>
  <c r="O32" i="15" s="1"/>
  <c r="D25" i="16"/>
  <c r="E25" i="16" s="1"/>
  <c r="F25" i="16" s="1"/>
  <c r="G25" i="16" s="1"/>
  <c r="H25" i="16" s="1"/>
  <c r="I25" i="16" s="1"/>
  <c r="J25" i="16" s="1"/>
  <c r="K25" i="16" s="1"/>
  <c r="L25" i="16" s="1"/>
  <c r="M25" i="16" s="1"/>
  <c r="N25" i="16" s="1"/>
  <c r="O25" i="16" s="1"/>
  <c r="P10" i="16"/>
  <c r="P16" i="16"/>
  <c r="P19" i="16"/>
  <c r="P22" i="16"/>
  <c r="P13" i="17"/>
  <c r="P16" i="17"/>
  <c r="P19" i="17"/>
  <c r="P37" i="15"/>
  <c r="P16" i="15"/>
  <c r="P19" i="15"/>
  <c r="P22" i="15"/>
  <c r="P29" i="15"/>
  <c r="P26" i="15"/>
  <c r="P22" i="17"/>
  <c r="P10" i="17"/>
  <c r="P13" i="16"/>
  <c r="P13" i="15"/>
  <c r="P10" i="15"/>
  <c r="P25" i="17" l="1"/>
  <c r="P32" i="15"/>
  <c r="P25" i="16"/>
</calcChain>
</file>

<file path=xl/sharedStrings.xml><?xml version="1.0" encoding="utf-8"?>
<sst xmlns="http://schemas.openxmlformats.org/spreadsheetml/2006/main" count="200" uniqueCount="47">
  <si>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</si>
  <si>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</si>
  <si>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</si>
  <si>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</si>
  <si>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</si>
  <si>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</si>
  <si>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</si>
  <si>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</si>
  <si>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</si>
  <si>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</si>
  <si>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</si>
  <si>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</si>
  <si>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Louisville Gas and Electric Company</t>
  </si>
  <si>
    <t>Account 228.2</t>
  </si>
  <si>
    <t>Workers' Compensation Reserve</t>
  </si>
  <si>
    <t>Account 232</t>
  </si>
  <si>
    <t>Monthly Reserve Account Balances ($)</t>
  </si>
  <si>
    <t>Injuries and Damages Reserve</t>
  </si>
  <si>
    <t>Case No. 2016-00371</t>
  </si>
  <si>
    <t>Charge Account</t>
  </si>
  <si>
    <t>Beginning Balance</t>
  </si>
  <si>
    <t>Ending Balance</t>
  </si>
  <si>
    <t>151</t>
  </si>
  <si>
    <t xml:space="preserve">      Accruals</t>
  </si>
  <si>
    <t xml:space="preserve">      Payments</t>
  </si>
  <si>
    <t>General/Auto Liability Open Claims</t>
  </si>
  <si>
    <t>925</t>
  </si>
  <si>
    <t>SERC Penalty Reserve</t>
  </si>
  <si>
    <t>Accruals</t>
  </si>
  <si>
    <t>Payments</t>
  </si>
  <si>
    <t>For the Years 2016</t>
  </si>
  <si>
    <t>For the Years 2015</t>
  </si>
  <si>
    <t>For the Years 2014</t>
  </si>
  <si>
    <t xml:space="preserve"> Workers' Compensation Reserve</t>
  </si>
  <si>
    <t>426.3</t>
  </si>
  <si>
    <t>566</t>
  </si>
  <si>
    <t>456.1</t>
  </si>
  <si>
    <t>Transmission MVAR Settlement</t>
  </si>
  <si>
    <t>Software Audit Matter</t>
  </si>
  <si>
    <t>903</t>
  </si>
  <si>
    <t>426.1</t>
  </si>
  <si>
    <t xml:space="preserve">Mine Safety Health Act </t>
  </si>
  <si>
    <t xml:space="preserve"> Gas Litigation</t>
  </si>
  <si>
    <t>Mill Creek Environmental Reserve</t>
  </si>
  <si>
    <t>Litigation Reserve</t>
  </si>
  <si>
    <t>FERC Audit Refunds</t>
  </si>
  <si>
    <t>Total Reserve 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</si>
</sst>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9" x14ac:knownFonts="1">
    <font>
      <sz val="16"/>
      <color theme="1"/>
      <name val="Arial"/>
      <family val="2"/>
    </font>
    <font>
      <sz val="16"/>
      <color theme="1"/>
      <name val="Arial"/>
      <family val="2"/>
    </font>
    <font>
      <sz val="10"/>
      <name val="Arial"/>
      <family val="2"/>
    </font>
    <font>
      <sz val="10"/>
      <name val="Arial Unicode MS"/>
      <family val="2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</fills>
  <borders count="32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39">
    <xf numFmtId="0" fontId="0" fillId="0" borderId="0"/>
    <xf numFmtId="44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4" fillId="3" borderId="11" applyNumberFormat="0" applyFont="0" applyAlignment="0" applyProtection="0"/>
  </cellStyleXfs>
  <cellXfs count="97">
    <xf numFmtId="0" fontId="0" fillId="0" borderId="0" xfId="0"/>
    <xf numFmtId="42" fontId="5" fillId="2" borderId="0" xfId="0" applyNumberFormat="1" applyFont="1" applyFill="1" applyBorder="1" applyAlignment="1">
      <alignment horizontal="centerContinuous"/>
    </xf>
    <xf numFmtId="164" fontId="5" fillId="2" borderId="0" xfId="1" applyNumberFormat="1" applyFont="1" applyFill="1" applyBorder="1" applyAlignment="1">
      <alignment horizontal="centerContinuous"/>
    </xf>
    <xf numFmtId="42" fontId="5" fillId="2" borderId="0" xfId="0" applyNumberFormat="1" applyFont="1" applyFill="1"/>
    <xf numFmtId="42" fontId="6" fillId="0" borderId="0" xfId="0" applyNumberFormat="1" applyFont="1" applyFill="1" applyBorder="1" applyAlignment="1">
      <alignment horizontal="centerContinuous"/>
    </xf>
    <xf numFmtId="164" fontId="5" fillId="0" borderId="0" xfId="1" applyNumberFormat="1" applyFont="1" applyFill="1" applyBorder="1" applyAlignment="1">
      <alignment horizontal="centerContinuous"/>
    </xf>
    <xf numFmtId="0" fontId="6" fillId="0" borderId="0" xfId="0" applyFont="1" applyFill="1"/>
    <xf numFmtId="0" fontId="6" fillId="0" borderId="0" xfId="0" applyFont="1"/>
    <xf numFmtId="41" fontId="6" fillId="0" borderId="0" xfId="0" applyNumberFormat="1" applyFont="1"/>
    <xf numFmtId="42" fontId="5" fillId="2" borderId="1" xfId="0" applyNumberFormat="1" applyFont="1" applyFill="1" applyBorder="1"/>
    <xf numFmtId="42" fontId="5" fillId="2" borderId="12" xfId="0" applyNumberFormat="1" applyFont="1" applyFill="1" applyBorder="1"/>
    <xf numFmtId="164" fontId="5" fillId="2" borderId="2" xfId="1" quotePrefix="1" applyNumberFormat="1" applyFont="1" applyFill="1" applyBorder="1" applyAlignment="1">
      <alignment horizontal="center"/>
    </xf>
    <xf numFmtId="164" fontId="5" fillId="2" borderId="13" xfId="1" quotePrefix="1" applyNumberFormat="1" applyFont="1" applyFill="1" applyBorder="1" applyAlignment="1">
      <alignment horizontal="center"/>
    </xf>
    <xf numFmtId="164" fontId="5" fillId="2" borderId="14" xfId="1" quotePrefix="1" applyNumberFormat="1" applyFont="1" applyFill="1" applyBorder="1" applyAlignment="1">
      <alignment horizontal="center"/>
    </xf>
    <xf numFmtId="42" fontId="7" fillId="0" borderId="3" xfId="0" applyNumberFormat="1" applyFont="1" applyFill="1" applyBorder="1" applyAlignment="1">
      <alignment horizontal="center"/>
    </xf>
    <xf numFmtId="42" fontId="6" fillId="0" borderId="7" xfId="0" applyNumberFormat="1" applyFont="1" applyFill="1" applyBorder="1" applyAlignment="1">
      <alignment horizontal="center"/>
    </xf>
    <xf numFmtId="42" fontId="5" fillId="2" borderId="20" xfId="0" applyNumberFormat="1" applyFont="1" applyFill="1" applyBorder="1" applyAlignment="1">
      <alignment vertical="center"/>
    </xf>
    <xf numFmtId="41" fontId="5" fillId="2" borderId="21" xfId="0" quotePrefix="1" applyNumberFormat="1" applyFont="1" applyFill="1" applyBorder="1" applyAlignment="1">
      <alignment horizontal="center" vertical="center"/>
    </xf>
    <xf numFmtId="42" fontId="5" fillId="2" borderId="21" xfId="0" applyNumberFormat="1" applyFont="1" applyFill="1" applyBorder="1" applyAlignment="1">
      <alignment vertical="center"/>
    </xf>
    <xf numFmtId="41" fontId="5" fillId="2" borderId="9" xfId="1" applyNumberFormat="1" applyFont="1" applyFill="1" applyBorder="1" applyAlignment="1">
      <alignment vertical="center"/>
    </xf>
    <xf numFmtId="41" fontId="5" fillId="2" borderId="22" xfId="1" applyNumberFormat="1" applyFont="1" applyFill="1" applyBorder="1" applyAlignment="1">
      <alignment vertical="center"/>
    </xf>
    <xf numFmtId="42" fontId="5" fillId="2" borderId="25" xfId="0" applyNumberFormat="1" applyFont="1" applyFill="1" applyBorder="1" applyAlignment="1">
      <alignment vertical="center"/>
    </xf>
    <xf numFmtId="42" fontId="5" fillId="0" borderId="19" xfId="0" quotePrefix="1" applyNumberFormat="1" applyFont="1" applyFill="1" applyBorder="1" applyAlignment="1">
      <alignment vertical="center"/>
    </xf>
    <xf numFmtId="41" fontId="5" fillId="0" borderId="4" xfId="0" applyNumberFormat="1" applyFont="1" applyFill="1" applyBorder="1" applyAlignment="1">
      <alignment vertical="center"/>
    </xf>
    <xf numFmtId="42" fontId="5" fillId="0" borderId="4" xfId="0" applyNumberFormat="1" applyFont="1" applyFill="1" applyBorder="1" applyAlignment="1">
      <alignment vertical="center"/>
    </xf>
    <xf numFmtId="41" fontId="5" fillId="0" borderId="8" xfId="1" applyNumberFormat="1" applyFont="1" applyFill="1" applyBorder="1" applyAlignment="1">
      <alignment vertical="center"/>
    </xf>
    <xf numFmtId="41" fontId="5" fillId="0" borderId="17" xfId="1" applyNumberFormat="1" applyFont="1" applyFill="1" applyBorder="1" applyAlignment="1">
      <alignment vertical="center"/>
    </xf>
    <xf numFmtId="42" fontId="5" fillId="0" borderId="16" xfId="0" applyNumberFormat="1" applyFont="1" applyFill="1" applyBorder="1" applyAlignment="1">
      <alignment vertical="center"/>
    </xf>
    <xf numFmtId="42" fontId="5" fillId="0" borderId="23" xfId="0" applyNumberFormat="1" applyFont="1" applyFill="1" applyBorder="1" applyAlignment="1">
      <alignment vertical="center"/>
    </xf>
    <xf numFmtId="41" fontId="5" fillId="0" borderId="8" xfId="0" applyNumberFormat="1" applyFont="1" applyFill="1" applyBorder="1" applyAlignment="1">
      <alignment vertical="center"/>
    </xf>
    <xf numFmtId="42" fontId="5" fillId="0" borderId="8" xfId="0" applyNumberFormat="1" applyFont="1" applyFill="1" applyBorder="1" applyAlignment="1">
      <alignment vertical="center"/>
    </xf>
    <xf numFmtId="41" fontId="5" fillId="0" borderId="10" xfId="1" applyNumberFormat="1" applyFont="1" applyFill="1" applyBorder="1" applyAlignment="1">
      <alignment vertical="center"/>
    </xf>
    <xf numFmtId="42" fontId="5" fillId="0" borderId="18" xfId="0" applyNumberFormat="1" applyFont="1" applyFill="1" applyBorder="1" applyAlignment="1">
      <alignment vertical="center"/>
    </xf>
    <xf numFmtId="42" fontId="5" fillId="0" borderId="20" xfId="0" applyNumberFormat="1" applyFont="1" applyFill="1" applyBorder="1" applyAlignment="1">
      <alignment vertical="center"/>
    </xf>
    <xf numFmtId="41" fontId="5" fillId="0" borderId="21" xfId="1" applyNumberFormat="1" applyFont="1" applyFill="1" applyBorder="1" applyAlignment="1">
      <alignment vertical="center"/>
    </xf>
    <xf numFmtId="41" fontId="5" fillId="0" borderId="24" xfId="1" applyNumberFormat="1" applyFont="1" applyFill="1" applyBorder="1" applyAlignment="1">
      <alignment vertical="center"/>
    </xf>
    <xf numFmtId="41" fontId="5" fillId="2" borderId="8" xfId="0" applyNumberFormat="1" applyFont="1" applyFill="1" applyBorder="1" applyAlignment="1">
      <alignment vertical="center"/>
    </xf>
    <xf numFmtId="42" fontId="5" fillId="2" borderId="8" xfId="0" applyNumberFormat="1" applyFont="1" applyFill="1" applyBorder="1" applyAlignment="1">
      <alignment vertical="center"/>
    </xf>
    <xf numFmtId="41" fontId="5" fillId="2" borderId="8" xfId="1" applyNumberFormat="1" applyFont="1" applyFill="1" applyBorder="1" applyAlignment="1">
      <alignment vertical="center"/>
    </xf>
    <xf numFmtId="41" fontId="5" fillId="2" borderId="10" xfId="1" applyNumberFormat="1" applyFont="1" applyFill="1" applyBorder="1" applyAlignment="1">
      <alignment vertical="center"/>
    </xf>
    <xf numFmtId="42" fontId="7" fillId="0" borderId="1" xfId="0" applyNumberFormat="1" applyFont="1" applyFill="1" applyBorder="1" applyAlignment="1">
      <alignment horizontal="center"/>
    </xf>
    <xf numFmtId="42" fontId="5" fillId="0" borderId="7" xfId="0" applyNumberFormat="1" applyFont="1" applyFill="1" applyBorder="1" applyAlignment="1">
      <alignment horizontal="center"/>
    </xf>
    <xf numFmtId="42" fontId="6" fillId="0" borderId="3" xfId="0" applyNumberFormat="1" applyFont="1" applyFill="1" applyBorder="1" applyAlignment="1">
      <alignment horizontal="left"/>
    </xf>
    <xf numFmtId="164" fontId="6" fillId="0" borderId="4" xfId="1" quotePrefix="1" applyNumberFormat="1" applyFont="1" applyFill="1" applyBorder="1" applyAlignment="1">
      <alignment vertical="center"/>
    </xf>
    <xf numFmtId="42" fontId="5" fillId="0" borderId="19" xfId="0" quotePrefix="1" applyNumberFormat="1" applyFont="1" applyFill="1" applyBorder="1" applyAlignment="1">
      <alignment horizontal="left" vertical="center" indent="1"/>
    </xf>
    <xf numFmtId="41" fontId="5" fillId="0" borderId="29" xfId="1" applyNumberFormat="1" applyFont="1" applyFill="1" applyBorder="1" applyAlignment="1">
      <alignment vertical="center"/>
    </xf>
    <xf numFmtId="42" fontId="5" fillId="0" borderId="23" xfId="0" applyNumberFormat="1" applyFont="1" applyFill="1" applyBorder="1" applyAlignment="1">
      <alignment horizontal="left" vertical="center" indent="1"/>
    </xf>
    <xf numFmtId="42" fontId="7" fillId="2" borderId="0" xfId="0" applyNumberFormat="1" applyFont="1" applyFill="1" applyBorder="1" applyAlignment="1">
      <alignment horizontal="centerContinuous"/>
    </xf>
    <xf numFmtId="42" fontId="8" fillId="0" borderId="0" xfId="0" applyNumberFormat="1" applyFont="1" applyFill="1" applyBorder="1" applyAlignment="1">
      <alignment horizontal="centerContinuous"/>
    </xf>
    <xf numFmtId="0" fontId="8" fillId="0" borderId="0" xfId="0" applyFont="1" applyFill="1"/>
    <xf numFmtId="42" fontId="5" fillId="0" borderId="3" xfId="0" quotePrefix="1" applyNumberFormat="1" applyFont="1" applyFill="1" applyBorder="1" applyAlignment="1">
      <alignment horizontal="left" vertical="center" indent="1"/>
    </xf>
    <xf numFmtId="41" fontId="5" fillId="0" borderId="30" xfId="0" applyNumberFormat="1" applyFont="1" applyFill="1" applyBorder="1" applyAlignment="1">
      <alignment vertical="center"/>
    </xf>
    <xf numFmtId="42" fontId="5" fillId="2" borderId="7" xfId="0" applyNumberFormat="1" applyFont="1" applyFill="1" applyBorder="1" applyAlignment="1">
      <alignment horizontal="left" vertical="center" indent="1"/>
    </xf>
    <xf numFmtId="42" fontId="5" fillId="0" borderId="19" xfId="0" applyNumberFormat="1" applyFont="1" applyFill="1" applyBorder="1" applyAlignment="1">
      <alignment horizontal="left" vertical="center" indent="1"/>
    </xf>
    <xf numFmtId="42" fontId="5" fillId="2" borderId="23" xfId="0" applyNumberFormat="1" applyFont="1" applyFill="1" applyBorder="1" applyAlignment="1">
      <alignment horizontal="left" vertical="center" indent="1"/>
    </xf>
    <xf numFmtId="41" fontId="5" fillId="2" borderId="29" xfId="1" applyNumberFormat="1" applyFont="1" applyFill="1" applyBorder="1" applyAlignment="1">
      <alignment vertical="center"/>
    </xf>
    <xf numFmtId="164" fontId="7" fillId="2" borderId="0" xfId="1" applyNumberFormat="1" applyFont="1" applyFill="1" applyBorder="1" applyAlignment="1">
      <alignment horizontal="centerContinuous"/>
    </xf>
    <xf numFmtId="164" fontId="7" fillId="0" borderId="0" xfId="1" applyNumberFormat="1" applyFont="1" applyFill="1" applyBorder="1" applyAlignment="1">
      <alignment horizontal="centerContinuous"/>
    </xf>
    <xf numFmtId="164" fontId="6" fillId="0" borderId="21" xfId="1" quotePrefix="1" applyNumberFormat="1" applyFont="1" applyFill="1" applyBorder="1" applyAlignment="1">
      <alignment horizontal="center" vertical="center"/>
    </xf>
    <xf numFmtId="42" fontId="5" fillId="0" borderId="21" xfId="0" applyNumberFormat="1" applyFont="1" applyFill="1" applyBorder="1" applyAlignment="1">
      <alignment vertical="center"/>
    </xf>
    <xf numFmtId="42" fontId="5" fillId="0" borderId="6" xfId="0" applyNumberFormat="1" applyFont="1" applyFill="1" applyBorder="1" applyAlignment="1">
      <alignment vertical="center"/>
    </xf>
    <xf numFmtId="164" fontId="6" fillId="0" borderId="8" xfId="1" quotePrefix="1" applyNumberFormat="1" applyFont="1" applyFill="1" applyBorder="1" applyAlignment="1">
      <alignment horizontal="center" vertical="center"/>
    </xf>
    <xf numFmtId="0" fontId="6" fillId="0" borderId="31" xfId="0" applyFont="1" applyBorder="1"/>
    <xf numFmtId="41" fontId="5" fillId="0" borderId="4" xfId="0" quotePrefix="1" applyNumberFormat="1" applyFont="1" applyFill="1" applyBorder="1" applyAlignment="1">
      <alignment horizontal="center" vertical="center"/>
    </xf>
    <xf numFmtId="164" fontId="6" fillId="0" borderId="21" xfId="1" quotePrefix="1" applyNumberFormat="1" applyFont="1" applyFill="1" applyBorder="1" applyAlignment="1">
      <alignment horizontal="center" vertical="center"/>
    </xf>
    <xf numFmtId="164" fontId="6" fillId="0" borderId="6" xfId="1" quotePrefix="1" applyNumberFormat="1" applyFont="1" applyFill="1" applyBorder="1" applyAlignment="1">
      <alignment horizontal="center" vertical="center"/>
    </xf>
    <xf numFmtId="164" fontId="6" fillId="0" borderId="4" xfId="1" quotePrefix="1" applyNumberFormat="1" applyFont="1" applyFill="1" applyBorder="1" applyAlignment="1">
      <alignment horizontal="center" vertical="center" wrapText="1"/>
    </xf>
    <xf numFmtId="164" fontId="6" fillId="0" borderId="8" xfId="1" quotePrefix="1" applyNumberFormat="1" applyFont="1" applyFill="1" applyBorder="1" applyAlignment="1">
      <alignment horizontal="center" vertical="center" wrapText="1"/>
    </xf>
    <xf numFmtId="164" fontId="6" fillId="0" borderId="26" xfId="1" quotePrefix="1" applyNumberFormat="1" applyFont="1" applyFill="1" applyBorder="1" applyAlignment="1">
      <alignment horizontal="center" vertical="center"/>
    </xf>
    <xf numFmtId="164" fontId="6" fillId="0" borderId="5" xfId="1" quotePrefix="1" applyNumberFormat="1" applyFont="1" applyFill="1" applyBorder="1" applyAlignment="1">
      <alignment horizontal="center" vertical="center"/>
    </xf>
    <xf numFmtId="164" fontId="6" fillId="0" borderId="4" xfId="1" quotePrefix="1" applyNumberFormat="1" applyFont="1" applyFill="1" applyBorder="1" applyAlignment="1">
      <alignment horizontal="center" vertical="center"/>
    </xf>
    <xf numFmtId="164" fontId="6" fillId="0" borderId="8" xfId="1" quotePrefix="1" applyNumberFormat="1" applyFont="1" applyFill="1" applyBorder="1" applyAlignment="1">
      <alignment horizontal="center" vertical="center"/>
    </xf>
    <xf numFmtId="42" fontId="5" fillId="0" borderId="21" xfId="0" applyNumberFormat="1" applyFont="1" applyFill="1" applyBorder="1" applyAlignment="1">
      <alignment vertical="center"/>
    </xf>
    <xf numFmtId="42" fontId="5" fillId="0" borderId="6" xfId="0" applyNumberFormat="1" applyFont="1" applyFill="1" applyBorder="1" applyAlignment="1">
      <alignment vertical="center"/>
    </xf>
    <xf numFmtId="164" fontId="6" fillId="0" borderId="14" xfId="1" quotePrefix="1" applyNumberFormat="1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41" fontId="5" fillId="0" borderId="25" xfId="1" applyNumberFormat="1" applyFont="1" applyFill="1" applyBorder="1" applyAlignment="1">
      <alignment horizontal="center" vertical="center"/>
    </xf>
    <xf numFmtId="41" fontId="5" fillId="0" borderId="28" xfId="1" applyNumberFormat="1" applyFont="1" applyFill="1" applyBorder="1" applyAlignment="1">
      <alignment horizontal="center" vertical="center"/>
    </xf>
    <xf numFmtId="164" fontId="6" fillId="0" borderId="15" xfId="1" quotePrefix="1" applyNumberFormat="1" applyFont="1" applyFill="1" applyBorder="1" applyAlignment="1">
      <alignment horizontal="center" vertical="center"/>
    </xf>
    <xf numFmtId="164" fontId="6" fillId="0" borderId="17" xfId="1" quotePrefix="1" applyNumberFormat="1" applyFont="1" applyFill="1" applyBorder="1" applyAlignment="1">
      <alignment horizontal="center" vertical="center"/>
    </xf>
    <xf numFmtId="164" fontId="5" fillId="0" borderId="25" xfId="1" applyNumberFormat="1" applyFont="1" applyFill="1" applyBorder="1" applyAlignment="1">
      <alignment horizontal="center" vertical="center"/>
    </xf>
    <xf numFmtId="164" fontId="5" fillId="0" borderId="28" xfId="1" applyNumberFormat="1" applyFont="1" applyFill="1" applyBorder="1" applyAlignment="1">
      <alignment horizontal="center" vertical="center"/>
    </xf>
    <xf numFmtId="42" fontId="5" fillId="2" borderId="25" xfId="0" applyNumberFormat="1" applyFont="1" applyFill="1" applyBorder="1" applyAlignment="1">
      <alignment vertical="top"/>
    </xf>
    <xf numFmtId="42" fontId="5" fillId="2" borderId="16" xfId="0" applyNumberFormat="1" applyFont="1" applyFill="1" applyBorder="1" applyAlignment="1">
      <alignment vertical="top"/>
    </xf>
    <xf numFmtId="42" fontId="5" fillId="2" borderId="18" xfId="0" applyNumberFormat="1" applyFont="1" applyFill="1" applyBorder="1" applyAlignment="1">
      <alignment vertical="top"/>
    </xf>
    <xf numFmtId="41" fontId="6" fillId="0" borderId="21" xfId="1" quotePrefix="1" applyNumberFormat="1" applyFont="1" applyFill="1" applyBorder="1" applyAlignment="1">
      <alignment vertical="center"/>
    </xf>
    <xf numFmtId="41" fontId="6" fillId="0" borderId="8" xfId="1" quotePrefix="1" applyNumberFormat="1" applyFont="1" applyFill="1" applyBorder="1" applyAlignment="1">
      <alignment vertical="center"/>
    </xf>
    <xf numFmtId="164" fontId="6" fillId="0" borderId="24" xfId="1" quotePrefix="1" applyNumberFormat="1" applyFont="1" applyFill="1" applyBorder="1" applyAlignment="1">
      <alignment horizontal="center" vertical="center"/>
    </xf>
    <xf numFmtId="164" fontId="6" fillId="0" borderId="27" xfId="1" quotePrefix="1" applyNumberFormat="1" applyFont="1" applyFill="1" applyBorder="1" applyAlignment="1">
      <alignment horizontal="center" vertical="center"/>
    </xf>
    <xf numFmtId="0" fontId="6" fillId="0" borderId="18" xfId="0" applyFont="1" applyBorder="1" applyAlignment="1">
      <alignment horizontal="center"/>
    </xf>
    <xf numFmtId="164" fontId="6" fillId="0" borderId="16" xfId="1" quotePrefix="1" applyNumberFormat="1" applyFont="1" applyFill="1" applyBorder="1" applyAlignment="1">
      <alignment horizontal="center" vertical="center" wrapText="1"/>
    </xf>
    <xf numFmtId="164" fontId="6" fillId="0" borderId="18" xfId="1" quotePrefix="1" applyNumberFormat="1" applyFont="1" applyFill="1" applyBorder="1" applyAlignment="1">
      <alignment horizontal="center" vertical="center" wrapText="1"/>
    </xf>
    <xf numFmtId="164" fontId="5" fillId="0" borderId="25" xfId="1" applyNumberFormat="1" applyFont="1" applyFill="1" applyBorder="1" applyAlignment="1">
      <alignment vertical="center"/>
    </xf>
    <xf numFmtId="164" fontId="5" fillId="0" borderId="28" xfId="1" applyNumberFormat="1" applyFont="1" applyFill="1" applyBorder="1" applyAlignment="1">
      <alignment vertical="center"/>
    </xf>
    <xf numFmtId="164" fontId="5" fillId="2" borderId="25" xfId="1" applyNumberFormat="1" applyFont="1" applyFill="1" applyBorder="1" applyAlignment="1">
      <alignment horizontal="center" vertical="center"/>
    </xf>
    <xf numFmtId="164" fontId="5" fillId="2" borderId="28" xfId="1" applyNumberFormat="1" applyFont="1" applyFill="1" applyBorder="1" applyAlignment="1">
      <alignment horizontal="center" vertical="center"/>
    </xf>
  </cellXfs>
  <cellStyles count="39">
    <cellStyle name="Comma 2" xfId="3"/>
    <cellStyle name="Comma 2 2" xfId="8"/>
    <cellStyle name="Comma 2 2 2" xfId="4"/>
    <cellStyle name="Comma 2 3" xfId="9"/>
    <cellStyle name="Comma 3" xfId="10"/>
    <cellStyle name="Comma 3 2" xfId="5"/>
    <cellStyle name="Comma 4" xfId="32"/>
    <cellStyle name="Currency" xfId="1" builtinId="4"/>
    <cellStyle name="Currency 2" xfId="11"/>
    <cellStyle name="Currency 2 2" xfId="12"/>
    <cellStyle name="Currency 2 2 2" xfId="13"/>
    <cellStyle name="Currency 2 3" xfId="14"/>
    <cellStyle name="Currency 3" xfId="15"/>
    <cellStyle name="Currency 3 2" xfId="16"/>
    <cellStyle name="Normal" xfId="0" builtinId="0"/>
    <cellStyle name="Normal 10" xfId="33"/>
    <cellStyle name="Normal 11" xfId="34"/>
    <cellStyle name="Normal 12" xfId="35"/>
    <cellStyle name="Normal 2" xfId="2"/>
    <cellStyle name="Normal 2 2" xfId="7"/>
    <cellStyle name="Normal 3" xfId="6"/>
    <cellStyle name="Normal 4" xfId="17"/>
    <cellStyle name="Normal 4 2" xfId="18"/>
    <cellStyle name="Normal 5" xfId="19"/>
    <cellStyle name="Normal 5 2" xfId="20"/>
    <cellStyle name="Normal 5 3" xfId="21"/>
    <cellStyle name="Normal 6" xfId="22"/>
    <cellStyle name="Normal 6 2" xfId="23"/>
    <cellStyle name="Normal 7" xfId="24"/>
    <cellStyle name="Normal 7 2" xfId="25"/>
    <cellStyle name="Normal 8" xfId="26"/>
    <cellStyle name="Normal 8 2" xfId="36"/>
    <cellStyle name="Normal 9" xfId="27"/>
    <cellStyle name="Normal 9 2" xfId="37"/>
    <cellStyle name="Note 2" xfId="38"/>
    <cellStyle name="Percent 2" xfId="28"/>
    <cellStyle name="Percent 2 2" xfId="29"/>
    <cellStyle name="Percent 3" xfId="30"/>
    <cellStyle name="Percent 3 2" xfId="3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2"/>
  <sheetViews>
    <sheetView tabSelected="1" workbookViewId="0"/>
  </sheetViews>
  <sheetFormatPr defaultColWidth="8.6640625" defaultRowHeight="18" customHeight="1" x14ac:dyDescent="0.25"/>
  <cols>
    <col min="1" max="1" width="19.5" style="7" bestFit="1" customWidth="1"/>
    <col min="2" max="2" width="6.6640625" style="7" customWidth="1"/>
    <col min="3" max="3" width="9.75" style="7" customWidth="1"/>
    <col min="4" max="15" width="8.75" style="7" customWidth="1"/>
    <col min="16" max="16" width="8.25" style="7" customWidth="1"/>
    <col min="17" max="16384" width="8.6640625" style="7"/>
  </cols>
  <sheetData>
    <row r="1" spans="1:16" s="3" customFormat="1" ht="18" customHeight="1" x14ac:dyDescent="0.25">
      <c r="A1" s="47" t="s">
        <v>12</v>
      </c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6" s="3" customFormat="1" ht="18" customHeight="1" x14ac:dyDescent="0.25">
      <c r="A2" s="48" t="s">
        <v>18</v>
      </c>
      <c r="B2" s="4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6" s="3" customFormat="1" ht="18" customHeight="1" x14ac:dyDescent="0.25">
      <c r="A3" s="47" t="s">
        <v>16</v>
      </c>
      <c r="B3" s="1"/>
      <c r="C3" s="1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6" s="3" customFormat="1" ht="18" customHeight="1" x14ac:dyDescent="0.25">
      <c r="A4" s="47" t="s">
        <v>30</v>
      </c>
      <c r="B4" s="1"/>
      <c r="C4" s="1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6" s="3" customFormat="1" ht="18" customHeight="1" x14ac:dyDescent="0.25">
      <c r="A5" s="47"/>
      <c r="B5" s="1"/>
      <c r="C5" s="1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6" ht="18" customHeight="1" thickBot="1" x14ac:dyDescent="0.3">
      <c r="A6" s="6"/>
      <c r="B6" s="6"/>
      <c r="C6" s="6"/>
    </row>
    <row r="7" spans="1:16" ht="18" customHeight="1" thickTop="1" x14ac:dyDescent="0.25">
      <c r="A7" s="9"/>
      <c r="B7" s="10"/>
      <c r="C7" s="10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2"/>
      <c r="P7" s="74" t="s">
        <v>21</v>
      </c>
    </row>
    <row r="8" spans="1:16" ht="18" customHeight="1" x14ac:dyDescent="0.25">
      <c r="A8" s="14" t="s">
        <v>15</v>
      </c>
      <c r="B8" s="66" t="s">
        <v>19</v>
      </c>
      <c r="C8" s="66" t="s">
        <v>20</v>
      </c>
      <c r="D8" s="70" t="s">
        <v>0</v>
      </c>
      <c r="E8" s="70" t="s">
        <v>1</v>
      </c>
      <c r="F8" s="70" t="s">
        <v>2</v>
      </c>
      <c r="G8" s="70" t="s">
        <v>3</v>
      </c>
      <c r="H8" s="70" t="s">
        <v>4</v>
      </c>
      <c r="I8" s="70" t="s">
        <v>5</v>
      </c>
      <c r="J8" s="70" t="s">
        <v>6</v>
      </c>
      <c r="K8" s="70" t="s">
        <v>7</v>
      </c>
      <c r="L8" s="70" t="s">
        <v>8</v>
      </c>
      <c r="M8" s="70" t="s">
        <v>9</v>
      </c>
      <c r="N8" s="70" t="s">
        <v>10</v>
      </c>
      <c r="O8" s="79" t="s">
        <v>11</v>
      </c>
      <c r="P8" s="76"/>
    </row>
    <row r="9" spans="1:16" ht="18" customHeight="1" x14ac:dyDescent="0.25">
      <c r="A9" s="15" t="s">
        <v>17</v>
      </c>
      <c r="B9" s="67"/>
      <c r="C9" s="67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80"/>
      <c r="P9" s="75"/>
    </row>
    <row r="10" spans="1:16" ht="21.75" customHeight="1" x14ac:dyDescent="0.25">
      <c r="A10" s="16" t="s">
        <v>41</v>
      </c>
      <c r="B10" s="17" t="s">
        <v>22</v>
      </c>
      <c r="C10" s="18">
        <v>-1462144</v>
      </c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20"/>
      <c r="P10" s="21">
        <f>C10+SUM(D11:O12)</f>
        <v>-115213</v>
      </c>
    </row>
    <row r="11" spans="1:16" ht="24.75" customHeight="1" x14ac:dyDescent="0.25">
      <c r="A11" s="22" t="s">
        <v>23</v>
      </c>
      <c r="B11" s="23"/>
      <c r="C11" s="24"/>
      <c r="D11" s="25">
        <v>329142.74</v>
      </c>
      <c r="E11" s="25">
        <v>-58654.979999999981</v>
      </c>
      <c r="F11" s="25">
        <v>-594542.4</v>
      </c>
      <c r="G11" s="25">
        <v>-120702.06</v>
      </c>
      <c r="H11" s="25">
        <v>-27251.82</v>
      </c>
      <c r="I11" s="25">
        <v>-15354</v>
      </c>
      <c r="J11" s="25">
        <v>-71539.11</v>
      </c>
      <c r="K11" s="25">
        <v>-44088</v>
      </c>
      <c r="L11" s="25">
        <v>-28251.96</v>
      </c>
      <c r="M11" s="25">
        <v>-24038</v>
      </c>
      <c r="N11" s="25">
        <v>-27251.839999999997</v>
      </c>
      <c r="O11" s="26">
        <v>-43873</v>
      </c>
      <c r="P11" s="27"/>
    </row>
    <row r="12" spans="1:16" ht="27" customHeight="1" x14ac:dyDescent="0.25">
      <c r="A12" s="28" t="s">
        <v>24</v>
      </c>
      <c r="B12" s="29"/>
      <c r="C12" s="30"/>
      <c r="D12" s="25">
        <v>242775.26</v>
      </c>
      <c r="E12" s="25">
        <v>632654.98</v>
      </c>
      <c r="F12" s="25">
        <v>262339.40000000002</v>
      </c>
      <c r="G12" s="25">
        <v>72468.06</v>
      </c>
      <c r="H12" s="25">
        <v>50793.82</v>
      </c>
      <c r="I12" s="25">
        <v>0</v>
      </c>
      <c r="J12" s="25">
        <v>69858.11</v>
      </c>
      <c r="K12" s="25">
        <v>0</v>
      </c>
      <c r="L12" s="25">
        <v>45287.96</v>
      </c>
      <c r="M12" s="25">
        <v>0</v>
      </c>
      <c r="N12" s="25">
        <v>78541.84</v>
      </c>
      <c r="O12" s="31">
        <v>618616</v>
      </c>
      <c r="P12" s="32"/>
    </row>
    <row r="13" spans="1:16" ht="18" customHeight="1" x14ac:dyDescent="0.25">
      <c r="A13" s="33" t="s">
        <v>25</v>
      </c>
      <c r="B13" s="17" t="s">
        <v>26</v>
      </c>
      <c r="C13" s="59">
        <v>-198748</v>
      </c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5"/>
      <c r="P13" s="21">
        <f>C13+SUM(D14:O15)</f>
        <v>-215408</v>
      </c>
    </row>
    <row r="14" spans="1:16" ht="19.5" customHeight="1" x14ac:dyDescent="0.25">
      <c r="A14" s="22" t="s">
        <v>23</v>
      </c>
      <c r="B14" s="23"/>
      <c r="C14" s="24"/>
      <c r="D14" s="25">
        <v>-2092</v>
      </c>
      <c r="E14" s="25">
        <v>-3992</v>
      </c>
      <c r="F14" s="25">
        <v>-116125</v>
      </c>
      <c r="G14" s="25">
        <v>-10089</v>
      </c>
      <c r="H14" s="25">
        <v>-35411</v>
      </c>
      <c r="I14" s="25">
        <v>-40245</v>
      </c>
      <c r="J14" s="25">
        <v>-18846</v>
      </c>
      <c r="K14" s="25">
        <v>-38776</v>
      </c>
      <c r="L14" s="25">
        <v>-117173</v>
      </c>
      <c r="M14" s="25">
        <v>-22804</v>
      </c>
      <c r="N14" s="25">
        <v>-31207</v>
      </c>
      <c r="O14" s="31">
        <v>90478</v>
      </c>
      <c r="P14" s="27"/>
    </row>
    <row r="15" spans="1:16" ht="18" customHeight="1" x14ac:dyDescent="0.25">
      <c r="A15" s="28" t="s">
        <v>24</v>
      </c>
      <c r="B15" s="36"/>
      <c r="C15" s="37"/>
      <c r="D15" s="38">
        <v>2092</v>
      </c>
      <c r="E15" s="38">
        <v>3992</v>
      </c>
      <c r="F15" s="38">
        <v>45254</v>
      </c>
      <c r="G15" s="38">
        <v>10089</v>
      </c>
      <c r="H15" s="38">
        <v>35411</v>
      </c>
      <c r="I15" s="38">
        <v>21918</v>
      </c>
      <c r="J15" s="38">
        <v>18846</v>
      </c>
      <c r="K15" s="38">
        <v>38776</v>
      </c>
      <c r="L15" s="38">
        <v>25105</v>
      </c>
      <c r="M15" s="38">
        <v>22804</v>
      </c>
      <c r="N15" s="38">
        <v>31207</v>
      </c>
      <c r="O15" s="39">
        <v>74128</v>
      </c>
      <c r="P15" s="32"/>
    </row>
    <row r="16" spans="1:16" ht="18" customHeight="1" x14ac:dyDescent="0.25">
      <c r="A16" s="33" t="s">
        <v>27</v>
      </c>
      <c r="B16" s="17" t="s">
        <v>34</v>
      </c>
      <c r="C16" s="59">
        <v>-3400</v>
      </c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5"/>
      <c r="P16" s="21">
        <f>C16+SUM(D17:O18)</f>
        <v>0</v>
      </c>
    </row>
    <row r="17" spans="1:16" ht="18" customHeight="1" x14ac:dyDescent="0.25">
      <c r="A17" s="22" t="s">
        <v>23</v>
      </c>
      <c r="B17" s="23"/>
      <c r="C17" s="24"/>
      <c r="D17" s="25">
        <v>0</v>
      </c>
      <c r="E17" s="25">
        <v>0</v>
      </c>
      <c r="F17" s="25">
        <v>0</v>
      </c>
      <c r="G17" s="25">
        <v>0</v>
      </c>
      <c r="H17" s="25">
        <v>0</v>
      </c>
      <c r="I17" s="25">
        <v>-29900</v>
      </c>
      <c r="J17" s="25">
        <v>0</v>
      </c>
      <c r="K17" s="25">
        <v>0</v>
      </c>
      <c r="L17" s="25">
        <v>0</v>
      </c>
      <c r="M17" s="25">
        <v>0</v>
      </c>
      <c r="N17" s="25">
        <v>0</v>
      </c>
      <c r="O17" s="31">
        <v>0</v>
      </c>
      <c r="P17" s="27"/>
    </row>
    <row r="18" spans="1:16" ht="18" customHeight="1" x14ac:dyDescent="0.25">
      <c r="A18" s="28" t="s">
        <v>24</v>
      </c>
      <c r="B18" s="36"/>
      <c r="C18" s="30"/>
      <c r="D18" s="25"/>
      <c r="E18" s="25"/>
      <c r="F18" s="25">
        <v>3400</v>
      </c>
      <c r="G18" s="25"/>
      <c r="H18" s="25"/>
      <c r="I18" s="25"/>
      <c r="J18" s="25">
        <v>29900</v>
      </c>
      <c r="K18" s="25"/>
      <c r="L18" s="25"/>
      <c r="M18" s="25"/>
      <c r="N18" s="25"/>
      <c r="O18" s="31"/>
      <c r="P18" s="32"/>
    </row>
    <row r="19" spans="1:16" ht="18" customHeight="1" x14ac:dyDescent="0.25">
      <c r="A19" s="33" t="s">
        <v>44</v>
      </c>
      <c r="B19" s="17" t="s">
        <v>26</v>
      </c>
      <c r="C19" s="59">
        <v>0</v>
      </c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5"/>
      <c r="P19" s="21">
        <f>C19+SUM(D20:O21)</f>
        <v>0</v>
      </c>
    </row>
    <row r="20" spans="1:16" ht="18" customHeight="1" x14ac:dyDescent="0.25">
      <c r="A20" s="22" t="s">
        <v>23</v>
      </c>
      <c r="B20" s="23"/>
      <c r="C20" s="24"/>
      <c r="D20" s="25">
        <v>0</v>
      </c>
      <c r="E20" s="25">
        <v>0</v>
      </c>
      <c r="F20" s="25">
        <v>-100000</v>
      </c>
      <c r="G20" s="25">
        <v>0</v>
      </c>
      <c r="H20" s="25">
        <v>0</v>
      </c>
      <c r="I20" s="25">
        <v>0</v>
      </c>
      <c r="J20" s="25">
        <v>0</v>
      </c>
      <c r="K20" s="25">
        <v>0</v>
      </c>
      <c r="L20" s="25">
        <v>0</v>
      </c>
      <c r="M20" s="25">
        <v>0</v>
      </c>
      <c r="N20" s="25">
        <v>-2150000</v>
      </c>
      <c r="O20" s="25">
        <v>0</v>
      </c>
      <c r="P20" s="27"/>
    </row>
    <row r="21" spans="1:16" ht="18" customHeight="1" x14ac:dyDescent="0.25">
      <c r="A21" s="28" t="s">
        <v>24</v>
      </c>
      <c r="B21" s="36"/>
      <c r="C21" s="30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>
        <v>2250000</v>
      </c>
      <c r="O21" s="31"/>
      <c r="P21" s="32"/>
    </row>
    <row r="22" spans="1:16" ht="18" customHeight="1" x14ac:dyDescent="0.25">
      <c r="A22" s="33" t="s">
        <v>43</v>
      </c>
      <c r="B22" s="17" t="s">
        <v>26</v>
      </c>
      <c r="C22" s="59">
        <v>0</v>
      </c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5"/>
      <c r="P22" s="21">
        <f>C22+SUM(D23:O25)</f>
        <v>-1000000</v>
      </c>
    </row>
    <row r="23" spans="1:16" ht="18" customHeight="1" x14ac:dyDescent="0.25">
      <c r="A23" s="22" t="s">
        <v>23</v>
      </c>
      <c r="B23" s="63" t="s">
        <v>26</v>
      </c>
      <c r="C23" s="24"/>
      <c r="D23" s="25">
        <v>0</v>
      </c>
      <c r="E23" s="25">
        <v>0</v>
      </c>
      <c r="F23" s="25">
        <v>0</v>
      </c>
      <c r="G23" s="25">
        <v>0</v>
      </c>
      <c r="H23" s="25">
        <v>-1000000</v>
      </c>
      <c r="I23" s="25">
        <v>0</v>
      </c>
      <c r="J23" s="25">
        <v>0</v>
      </c>
      <c r="K23" s="25">
        <v>0</v>
      </c>
      <c r="L23" s="25">
        <v>1000000</v>
      </c>
      <c r="M23" s="25">
        <v>0</v>
      </c>
      <c r="N23" s="25">
        <v>0</v>
      </c>
      <c r="O23" s="25">
        <v>0</v>
      </c>
      <c r="P23" s="27"/>
    </row>
    <row r="24" spans="1:16" ht="18" customHeight="1" x14ac:dyDescent="0.25">
      <c r="A24" s="22" t="s">
        <v>23</v>
      </c>
      <c r="B24" s="63" t="s">
        <v>40</v>
      </c>
      <c r="C24" s="24"/>
      <c r="D24" s="25"/>
      <c r="E24" s="25"/>
      <c r="F24" s="25"/>
      <c r="G24" s="25"/>
      <c r="H24" s="25"/>
      <c r="I24" s="25"/>
      <c r="J24" s="25"/>
      <c r="K24" s="25"/>
      <c r="L24" s="25">
        <v>-1000000</v>
      </c>
      <c r="M24" s="25"/>
      <c r="N24" s="25"/>
      <c r="O24" s="31"/>
      <c r="P24" s="27"/>
    </row>
    <row r="25" spans="1:16" ht="18" customHeight="1" x14ac:dyDescent="0.25">
      <c r="A25" s="28" t="s">
        <v>24</v>
      </c>
      <c r="B25" s="36"/>
      <c r="C25" s="30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31"/>
      <c r="P25" s="32"/>
    </row>
    <row r="26" spans="1:16" ht="18" customHeight="1" x14ac:dyDescent="0.25">
      <c r="A26" s="33" t="s">
        <v>37</v>
      </c>
      <c r="B26" s="17" t="s">
        <v>35</v>
      </c>
      <c r="C26" s="59">
        <v>-12114</v>
      </c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5"/>
      <c r="P26" s="21">
        <f>C26+SUM(D27:O28)</f>
        <v>0</v>
      </c>
    </row>
    <row r="27" spans="1:16" ht="18" customHeight="1" x14ac:dyDescent="0.25">
      <c r="A27" s="22" t="s">
        <v>23</v>
      </c>
      <c r="B27" s="23"/>
      <c r="C27" s="24"/>
      <c r="D27" s="25">
        <v>0</v>
      </c>
      <c r="E27" s="25">
        <v>0</v>
      </c>
      <c r="F27" s="25">
        <v>0</v>
      </c>
      <c r="G27" s="25">
        <v>0</v>
      </c>
      <c r="H27" s="25">
        <v>0</v>
      </c>
      <c r="I27" s="25">
        <v>0</v>
      </c>
      <c r="J27" s="25">
        <v>0</v>
      </c>
      <c r="K27" s="25">
        <v>0</v>
      </c>
      <c r="L27" s="25">
        <v>12114</v>
      </c>
      <c r="M27" s="25">
        <v>0</v>
      </c>
      <c r="N27" s="25">
        <v>0</v>
      </c>
      <c r="O27" s="25">
        <v>0</v>
      </c>
      <c r="P27" s="27"/>
    </row>
    <row r="28" spans="1:16" ht="18" customHeight="1" x14ac:dyDescent="0.25">
      <c r="A28" s="28" t="s">
        <v>24</v>
      </c>
      <c r="B28" s="36"/>
      <c r="C28" s="30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31"/>
      <c r="P28" s="32"/>
    </row>
    <row r="29" spans="1:16" ht="18" customHeight="1" x14ac:dyDescent="0.25">
      <c r="A29" s="33" t="s">
        <v>38</v>
      </c>
      <c r="B29" s="17" t="s">
        <v>39</v>
      </c>
      <c r="C29" s="59">
        <v>0</v>
      </c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5"/>
      <c r="P29" s="21">
        <f>C29+SUM(D30:O31)</f>
        <v>0</v>
      </c>
    </row>
    <row r="30" spans="1:16" ht="18" customHeight="1" x14ac:dyDescent="0.25">
      <c r="A30" s="22" t="s">
        <v>23</v>
      </c>
      <c r="B30" s="23"/>
      <c r="C30" s="24"/>
      <c r="D30" s="25">
        <v>0</v>
      </c>
      <c r="E30" s="25">
        <v>0</v>
      </c>
      <c r="F30" s="25">
        <v>0</v>
      </c>
      <c r="G30" s="25">
        <v>0</v>
      </c>
      <c r="H30" s="25">
        <v>0</v>
      </c>
      <c r="I30" s="25">
        <v>0</v>
      </c>
      <c r="J30" s="25">
        <v>0</v>
      </c>
      <c r="K30" s="25">
        <v>-96800</v>
      </c>
      <c r="L30" s="25">
        <v>0</v>
      </c>
      <c r="M30" s="25">
        <v>0</v>
      </c>
      <c r="N30" s="25"/>
      <c r="O30" s="25">
        <v>0</v>
      </c>
      <c r="P30" s="27"/>
    </row>
    <row r="31" spans="1:16" ht="18" customHeight="1" x14ac:dyDescent="0.25">
      <c r="A31" s="28" t="s">
        <v>24</v>
      </c>
      <c r="B31" s="36"/>
      <c r="C31" s="30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>
        <v>96800</v>
      </c>
      <c r="O31" s="31"/>
      <c r="P31" s="32"/>
    </row>
    <row r="32" spans="1:16" ht="18" customHeight="1" x14ac:dyDescent="0.25">
      <c r="A32" s="68" t="s">
        <v>46</v>
      </c>
      <c r="B32" s="59"/>
      <c r="C32" s="64">
        <f>SUM(C10:C31)</f>
        <v>-1676406</v>
      </c>
      <c r="D32" s="64">
        <f>C32+SUM(D10:D31)</f>
        <v>-1104488</v>
      </c>
      <c r="E32" s="64">
        <f t="shared" ref="E32:O32" si="0">D32+SUM(E10:E31)</f>
        <v>-530488</v>
      </c>
      <c r="F32" s="64">
        <f t="shared" si="0"/>
        <v>-1030162</v>
      </c>
      <c r="G32" s="64">
        <f t="shared" si="0"/>
        <v>-1078396</v>
      </c>
      <c r="H32" s="64">
        <f t="shared" si="0"/>
        <v>-2054854</v>
      </c>
      <c r="I32" s="64">
        <f t="shared" si="0"/>
        <v>-2118435</v>
      </c>
      <c r="J32" s="64">
        <f t="shared" si="0"/>
        <v>-2090216</v>
      </c>
      <c r="K32" s="64">
        <f t="shared" si="0"/>
        <v>-2231104</v>
      </c>
      <c r="L32" s="64">
        <f t="shared" si="0"/>
        <v>-2294022</v>
      </c>
      <c r="M32" s="64">
        <f t="shared" si="0"/>
        <v>-2318060</v>
      </c>
      <c r="N32" s="64">
        <f t="shared" si="0"/>
        <v>-2069970</v>
      </c>
      <c r="O32" s="64">
        <f t="shared" si="0"/>
        <v>-1330621</v>
      </c>
      <c r="P32" s="81">
        <f>SUM(P10:P31)</f>
        <v>-1330621</v>
      </c>
    </row>
    <row r="33" spans="1:16" ht="18" customHeight="1" thickBot="1" x14ac:dyDescent="0.3">
      <c r="A33" s="69"/>
      <c r="B33" s="60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82"/>
    </row>
    <row r="34" spans="1:16" ht="18" customHeight="1" thickTop="1" thickBot="1" x14ac:dyDescent="0.3">
      <c r="B34" s="62"/>
      <c r="C34" s="62"/>
      <c r="E34" s="8"/>
    </row>
    <row r="35" spans="1:16" ht="18" customHeight="1" thickTop="1" x14ac:dyDescent="0.25">
      <c r="A35" s="40" t="s">
        <v>13</v>
      </c>
      <c r="B35" s="66" t="s">
        <v>19</v>
      </c>
      <c r="C35" s="66" t="s">
        <v>20</v>
      </c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74" t="s">
        <v>21</v>
      </c>
    </row>
    <row r="36" spans="1:16" ht="18" customHeight="1" x14ac:dyDescent="0.25">
      <c r="A36" s="41" t="s">
        <v>33</v>
      </c>
      <c r="B36" s="67"/>
      <c r="C36" s="67"/>
      <c r="D36" s="61" t="s">
        <v>0</v>
      </c>
      <c r="E36" s="61" t="s">
        <v>1</v>
      </c>
      <c r="F36" s="61" t="s">
        <v>2</v>
      </c>
      <c r="G36" s="61" t="s">
        <v>3</v>
      </c>
      <c r="H36" s="61" t="s">
        <v>4</v>
      </c>
      <c r="I36" s="61" t="s">
        <v>5</v>
      </c>
      <c r="J36" s="61" t="s">
        <v>6</v>
      </c>
      <c r="K36" s="61" t="s">
        <v>7</v>
      </c>
      <c r="L36" s="61" t="s">
        <v>8</v>
      </c>
      <c r="M36" s="61" t="s">
        <v>9</v>
      </c>
      <c r="N36" s="61" t="s">
        <v>10</v>
      </c>
      <c r="O36" s="61" t="s">
        <v>11</v>
      </c>
      <c r="P36" s="75"/>
    </row>
    <row r="37" spans="1:16" ht="18" customHeight="1" x14ac:dyDescent="0.25">
      <c r="A37" s="42"/>
      <c r="B37" s="17" t="s">
        <v>26</v>
      </c>
      <c r="C37" s="59">
        <v>-4249578</v>
      </c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21">
        <f>C37+SUM(D38:O39)</f>
        <v>-3869120</v>
      </c>
    </row>
    <row r="38" spans="1:16" ht="18" customHeight="1" x14ac:dyDescent="0.25">
      <c r="A38" s="44" t="s">
        <v>28</v>
      </c>
      <c r="B38" s="23"/>
      <c r="C38" s="24"/>
      <c r="D38" s="45">
        <v>-51428</v>
      </c>
      <c r="E38" s="45">
        <v>-54003</v>
      </c>
      <c r="F38" s="45">
        <v>12344</v>
      </c>
      <c r="G38" s="45">
        <v>-183228</v>
      </c>
      <c r="H38" s="45">
        <v>-111984</v>
      </c>
      <c r="I38" s="45">
        <v>34622</v>
      </c>
      <c r="J38" s="45">
        <v>-171510</v>
      </c>
      <c r="K38" s="45">
        <v>-42299</v>
      </c>
      <c r="L38" s="45">
        <v>225632</v>
      </c>
      <c r="M38" s="45">
        <v>-299346</v>
      </c>
      <c r="N38" s="45">
        <v>-32765</v>
      </c>
      <c r="O38" s="45">
        <v>330751</v>
      </c>
      <c r="P38" s="27"/>
    </row>
    <row r="39" spans="1:16" ht="27.75" customHeight="1" x14ac:dyDescent="0.25">
      <c r="A39" s="46" t="s">
        <v>29</v>
      </c>
      <c r="B39" s="36"/>
      <c r="C39" s="30"/>
      <c r="D39" s="25">
        <v>51428</v>
      </c>
      <c r="E39" s="25">
        <v>54003</v>
      </c>
      <c r="F39" s="25">
        <v>82761</v>
      </c>
      <c r="G39" s="25">
        <v>88123</v>
      </c>
      <c r="H39" s="25">
        <v>111984</v>
      </c>
      <c r="I39" s="25">
        <v>91785</v>
      </c>
      <c r="J39" s="25">
        <v>45103</v>
      </c>
      <c r="K39" s="25">
        <v>42299</v>
      </c>
      <c r="L39" s="25">
        <v>28563</v>
      </c>
      <c r="M39" s="25">
        <v>45151</v>
      </c>
      <c r="N39" s="25">
        <v>32765</v>
      </c>
      <c r="O39" s="31">
        <v>49707</v>
      </c>
      <c r="P39" s="32"/>
    </row>
    <row r="40" spans="1:16" ht="18" customHeight="1" x14ac:dyDescent="0.25">
      <c r="A40" s="68" t="s">
        <v>46</v>
      </c>
      <c r="B40" s="72"/>
      <c r="C40" s="64"/>
      <c r="D40" s="64">
        <f>C37+D39+D38</f>
        <v>-4249578</v>
      </c>
      <c r="E40" s="64">
        <f>D40+E38+E39</f>
        <v>-4249578</v>
      </c>
      <c r="F40" s="64">
        <f t="shared" ref="F40:O40" si="1">E40+F38+F39</f>
        <v>-4154473</v>
      </c>
      <c r="G40" s="64">
        <f t="shared" si="1"/>
        <v>-4249578</v>
      </c>
      <c r="H40" s="64">
        <f t="shared" si="1"/>
        <v>-4249578</v>
      </c>
      <c r="I40" s="64">
        <f t="shared" si="1"/>
        <v>-4123171</v>
      </c>
      <c r="J40" s="64">
        <f t="shared" si="1"/>
        <v>-4249578</v>
      </c>
      <c r="K40" s="64">
        <f t="shared" si="1"/>
        <v>-4249578</v>
      </c>
      <c r="L40" s="64">
        <f t="shared" si="1"/>
        <v>-3995383</v>
      </c>
      <c r="M40" s="64">
        <f t="shared" si="1"/>
        <v>-4249578</v>
      </c>
      <c r="N40" s="64">
        <f t="shared" si="1"/>
        <v>-4249578</v>
      </c>
      <c r="O40" s="64">
        <f t="shared" si="1"/>
        <v>-3869120</v>
      </c>
      <c r="P40" s="77"/>
    </row>
    <row r="41" spans="1:16" ht="18" customHeight="1" thickBot="1" x14ac:dyDescent="0.3">
      <c r="A41" s="69"/>
      <c r="B41" s="73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78"/>
    </row>
    <row r="42" spans="1:16" ht="18" customHeight="1" thickTop="1" x14ac:dyDescent="0.25"/>
  </sheetData>
  <mergeCells count="49">
    <mergeCell ref="P35:P36"/>
    <mergeCell ref="P7:P9"/>
    <mergeCell ref="P40:P41"/>
    <mergeCell ref="K40:K41"/>
    <mergeCell ref="L40:L41"/>
    <mergeCell ref="M40:M41"/>
    <mergeCell ref="N40:N41"/>
    <mergeCell ref="O40:O41"/>
    <mergeCell ref="N8:N9"/>
    <mergeCell ref="O8:O9"/>
    <mergeCell ref="K8:K9"/>
    <mergeCell ref="L8:L9"/>
    <mergeCell ref="M8:M9"/>
    <mergeCell ref="P32:P33"/>
    <mergeCell ref="M32:M33"/>
    <mergeCell ref="N32:N33"/>
    <mergeCell ref="A40:A41"/>
    <mergeCell ref="C40:C41"/>
    <mergeCell ref="H40:H41"/>
    <mergeCell ref="I40:I41"/>
    <mergeCell ref="J40:J41"/>
    <mergeCell ref="B40:B41"/>
    <mergeCell ref="D40:D41"/>
    <mergeCell ref="E40:E41"/>
    <mergeCell ref="F40:F41"/>
    <mergeCell ref="G40:G41"/>
    <mergeCell ref="I8:I9"/>
    <mergeCell ref="J8:J9"/>
    <mergeCell ref="B8:B9"/>
    <mergeCell ref="C8:C9"/>
    <mergeCell ref="D8:D9"/>
    <mergeCell ref="E8:E9"/>
    <mergeCell ref="F8:F9"/>
    <mergeCell ref="G8:G9"/>
    <mergeCell ref="B35:B36"/>
    <mergeCell ref="C35:C36"/>
    <mergeCell ref="A32:A33"/>
    <mergeCell ref="C32:C33"/>
    <mergeCell ref="H8:H9"/>
    <mergeCell ref="D32:D33"/>
    <mergeCell ref="E32:E33"/>
    <mergeCell ref="F32:F33"/>
    <mergeCell ref="G32:G33"/>
    <mergeCell ref="H32:H33"/>
    <mergeCell ref="O32:O33"/>
    <mergeCell ref="I32:I33"/>
    <mergeCell ref="J32:J33"/>
    <mergeCell ref="K32:K33"/>
    <mergeCell ref="L32:L33"/>
  </mergeCells>
  <pageMargins left="0.7" right="0.7" top="1" bottom="0.75" header="0.55000000000000004" footer="0.55000000000000004"/>
  <pageSetup scale="52" fitToHeight="0" orientation="landscape" r:id="rId1"/>
  <headerFooter>
    <oddFooter>&amp;R&amp;"Times New Roman,Bold"&amp;12Attachment to Response to LGE KIUC - 2 Question No. 19
Page 1 of 3
Scott/Arbough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5"/>
  <sheetViews>
    <sheetView topLeftCell="C1" zoomScale="92" zoomScaleNormal="92" workbookViewId="0">
      <selection activeCell="C1" sqref="C1"/>
    </sheetView>
  </sheetViews>
  <sheetFormatPr defaultColWidth="8.6640625" defaultRowHeight="18" customHeight="1" x14ac:dyDescent="0.25"/>
  <cols>
    <col min="1" max="1" width="20.6640625" style="7" bestFit="1" customWidth="1"/>
    <col min="2" max="2" width="8.6640625" style="7" customWidth="1"/>
    <col min="3" max="3" width="9.75" style="7" customWidth="1"/>
    <col min="4" max="14" width="8.6640625" style="7"/>
    <col min="15" max="15" width="9.58203125" style="7" customWidth="1"/>
    <col min="16" max="16" width="8.75" style="7" customWidth="1"/>
    <col min="17" max="16384" width="8.6640625" style="7"/>
  </cols>
  <sheetData>
    <row r="1" spans="1:16" s="3" customFormat="1" ht="18" customHeight="1" x14ac:dyDescent="0.25">
      <c r="A1" s="47" t="s">
        <v>12</v>
      </c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6" s="3" customFormat="1" ht="18" customHeight="1" x14ac:dyDescent="0.25">
      <c r="A2" s="48" t="s">
        <v>18</v>
      </c>
      <c r="B2" s="4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6" s="3" customFormat="1" ht="18" customHeight="1" x14ac:dyDescent="0.25">
      <c r="A3" s="47" t="s">
        <v>16</v>
      </c>
      <c r="B3" s="1"/>
      <c r="C3" s="1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6" s="3" customFormat="1" ht="18" customHeight="1" x14ac:dyDescent="0.25">
      <c r="A4" s="47" t="s">
        <v>31</v>
      </c>
      <c r="B4" s="1"/>
      <c r="C4" s="1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6" s="3" customFormat="1" ht="18" customHeight="1" x14ac:dyDescent="0.25">
      <c r="A5" s="47"/>
      <c r="B5" s="1"/>
      <c r="C5" s="1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6" ht="18" customHeight="1" thickBot="1" x14ac:dyDescent="0.3">
      <c r="A6" s="49"/>
      <c r="B6" s="6"/>
      <c r="C6" s="6"/>
    </row>
    <row r="7" spans="1:16" ht="18" customHeight="1" thickTop="1" x14ac:dyDescent="0.25">
      <c r="A7" s="9"/>
      <c r="B7" s="10"/>
      <c r="C7" s="10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2"/>
      <c r="P7" s="13"/>
    </row>
    <row r="8" spans="1:16" ht="18" customHeight="1" x14ac:dyDescent="0.25">
      <c r="A8" s="14" t="s">
        <v>15</v>
      </c>
      <c r="B8" s="66" t="s">
        <v>19</v>
      </c>
      <c r="C8" s="66" t="s">
        <v>20</v>
      </c>
      <c r="D8" s="70" t="s">
        <v>0</v>
      </c>
      <c r="E8" s="70" t="s">
        <v>1</v>
      </c>
      <c r="F8" s="70" t="s">
        <v>2</v>
      </c>
      <c r="G8" s="70" t="s">
        <v>3</v>
      </c>
      <c r="H8" s="70" t="s">
        <v>4</v>
      </c>
      <c r="I8" s="70" t="s">
        <v>5</v>
      </c>
      <c r="J8" s="70" t="s">
        <v>6</v>
      </c>
      <c r="K8" s="70" t="s">
        <v>7</v>
      </c>
      <c r="L8" s="70" t="s">
        <v>8</v>
      </c>
      <c r="M8" s="70" t="s">
        <v>9</v>
      </c>
      <c r="N8" s="70" t="s">
        <v>10</v>
      </c>
      <c r="O8" s="79" t="s">
        <v>11</v>
      </c>
      <c r="P8" s="91" t="s">
        <v>21</v>
      </c>
    </row>
    <row r="9" spans="1:16" ht="18" customHeight="1" x14ac:dyDescent="0.25">
      <c r="A9" s="15" t="s">
        <v>17</v>
      </c>
      <c r="B9" s="67"/>
      <c r="C9" s="67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80"/>
      <c r="P9" s="92"/>
    </row>
    <row r="10" spans="1:16" ht="21.75" customHeight="1" x14ac:dyDescent="0.25">
      <c r="A10" s="16" t="s">
        <v>41</v>
      </c>
      <c r="B10" s="17" t="s">
        <v>22</v>
      </c>
      <c r="C10" s="18">
        <v>-60672</v>
      </c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20"/>
      <c r="P10" s="21">
        <f>C10+SUM(D11:O12)</f>
        <v>-1462144</v>
      </c>
    </row>
    <row r="11" spans="1:16" ht="24.75" customHeight="1" x14ac:dyDescent="0.25">
      <c r="A11" s="22" t="s">
        <v>23</v>
      </c>
      <c r="B11" s="23"/>
      <c r="C11" s="24"/>
      <c r="D11" s="25">
        <v>-27172.910000000003</v>
      </c>
      <c r="E11" s="25">
        <v>-5713</v>
      </c>
      <c r="F11" s="25">
        <v>-26748.5</v>
      </c>
      <c r="G11" s="25">
        <v>-4586.8300000000017</v>
      </c>
      <c r="H11" s="25">
        <v>-16443</v>
      </c>
      <c r="I11" s="25">
        <v>-40522</v>
      </c>
      <c r="J11" s="25">
        <v>-433930.28</v>
      </c>
      <c r="K11" s="25">
        <v>-16442.78</v>
      </c>
      <c r="L11" s="25">
        <v>-20806</v>
      </c>
      <c r="M11" s="25">
        <v>-986646.07</v>
      </c>
      <c r="N11" s="25">
        <v>-16443</v>
      </c>
      <c r="O11" s="26">
        <v>-28672</v>
      </c>
      <c r="P11" s="27"/>
    </row>
    <row r="12" spans="1:16" ht="27" customHeight="1" x14ac:dyDescent="0.25">
      <c r="A12" s="28" t="s">
        <v>24</v>
      </c>
      <c r="B12" s="36"/>
      <c r="C12" s="30"/>
      <c r="D12" s="25">
        <v>58372.91</v>
      </c>
      <c r="E12" s="25">
        <v>0</v>
      </c>
      <c r="F12" s="25">
        <v>10304.5</v>
      </c>
      <c r="G12" s="25">
        <v>37472.83</v>
      </c>
      <c r="H12" s="25">
        <v>0</v>
      </c>
      <c r="I12" s="25">
        <v>0</v>
      </c>
      <c r="J12" s="25">
        <v>63158.28</v>
      </c>
      <c r="K12" s="25">
        <v>1773.78</v>
      </c>
      <c r="L12" s="25">
        <v>0</v>
      </c>
      <c r="M12" s="25">
        <v>51572.07</v>
      </c>
      <c r="N12" s="25">
        <v>0</v>
      </c>
      <c r="O12" s="31">
        <v>0</v>
      </c>
      <c r="P12" s="32"/>
    </row>
    <row r="13" spans="1:16" ht="18" customHeight="1" x14ac:dyDescent="0.25">
      <c r="A13" s="33" t="s">
        <v>25</v>
      </c>
      <c r="B13" s="17" t="s">
        <v>26</v>
      </c>
      <c r="C13" s="59">
        <v>-269442</v>
      </c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5"/>
      <c r="P13" s="21">
        <f>C13+SUM(D14:O15)</f>
        <v>-198748</v>
      </c>
    </row>
    <row r="14" spans="1:16" ht="19.5" customHeight="1" x14ac:dyDescent="0.25">
      <c r="A14" s="22" t="s">
        <v>23</v>
      </c>
      <c r="B14" s="23"/>
      <c r="C14" s="24"/>
      <c r="D14" s="25">
        <v>-10560</v>
      </c>
      <c r="E14" s="25">
        <v>-21170</v>
      </c>
      <c r="F14" s="25">
        <v>-80556</v>
      </c>
      <c r="G14" s="25">
        <v>-88608</v>
      </c>
      <c r="H14" s="25">
        <v>1162</v>
      </c>
      <c r="I14" s="25">
        <v>40116</v>
      </c>
      <c r="J14" s="25">
        <v>-21279</v>
      </c>
      <c r="K14" s="25">
        <v>-13015</v>
      </c>
      <c r="L14" s="25">
        <v>-65370</v>
      </c>
      <c r="M14" s="25">
        <v>-6418</v>
      </c>
      <c r="N14" s="25">
        <v>-3824</v>
      </c>
      <c r="O14" s="31">
        <v>34779</v>
      </c>
      <c r="P14" s="27"/>
    </row>
    <row r="15" spans="1:16" ht="30" customHeight="1" x14ac:dyDescent="0.25">
      <c r="A15" s="28" t="s">
        <v>24</v>
      </c>
      <c r="B15" s="36"/>
      <c r="C15" s="37"/>
      <c r="D15" s="38">
        <v>10560</v>
      </c>
      <c r="E15" s="38">
        <v>21170</v>
      </c>
      <c r="F15" s="38">
        <v>49490</v>
      </c>
      <c r="G15" s="38">
        <v>88608</v>
      </c>
      <c r="H15" s="38">
        <v>-1162</v>
      </c>
      <c r="I15" s="38">
        <v>26210</v>
      </c>
      <c r="J15" s="38">
        <v>21279</v>
      </c>
      <c r="K15" s="38">
        <v>13015</v>
      </c>
      <c r="L15" s="38">
        <v>31290</v>
      </c>
      <c r="M15" s="38">
        <v>6418</v>
      </c>
      <c r="N15" s="38">
        <v>3824</v>
      </c>
      <c r="O15" s="39">
        <v>34735</v>
      </c>
      <c r="P15" s="32"/>
    </row>
    <row r="16" spans="1:16" ht="21.75" customHeight="1" x14ac:dyDescent="0.25">
      <c r="A16" s="33" t="s">
        <v>27</v>
      </c>
      <c r="B16" s="17" t="s">
        <v>34</v>
      </c>
      <c r="C16" s="59">
        <v>-15000</v>
      </c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5"/>
      <c r="P16" s="21">
        <f>C16+SUM(D17:O18)</f>
        <v>-3400</v>
      </c>
    </row>
    <row r="17" spans="1:16" ht="18" customHeight="1" x14ac:dyDescent="0.25">
      <c r="A17" s="22" t="s">
        <v>23</v>
      </c>
      <c r="B17" s="23"/>
      <c r="C17" s="24"/>
      <c r="D17" s="25">
        <v>0</v>
      </c>
      <c r="E17" s="25">
        <v>0</v>
      </c>
      <c r="F17" s="25">
        <v>0</v>
      </c>
      <c r="G17" s="25">
        <v>0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  <c r="M17" s="25">
        <v>0</v>
      </c>
      <c r="N17" s="25">
        <v>-3400</v>
      </c>
      <c r="O17" s="25">
        <v>0</v>
      </c>
      <c r="P17" s="27"/>
    </row>
    <row r="18" spans="1:16" ht="33" customHeight="1" x14ac:dyDescent="0.25">
      <c r="A18" s="28" t="s">
        <v>24</v>
      </c>
      <c r="B18" s="36"/>
      <c r="C18" s="30"/>
      <c r="D18" s="25"/>
      <c r="E18" s="25">
        <v>15000</v>
      </c>
      <c r="F18" s="25"/>
      <c r="G18" s="25"/>
      <c r="H18" s="25"/>
      <c r="I18" s="25"/>
      <c r="J18" s="25"/>
      <c r="K18" s="25"/>
      <c r="L18" s="25"/>
      <c r="M18" s="25"/>
      <c r="N18" s="25"/>
      <c r="O18" s="31"/>
      <c r="P18" s="32"/>
    </row>
    <row r="19" spans="1:16" ht="18" customHeight="1" x14ac:dyDescent="0.25">
      <c r="A19" s="33" t="s">
        <v>37</v>
      </c>
      <c r="B19" s="17" t="s">
        <v>35</v>
      </c>
      <c r="C19" s="59">
        <v>0</v>
      </c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5"/>
      <c r="P19" s="21">
        <f>C19+SUM(D20:O21)</f>
        <v>-12114</v>
      </c>
    </row>
    <row r="20" spans="1:16" ht="18" customHeight="1" x14ac:dyDescent="0.25">
      <c r="A20" s="22" t="s">
        <v>23</v>
      </c>
      <c r="B20" s="23"/>
      <c r="C20" s="24"/>
      <c r="D20" s="25">
        <v>0</v>
      </c>
      <c r="E20" s="25">
        <v>0</v>
      </c>
      <c r="F20" s="25">
        <v>0</v>
      </c>
      <c r="G20" s="25">
        <v>0</v>
      </c>
      <c r="H20" s="25">
        <v>0</v>
      </c>
      <c r="I20" s="25">
        <v>0</v>
      </c>
      <c r="J20" s="25">
        <v>0</v>
      </c>
      <c r="K20" s="25">
        <v>0</v>
      </c>
      <c r="L20" s="25">
        <v>0</v>
      </c>
      <c r="M20" s="25">
        <v>0</v>
      </c>
      <c r="N20" s="25">
        <v>0</v>
      </c>
      <c r="O20" s="25">
        <v>-12114</v>
      </c>
      <c r="P20" s="27"/>
    </row>
    <row r="21" spans="1:16" ht="28.5" customHeight="1" x14ac:dyDescent="0.25">
      <c r="A21" s="28" t="s">
        <v>24</v>
      </c>
      <c r="B21" s="36"/>
      <c r="C21" s="30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31"/>
      <c r="P21" s="32"/>
    </row>
    <row r="22" spans="1:16" ht="18" customHeight="1" x14ac:dyDescent="0.25">
      <c r="A22" s="33" t="s">
        <v>45</v>
      </c>
      <c r="B22" s="17" t="s">
        <v>36</v>
      </c>
      <c r="C22" s="59">
        <v>-114687</v>
      </c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5"/>
      <c r="P22" s="21">
        <f>C22+SUM(D23:O24)</f>
        <v>0</v>
      </c>
    </row>
    <row r="23" spans="1:16" ht="18" customHeight="1" x14ac:dyDescent="0.25">
      <c r="A23" s="22" t="s">
        <v>23</v>
      </c>
      <c r="B23" s="23"/>
      <c r="C23" s="24"/>
      <c r="D23" s="25">
        <v>0</v>
      </c>
      <c r="E23" s="25">
        <v>0</v>
      </c>
      <c r="F23" s="25">
        <v>0</v>
      </c>
      <c r="G23" s="25">
        <v>0</v>
      </c>
      <c r="H23" s="25">
        <v>0</v>
      </c>
      <c r="I23" s="25">
        <v>73685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7"/>
    </row>
    <row r="24" spans="1:16" ht="30.75" customHeight="1" x14ac:dyDescent="0.25">
      <c r="A24" s="28" t="s">
        <v>24</v>
      </c>
      <c r="B24" s="36"/>
      <c r="C24" s="30"/>
      <c r="D24" s="25"/>
      <c r="E24" s="25">
        <v>41002</v>
      </c>
      <c r="F24" s="25"/>
      <c r="G24" s="25"/>
      <c r="H24" s="25"/>
      <c r="I24" s="25"/>
      <c r="J24" s="25"/>
      <c r="K24" s="25"/>
      <c r="L24" s="25"/>
      <c r="M24" s="25"/>
      <c r="N24" s="25"/>
      <c r="O24" s="31"/>
      <c r="P24" s="32"/>
    </row>
    <row r="25" spans="1:16" ht="18" customHeight="1" x14ac:dyDescent="0.25">
      <c r="A25" s="68" t="s">
        <v>46</v>
      </c>
      <c r="B25" s="59"/>
      <c r="C25" s="64">
        <f>SUM(C10:C24)</f>
        <v>-459801</v>
      </c>
      <c r="D25" s="64">
        <f t="shared" ref="D25:O25" si="0">C25+SUM(D5:D24)</f>
        <v>-428601</v>
      </c>
      <c r="E25" s="64">
        <f t="shared" si="0"/>
        <v>-378312</v>
      </c>
      <c r="F25" s="64">
        <f t="shared" si="0"/>
        <v>-425822</v>
      </c>
      <c r="G25" s="64">
        <f t="shared" si="0"/>
        <v>-392936</v>
      </c>
      <c r="H25" s="64">
        <f t="shared" si="0"/>
        <v>-409379</v>
      </c>
      <c r="I25" s="64">
        <f t="shared" si="0"/>
        <v>-309890</v>
      </c>
      <c r="J25" s="64">
        <f t="shared" si="0"/>
        <v>-680662</v>
      </c>
      <c r="K25" s="64">
        <f t="shared" si="0"/>
        <v>-695331</v>
      </c>
      <c r="L25" s="64">
        <f t="shared" si="0"/>
        <v>-750217</v>
      </c>
      <c r="M25" s="64">
        <f t="shared" si="0"/>
        <v>-1685291</v>
      </c>
      <c r="N25" s="64">
        <f t="shared" si="0"/>
        <v>-1705134</v>
      </c>
      <c r="O25" s="64">
        <f t="shared" si="0"/>
        <v>-1676406</v>
      </c>
      <c r="P25" s="81">
        <f>SUM(P10:P24)</f>
        <v>-1676406</v>
      </c>
    </row>
    <row r="26" spans="1:16" ht="18" customHeight="1" thickBot="1" x14ac:dyDescent="0.3">
      <c r="A26" s="69"/>
      <c r="B26" s="60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82"/>
    </row>
    <row r="27" spans="1:16" ht="18" customHeight="1" thickTop="1" thickBot="1" x14ac:dyDescent="0.3">
      <c r="B27" s="62"/>
      <c r="C27" s="62"/>
      <c r="E27" s="8"/>
    </row>
    <row r="28" spans="1:16" ht="18" customHeight="1" thickTop="1" x14ac:dyDescent="0.25">
      <c r="A28" s="40" t="s">
        <v>13</v>
      </c>
      <c r="B28" s="66" t="s">
        <v>19</v>
      </c>
      <c r="C28" s="66" t="s">
        <v>20</v>
      </c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74" t="s">
        <v>21</v>
      </c>
    </row>
    <row r="29" spans="1:16" ht="18" customHeight="1" x14ac:dyDescent="0.25">
      <c r="A29" s="15" t="s">
        <v>14</v>
      </c>
      <c r="B29" s="67"/>
      <c r="C29" s="67"/>
      <c r="D29" s="61" t="s">
        <v>0</v>
      </c>
      <c r="E29" s="61" t="s">
        <v>1</v>
      </c>
      <c r="F29" s="61" t="s">
        <v>2</v>
      </c>
      <c r="G29" s="61" t="s">
        <v>3</v>
      </c>
      <c r="H29" s="61" t="s">
        <v>4</v>
      </c>
      <c r="I29" s="61" t="s">
        <v>5</v>
      </c>
      <c r="J29" s="61" t="s">
        <v>6</v>
      </c>
      <c r="K29" s="61" t="s">
        <v>7</v>
      </c>
      <c r="L29" s="61" t="s">
        <v>8</v>
      </c>
      <c r="M29" s="61" t="s">
        <v>9</v>
      </c>
      <c r="N29" s="61" t="s">
        <v>10</v>
      </c>
      <c r="O29" s="61" t="s">
        <v>11</v>
      </c>
      <c r="P29" s="90"/>
    </row>
    <row r="30" spans="1:16" ht="18" customHeight="1" x14ac:dyDescent="0.25">
      <c r="A30" s="42"/>
      <c r="B30" s="17" t="s">
        <v>26</v>
      </c>
      <c r="C30" s="59">
        <v>-4272805</v>
      </c>
      <c r="D30" s="86">
        <v>-55882</v>
      </c>
      <c r="E30" s="86">
        <v>-36523</v>
      </c>
      <c r="F30" s="86">
        <v>-90758</v>
      </c>
      <c r="G30" s="86">
        <v>-43837</v>
      </c>
      <c r="H30" s="86">
        <v>-86115</v>
      </c>
      <c r="I30" s="86">
        <v>-497166</v>
      </c>
      <c r="J30" s="86">
        <v>387359</v>
      </c>
      <c r="K30" s="86">
        <v>-48800</v>
      </c>
      <c r="L30" s="86">
        <v>-359997</v>
      </c>
      <c r="M30" s="86">
        <v>202776</v>
      </c>
      <c r="N30" s="86">
        <v>-70018</v>
      </c>
      <c r="O30" s="86">
        <v>4914</v>
      </c>
      <c r="P30" s="83">
        <f>C30+SUM(D30:O32)</f>
        <v>-4249578</v>
      </c>
    </row>
    <row r="31" spans="1:16" ht="18" customHeight="1" x14ac:dyDescent="0.25">
      <c r="A31" s="50" t="s">
        <v>28</v>
      </c>
      <c r="B31" s="51"/>
      <c r="C31" s="24"/>
      <c r="D31" s="87"/>
      <c r="E31" s="87"/>
      <c r="F31" s="87">
        <v>0</v>
      </c>
      <c r="G31" s="87"/>
      <c r="H31" s="87"/>
      <c r="I31" s="87"/>
      <c r="J31" s="87"/>
      <c r="K31" s="87"/>
      <c r="L31" s="87"/>
      <c r="M31" s="87"/>
      <c r="N31" s="87"/>
      <c r="O31" s="87"/>
      <c r="P31" s="84"/>
    </row>
    <row r="32" spans="1:16" ht="29.25" customHeight="1" x14ac:dyDescent="0.25">
      <c r="A32" s="52" t="s">
        <v>29</v>
      </c>
      <c r="B32" s="36"/>
      <c r="C32" s="30"/>
      <c r="D32" s="19">
        <v>55882</v>
      </c>
      <c r="E32" s="19">
        <v>36523</v>
      </c>
      <c r="F32" s="19">
        <v>32488</v>
      </c>
      <c r="G32" s="19">
        <v>102107</v>
      </c>
      <c r="H32" s="19">
        <v>86115</v>
      </c>
      <c r="I32" s="19">
        <v>63390</v>
      </c>
      <c r="J32" s="19">
        <v>46417</v>
      </c>
      <c r="K32" s="19">
        <v>48800</v>
      </c>
      <c r="L32" s="19">
        <v>90010</v>
      </c>
      <c r="M32" s="19">
        <v>67211</v>
      </c>
      <c r="N32" s="19">
        <v>70018</v>
      </c>
      <c r="O32" s="19">
        <v>18313</v>
      </c>
      <c r="P32" s="85"/>
    </row>
    <row r="33" spans="1:16" ht="18" customHeight="1" x14ac:dyDescent="0.25">
      <c r="A33" s="68" t="s">
        <v>46</v>
      </c>
      <c r="B33" s="18"/>
      <c r="C33" s="88"/>
      <c r="D33" s="64">
        <f>C30+D32+D30</f>
        <v>-4272805</v>
      </c>
      <c r="E33" s="64">
        <f>D33+E30+E32</f>
        <v>-4272805</v>
      </c>
      <c r="F33" s="64">
        <f t="shared" ref="F33:O33" si="1">E33+F30+F32</f>
        <v>-4331075</v>
      </c>
      <c r="G33" s="64">
        <f t="shared" si="1"/>
        <v>-4272805</v>
      </c>
      <c r="H33" s="64">
        <f t="shared" si="1"/>
        <v>-4272805</v>
      </c>
      <c r="I33" s="64">
        <f t="shared" si="1"/>
        <v>-4706581</v>
      </c>
      <c r="J33" s="64">
        <f t="shared" si="1"/>
        <v>-4272805</v>
      </c>
      <c r="K33" s="64">
        <f t="shared" si="1"/>
        <v>-4272805</v>
      </c>
      <c r="L33" s="64">
        <f t="shared" si="1"/>
        <v>-4542792</v>
      </c>
      <c r="M33" s="64">
        <f t="shared" si="1"/>
        <v>-4272805</v>
      </c>
      <c r="N33" s="64">
        <f t="shared" si="1"/>
        <v>-4272805</v>
      </c>
      <c r="O33" s="64">
        <f t="shared" si="1"/>
        <v>-4249578</v>
      </c>
      <c r="P33" s="77"/>
    </row>
    <row r="34" spans="1:16" ht="18" customHeight="1" thickBot="1" x14ac:dyDescent="0.3">
      <c r="A34" s="69"/>
      <c r="B34" s="60"/>
      <c r="C34" s="89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78"/>
    </row>
    <row r="35" spans="1:16" ht="18" customHeight="1" thickTop="1" x14ac:dyDescent="0.25"/>
  </sheetData>
  <mergeCells count="61">
    <mergeCell ref="N8:N9"/>
    <mergeCell ref="O8:O9"/>
    <mergeCell ref="P8:P9"/>
    <mergeCell ref="K8:K9"/>
    <mergeCell ref="L8:L9"/>
    <mergeCell ref="M8:M9"/>
    <mergeCell ref="A25:A26"/>
    <mergeCell ref="C25:C26"/>
    <mergeCell ref="H8:H9"/>
    <mergeCell ref="I8:I9"/>
    <mergeCell ref="J8:J9"/>
    <mergeCell ref="B8:B9"/>
    <mergeCell ref="C8:C9"/>
    <mergeCell ref="D8:D9"/>
    <mergeCell ref="E8:E9"/>
    <mergeCell ref="F8:F9"/>
    <mergeCell ref="G8:G9"/>
    <mergeCell ref="B28:B29"/>
    <mergeCell ref="C28:C29"/>
    <mergeCell ref="G33:G34"/>
    <mergeCell ref="G30:G31"/>
    <mergeCell ref="H30:H31"/>
    <mergeCell ref="J30:J31"/>
    <mergeCell ref="A33:A34"/>
    <mergeCell ref="C33:C34"/>
    <mergeCell ref="D33:D34"/>
    <mergeCell ref="E33:E34"/>
    <mergeCell ref="F33:F34"/>
    <mergeCell ref="D30:D31"/>
    <mergeCell ref="E30:E31"/>
    <mergeCell ref="F30:F31"/>
    <mergeCell ref="I30:I31"/>
    <mergeCell ref="N33:N34"/>
    <mergeCell ref="O33:O34"/>
    <mergeCell ref="P33:P34"/>
    <mergeCell ref="D25:D26"/>
    <mergeCell ref="E25:E26"/>
    <mergeCell ref="F25:F26"/>
    <mergeCell ref="G25:G26"/>
    <mergeCell ref="H25:H26"/>
    <mergeCell ref="I25:I26"/>
    <mergeCell ref="J25:J26"/>
    <mergeCell ref="H33:H34"/>
    <mergeCell ref="I33:I34"/>
    <mergeCell ref="J33:J34"/>
    <mergeCell ref="K33:K34"/>
    <mergeCell ref="L33:L34"/>
    <mergeCell ref="M33:M34"/>
    <mergeCell ref="P30:P32"/>
    <mergeCell ref="K25:K26"/>
    <mergeCell ref="L25:L26"/>
    <mergeCell ref="M25:M26"/>
    <mergeCell ref="N25:N26"/>
    <mergeCell ref="O25:O26"/>
    <mergeCell ref="P25:P26"/>
    <mergeCell ref="M30:M31"/>
    <mergeCell ref="N30:N31"/>
    <mergeCell ref="O30:O31"/>
    <mergeCell ref="K30:K31"/>
    <mergeCell ref="L30:L31"/>
    <mergeCell ref="P28:P29"/>
  </mergeCells>
  <pageMargins left="0.7" right="0.7" top="1" bottom="0.75" header="0.55000000000000004" footer="0.55000000000000004"/>
  <pageSetup scale="50" fitToHeight="0" orientation="landscape" r:id="rId1"/>
  <headerFooter>
    <oddFooter>&amp;R&amp;"Times New Roman,Bold"&amp;12Attachment to Response to LGE KIUC - 2 Question No. 19
Page 2 of 3
Scott/Arbough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topLeftCell="A10" workbookViewId="0"/>
  </sheetViews>
  <sheetFormatPr defaultColWidth="8.6640625" defaultRowHeight="18" customHeight="1" x14ac:dyDescent="0.25"/>
  <cols>
    <col min="1" max="1" width="19.5" style="7" bestFit="1" customWidth="1"/>
    <col min="2" max="2" width="5.83203125" style="7" customWidth="1"/>
    <col min="3" max="3" width="9.25" style="7" customWidth="1"/>
    <col min="4" max="16" width="8.5" style="7" customWidth="1"/>
    <col min="17" max="16384" width="8.6640625" style="7"/>
  </cols>
  <sheetData>
    <row r="1" spans="1:16" s="3" customFormat="1" ht="18" customHeight="1" x14ac:dyDescent="0.25">
      <c r="A1" s="47" t="s">
        <v>12</v>
      </c>
      <c r="B1" s="47"/>
      <c r="C1" s="47"/>
      <c r="D1" s="56"/>
      <c r="E1" s="56"/>
      <c r="F1" s="56"/>
      <c r="G1" s="56"/>
      <c r="H1" s="56"/>
      <c r="I1" s="2"/>
      <c r="J1" s="2"/>
      <c r="K1" s="2"/>
      <c r="L1" s="2"/>
      <c r="M1" s="2"/>
      <c r="N1" s="2"/>
      <c r="O1" s="2"/>
    </row>
    <row r="2" spans="1:16" s="3" customFormat="1" ht="18" customHeight="1" x14ac:dyDescent="0.25">
      <c r="A2" s="48" t="s">
        <v>18</v>
      </c>
      <c r="B2" s="48"/>
      <c r="C2" s="48"/>
      <c r="D2" s="57"/>
      <c r="E2" s="57"/>
      <c r="F2" s="57"/>
      <c r="G2" s="57"/>
      <c r="H2" s="57"/>
      <c r="I2" s="5"/>
      <c r="J2" s="5"/>
      <c r="K2" s="5"/>
      <c r="L2" s="5"/>
      <c r="M2" s="5"/>
      <c r="N2" s="5"/>
      <c r="O2" s="5"/>
    </row>
    <row r="3" spans="1:16" s="3" customFormat="1" ht="18" customHeight="1" x14ac:dyDescent="0.25">
      <c r="A3" s="47" t="s">
        <v>16</v>
      </c>
      <c r="B3" s="47"/>
      <c r="C3" s="47"/>
      <c r="D3" s="56"/>
      <c r="E3" s="56"/>
      <c r="F3" s="56"/>
      <c r="G3" s="56"/>
      <c r="H3" s="56"/>
      <c r="I3" s="2"/>
      <c r="J3" s="2"/>
      <c r="K3" s="2"/>
      <c r="L3" s="2"/>
      <c r="M3" s="2"/>
      <c r="N3" s="2"/>
      <c r="O3" s="2"/>
    </row>
    <row r="4" spans="1:16" s="3" customFormat="1" ht="18" customHeight="1" x14ac:dyDescent="0.25">
      <c r="A4" s="47" t="s">
        <v>32</v>
      </c>
      <c r="B4" s="47"/>
      <c r="C4" s="47"/>
      <c r="D4" s="56"/>
      <c r="E4" s="56"/>
      <c r="F4" s="56"/>
      <c r="G4" s="56"/>
      <c r="H4" s="56"/>
      <c r="I4" s="2"/>
      <c r="J4" s="2"/>
      <c r="K4" s="2"/>
      <c r="L4" s="2"/>
      <c r="M4" s="2"/>
      <c r="N4" s="2"/>
      <c r="O4" s="2"/>
    </row>
    <row r="5" spans="1:16" s="3" customFormat="1" ht="18" customHeight="1" x14ac:dyDescent="0.25">
      <c r="A5" s="1"/>
      <c r="B5" s="1"/>
      <c r="C5" s="1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6" ht="18" customHeight="1" thickBot="1" x14ac:dyDescent="0.3">
      <c r="A6" s="6"/>
      <c r="B6" s="6"/>
      <c r="C6" s="6"/>
    </row>
    <row r="7" spans="1:16" ht="18" customHeight="1" thickTop="1" x14ac:dyDescent="0.25">
      <c r="A7" s="9"/>
      <c r="B7" s="10"/>
      <c r="C7" s="10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2"/>
      <c r="P7" s="13"/>
    </row>
    <row r="8" spans="1:16" ht="18" customHeight="1" x14ac:dyDescent="0.25">
      <c r="A8" s="14" t="s">
        <v>15</v>
      </c>
      <c r="B8" s="66" t="s">
        <v>19</v>
      </c>
      <c r="C8" s="66" t="s">
        <v>20</v>
      </c>
      <c r="D8" s="70" t="s">
        <v>0</v>
      </c>
      <c r="E8" s="70" t="s">
        <v>1</v>
      </c>
      <c r="F8" s="70" t="s">
        <v>2</v>
      </c>
      <c r="G8" s="70" t="s">
        <v>3</v>
      </c>
      <c r="H8" s="70" t="s">
        <v>4</v>
      </c>
      <c r="I8" s="70" t="s">
        <v>5</v>
      </c>
      <c r="J8" s="70" t="s">
        <v>6</v>
      </c>
      <c r="K8" s="70" t="s">
        <v>7</v>
      </c>
      <c r="L8" s="70" t="s">
        <v>8</v>
      </c>
      <c r="M8" s="70" t="s">
        <v>9</v>
      </c>
      <c r="N8" s="70" t="s">
        <v>10</v>
      </c>
      <c r="O8" s="79" t="s">
        <v>11</v>
      </c>
      <c r="P8" s="91" t="s">
        <v>21</v>
      </c>
    </row>
    <row r="9" spans="1:16" ht="18" customHeight="1" x14ac:dyDescent="0.25">
      <c r="A9" s="15" t="s">
        <v>17</v>
      </c>
      <c r="B9" s="67"/>
      <c r="C9" s="67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80"/>
      <c r="P9" s="92"/>
    </row>
    <row r="10" spans="1:16" ht="27.75" customHeight="1" x14ac:dyDescent="0.25">
      <c r="A10" s="16" t="s">
        <v>41</v>
      </c>
      <c r="B10" s="17" t="s">
        <v>22</v>
      </c>
      <c r="C10" s="18">
        <v>-1461725</v>
      </c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20"/>
      <c r="P10" s="21">
        <f>C10+SUM(D11:O12)</f>
        <v>-60671.999999999534</v>
      </c>
    </row>
    <row r="11" spans="1:16" ht="29.25" customHeight="1" x14ac:dyDescent="0.25">
      <c r="A11" s="22" t="s">
        <v>23</v>
      </c>
      <c r="B11" s="23"/>
      <c r="C11" s="24"/>
      <c r="D11" s="25">
        <v>86537.780000000028</v>
      </c>
      <c r="E11" s="25">
        <v>222.07000000000698</v>
      </c>
      <c r="F11" s="25">
        <v>-902806.41</v>
      </c>
      <c r="G11" s="25">
        <v>-846010.86</v>
      </c>
      <c r="H11" s="25">
        <v>-32623</v>
      </c>
      <c r="I11" s="25">
        <v>-20910.39</v>
      </c>
      <c r="J11" s="25">
        <v>-7292.6699999999983</v>
      </c>
      <c r="K11" s="25">
        <v>-24360</v>
      </c>
      <c r="L11" s="25">
        <v>-21213</v>
      </c>
      <c r="M11" s="25">
        <v>-31313.119999999995</v>
      </c>
      <c r="N11" s="25">
        <v>255623.28000000003</v>
      </c>
      <c r="O11" s="26">
        <v>-9653</v>
      </c>
      <c r="P11" s="27"/>
    </row>
    <row r="12" spans="1:16" ht="27" customHeight="1" x14ac:dyDescent="0.25">
      <c r="A12" s="28" t="s">
        <v>24</v>
      </c>
      <c r="B12" s="29"/>
      <c r="C12" s="30"/>
      <c r="D12" s="25">
        <v>1111941.22</v>
      </c>
      <c r="E12" s="25">
        <v>182490.93</v>
      </c>
      <c r="F12" s="25">
        <v>30259.41</v>
      </c>
      <c r="G12" s="25">
        <v>53133.86</v>
      </c>
      <c r="H12" s="25">
        <v>0</v>
      </c>
      <c r="I12" s="25">
        <v>20903.39</v>
      </c>
      <c r="J12" s="25">
        <v>79219.67</v>
      </c>
      <c r="K12" s="25">
        <v>0</v>
      </c>
      <c r="L12" s="25">
        <v>0</v>
      </c>
      <c r="M12" s="25">
        <v>947306.12</v>
      </c>
      <c r="N12" s="25">
        <v>529597.72</v>
      </c>
      <c r="O12" s="31">
        <v>0</v>
      </c>
      <c r="P12" s="32"/>
    </row>
    <row r="13" spans="1:16" ht="18" customHeight="1" x14ac:dyDescent="0.25">
      <c r="A13" s="33" t="s">
        <v>25</v>
      </c>
      <c r="B13" s="17" t="s">
        <v>26</v>
      </c>
      <c r="C13" s="18">
        <v>-246977</v>
      </c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5"/>
      <c r="P13" s="21">
        <f>C13+SUM(D14:O15)</f>
        <v>-269442</v>
      </c>
    </row>
    <row r="14" spans="1:16" ht="19.5" customHeight="1" x14ac:dyDescent="0.25">
      <c r="A14" s="22" t="s">
        <v>23</v>
      </c>
      <c r="B14" s="23"/>
      <c r="C14" s="24"/>
      <c r="D14" s="25">
        <v>-24352</v>
      </c>
      <c r="E14" s="25">
        <v>-157756</v>
      </c>
      <c r="F14" s="25">
        <v>-338976</v>
      </c>
      <c r="G14" s="25">
        <v>-303117</v>
      </c>
      <c r="H14" s="25">
        <v>-37403</v>
      </c>
      <c r="I14" s="25">
        <v>-52689</v>
      </c>
      <c r="J14" s="25">
        <v>-48260</v>
      </c>
      <c r="K14" s="25">
        <v>-24901</v>
      </c>
      <c r="L14" s="25">
        <v>-74491</v>
      </c>
      <c r="M14" s="25">
        <v>-34277</v>
      </c>
      <c r="N14" s="25">
        <v>-9681</v>
      </c>
      <c r="O14" s="31">
        <v>-63416</v>
      </c>
      <c r="P14" s="27"/>
    </row>
    <row r="15" spans="1:16" ht="30.75" customHeight="1" x14ac:dyDescent="0.25">
      <c r="A15" s="28" t="s">
        <v>24</v>
      </c>
      <c r="B15" s="36"/>
      <c r="C15" s="30"/>
      <c r="D15" s="38">
        <v>24352</v>
      </c>
      <c r="E15" s="25">
        <v>157756</v>
      </c>
      <c r="F15" s="38">
        <v>91405</v>
      </c>
      <c r="G15" s="38">
        <v>53117</v>
      </c>
      <c r="H15" s="38">
        <v>537403</v>
      </c>
      <c r="I15" s="38">
        <v>39817</v>
      </c>
      <c r="J15" s="38">
        <v>24750</v>
      </c>
      <c r="K15" s="38">
        <v>68037</v>
      </c>
      <c r="L15" s="38">
        <v>63940</v>
      </c>
      <c r="M15" s="38">
        <v>34277</v>
      </c>
      <c r="N15" s="38">
        <v>9681</v>
      </c>
      <c r="O15" s="39">
        <v>42319</v>
      </c>
      <c r="P15" s="32"/>
    </row>
    <row r="16" spans="1:16" ht="18" customHeight="1" x14ac:dyDescent="0.25">
      <c r="A16" s="33" t="s">
        <v>27</v>
      </c>
      <c r="B16" s="17" t="s">
        <v>34</v>
      </c>
      <c r="C16" s="18">
        <v>-77616</v>
      </c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5"/>
      <c r="P16" s="21">
        <f>C16+SUM(D17:O18)</f>
        <v>-15000</v>
      </c>
    </row>
    <row r="17" spans="1:16" ht="23.25" customHeight="1" x14ac:dyDescent="0.25">
      <c r="A17" s="22" t="s">
        <v>23</v>
      </c>
      <c r="B17" s="23"/>
      <c r="C17" s="24"/>
      <c r="D17" s="25">
        <v>0</v>
      </c>
      <c r="E17" s="25">
        <v>0</v>
      </c>
      <c r="F17" s="25">
        <v>0</v>
      </c>
      <c r="G17" s="25">
        <v>0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  <c r="M17" s="25">
        <v>0</v>
      </c>
      <c r="N17" s="25">
        <v>-15000</v>
      </c>
      <c r="O17" s="25">
        <v>0</v>
      </c>
      <c r="P17" s="27"/>
    </row>
    <row r="18" spans="1:16" ht="31.5" customHeight="1" x14ac:dyDescent="0.25">
      <c r="A18" s="28" t="s">
        <v>24</v>
      </c>
      <c r="B18" s="36"/>
      <c r="C18" s="30"/>
      <c r="D18" s="25"/>
      <c r="E18" s="25">
        <v>77616</v>
      </c>
      <c r="F18" s="25"/>
      <c r="G18" s="25"/>
      <c r="H18" s="25"/>
      <c r="I18" s="25"/>
      <c r="J18" s="25"/>
      <c r="K18" s="25"/>
      <c r="L18" s="25"/>
      <c r="M18" s="25"/>
      <c r="N18" s="25"/>
      <c r="O18" s="31"/>
      <c r="P18" s="32"/>
    </row>
    <row r="19" spans="1:16" ht="18" customHeight="1" x14ac:dyDescent="0.25">
      <c r="A19" s="33" t="s">
        <v>42</v>
      </c>
      <c r="B19" s="17" t="s">
        <v>26</v>
      </c>
      <c r="C19" s="18">
        <v>-650000</v>
      </c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5"/>
      <c r="P19" s="21">
        <f>C19+SUM(D20:O21)</f>
        <v>0</v>
      </c>
    </row>
    <row r="20" spans="1:16" ht="23.25" customHeight="1" x14ac:dyDescent="0.25">
      <c r="A20" s="22" t="s">
        <v>23</v>
      </c>
      <c r="B20" s="23"/>
      <c r="C20" s="24"/>
      <c r="D20" s="25">
        <v>0</v>
      </c>
      <c r="E20" s="25">
        <v>-175000</v>
      </c>
      <c r="F20" s="25">
        <v>0</v>
      </c>
      <c r="G20" s="25">
        <v>0</v>
      </c>
      <c r="H20" s="25">
        <v>0</v>
      </c>
      <c r="I20" s="25">
        <v>0</v>
      </c>
      <c r="J20" s="25">
        <v>0</v>
      </c>
      <c r="K20" s="25">
        <v>0</v>
      </c>
      <c r="L20" s="25">
        <v>0</v>
      </c>
      <c r="M20" s="25">
        <v>0</v>
      </c>
      <c r="N20" s="25">
        <v>0</v>
      </c>
      <c r="O20" s="25">
        <v>0</v>
      </c>
      <c r="P20" s="27"/>
    </row>
    <row r="21" spans="1:16" ht="24.75" customHeight="1" x14ac:dyDescent="0.25">
      <c r="A21" s="28" t="s">
        <v>24</v>
      </c>
      <c r="B21" s="36"/>
      <c r="C21" s="30"/>
      <c r="D21" s="25"/>
      <c r="E21" s="25">
        <v>825000</v>
      </c>
      <c r="F21" s="25"/>
      <c r="G21" s="25"/>
      <c r="H21" s="25"/>
      <c r="I21" s="25"/>
      <c r="J21" s="25"/>
      <c r="K21" s="25"/>
      <c r="L21" s="25"/>
      <c r="M21" s="25"/>
      <c r="N21" s="25"/>
      <c r="O21" s="31"/>
      <c r="P21" s="32"/>
    </row>
    <row r="22" spans="1:16" ht="18" customHeight="1" x14ac:dyDescent="0.25">
      <c r="A22" s="33" t="s">
        <v>45</v>
      </c>
      <c r="B22" s="17" t="s">
        <v>36</v>
      </c>
      <c r="C22" s="18">
        <v>-85323</v>
      </c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5"/>
      <c r="P22" s="21">
        <f>C22+SUM(D23:O24)</f>
        <v>-114687</v>
      </c>
    </row>
    <row r="23" spans="1:16" ht="18" customHeight="1" x14ac:dyDescent="0.25">
      <c r="A23" s="22" t="s">
        <v>23</v>
      </c>
      <c r="B23" s="23"/>
      <c r="C23" s="24"/>
      <c r="D23" s="25">
        <v>0</v>
      </c>
      <c r="E23" s="25">
        <v>0</v>
      </c>
      <c r="F23" s="25">
        <v>0</v>
      </c>
      <c r="G23" s="25">
        <v>0</v>
      </c>
      <c r="H23" s="25">
        <v>-1422</v>
      </c>
      <c r="I23" s="25">
        <v>0</v>
      </c>
      <c r="J23" s="25">
        <v>0</v>
      </c>
      <c r="K23" s="25">
        <v>-81</v>
      </c>
      <c r="L23" s="25">
        <v>0</v>
      </c>
      <c r="M23" s="25">
        <v>-50</v>
      </c>
      <c r="N23" s="25">
        <v>-27811</v>
      </c>
      <c r="O23" s="25">
        <v>0</v>
      </c>
      <c r="P23" s="27"/>
    </row>
    <row r="24" spans="1:16" ht="29.25" customHeight="1" x14ac:dyDescent="0.25">
      <c r="A24" s="28" t="s">
        <v>24</v>
      </c>
      <c r="B24" s="36"/>
      <c r="C24" s="30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31"/>
      <c r="P24" s="32"/>
    </row>
    <row r="25" spans="1:16" ht="18" customHeight="1" x14ac:dyDescent="0.25">
      <c r="A25" s="68" t="s">
        <v>46</v>
      </c>
      <c r="B25" s="59"/>
      <c r="C25" s="64">
        <f>SUM(C10:C24)</f>
        <v>-2521641</v>
      </c>
      <c r="D25" s="64">
        <f t="shared" ref="D25:O25" si="0">C25+SUM(D5:D24)</f>
        <v>-1323162</v>
      </c>
      <c r="E25" s="64">
        <f t="shared" si="0"/>
        <v>-412833</v>
      </c>
      <c r="F25" s="64">
        <f t="shared" si="0"/>
        <v>-1532951</v>
      </c>
      <c r="G25" s="64">
        <f t="shared" si="0"/>
        <v>-2575828</v>
      </c>
      <c r="H25" s="64">
        <f t="shared" si="0"/>
        <v>-2109873</v>
      </c>
      <c r="I25" s="64">
        <f t="shared" si="0"/>
        <v>-2122752</v>
      </c>
      <c r="J25" s="64">
        <f t="shared" si="0"/>
        <v>-2074335</v>
      </c>
      <c r="K25" s="64">
        <f t="shared" si="0"/>
        <v>-2055640</v>
      </c>
      <c r="L25" s="64">
        <f t="shared" si="0"/>
        <v>-2087404</v>
      </c>
      <c r="M25" s="64">
        <f t="shared" si="0"/>
        <v>-1171461</v>
      </c>
      <c r="N25" s="64">
        <f t="shared" si="0"/>
        <v>-429051</v>
      </c>
      <c r="O25" s="64">
        <f t="shared" si="0"/>
        <v>-459801</v>
      </c>
      <c r="P25" s="93">
        <f>SUM(P10:P24)</f>
        <v>-459800.99999999953</v>
      </c>
    </row>
    <row r="26" spans="1:16" ht="18" customHeight="1" thickBot="1" x14ac:dyDescent="0.3">
      <c r="A26" s="69"/>
      <c r="B26" s="60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94"/>
    </row>
    <row r="27" spans="1:16" ht="18" customHeight="1" thickTop="1" thickBot="1" x14ac:dyDescent="0.3">
      <c r="E27" s="8"/>
    </row>
    <row r="28" spans="1:16" ht="18" customHeight="1" thickTop="1" x14ac:dyDescent="0.25">
      <c r="A28" s="9"/>
      <c r="B28" s="10"/>
      <c r="C28" s="10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3"/>
    </row>
    <row r="29" spans="1:16" ht="18" customHeight="1" x14ac:dyDescent="0.25">
      <c r="A29" s="14" t="s">
        <v>13</v>
      </c>
      <c r="B29" s="66" t="s">
        <v>19</v>
      </c>
      <c r="C29" s="66" t="s">
        <v>20</v>
      </c>
      <c r="D29" s="70" t="s">
        <v>0</v>
      </c>
      <c r="E29" s="70" t="s">
        <v>1</v>
      </c>
      <c r="F29" s="70" t="s">
        <v>2</v>
      </c>
      <c r="G29" s="70" t="s">
        <v>3</v>
      </c>
      <c r="H29" s="70" t="s">
        <v>4</v>
      </c>
      <c r="I29" s="70" t="s">
        <v>5</v>
      </c>
      <c r="J29" s="70" t="s">
        <v>6</v>
      </c>
      <c r="K29" s="70" t="s">
        <v>7</v>
      </c>
      <c r="L29" s="70" t="s">
        <v>8</v>
      </c>
      <c r="M29" s="70" t="s">
        <v>9</v>
      </c>
      <c r="N29" s="70" t="s">
        <v>10</v>
      </c>
      <c r="O29" s="70" t="s">
        <v>11</v>
      </c>
      <c r="P29" s="91" t="s">
        <v>21</v>
      </c>
    </row>
    <row r="30" spans="1:16" ht="18" customHeight="1" x14ac:dyDescent="0.25">
      <c r="A30" s="15" t="s">
        <v>14</v>
      </c>
      <c r="B30" s="67"/>
      <c r="C30" s="67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92"/>
    </row>
    <row r="31" spans="1:16" ht="18" customHeight="1" x14ac:dyDescent="0.25">
      <c r="A31" s="42"/>
      <c r="B31" s="17" t="s">
        <v>26</v>
      </c>
      <c r="C31" s="59">
        <v>-4329048</v>
      </c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21">
        <f>C31+SUM(D32:O33)</f>
        <v>-4272805</v>
      </c>
    </row>
    <row r="32" spans="1:16" ht="18" customHeight="1" x14ac:dyDescent="0.25">
      <c r="A32" s="53" t="s">
        <v>28</v>
      </c>
      <c r="B32" s="23"/>
      <c r="C32" s="24"/>
      <c r="D32" s="38">
        <v>-44898</v>
      </c>
      <c r="E32" s="38">
        <v>-36752</v>
      </c>
      <c r="F32" s="38">
        <v>73196</v>
      </c>
      <c r="G32" s="38">
        <v>-178213</v>
      </c>
      <c r="H32" s="38">
        <v>-37280</v>
      </c>
      <c r="I32" s="38">
        <v>137072</v>
      </c>
      <c r="J32" s="38">
        <v>-213400</v>
      </c>
      <c r="K32" s="38">
        <v>-58205</v>
      </c>
      <c r="L32" s="38">
        <v>-71573</v>
      </c>
      <c r="M32" s="38">
        <v>49672</v>
      </c>
      <c r="N32" s="38">
        <v>-19325</v>
      </c>
      <c r="O32" s="38">
        <v>-31062</v>
      </c>
      <c r="P32" s="27"/>
    </row>
    <row r="33" spans="1:16" ht="30" customHeight="1" x14ac:dyDescent="0.25">
      <c r="A33" s="54" t="s">
        <v>29</v>
      </c>
      <c r="B33" s="36"/>
      <c r="C33" s="61"/>
      <c r="D33" s="38">
        <v>44898</v>
      </c>
      <c r="E33" s="38">
        <v>36752</v>
      </c>
      <c r="F33" s="38">
        <v>60493</v>
      </c>
      <c r="G33" s="55">
        <v>44524</v>
      </c>
      <c r="H33" s="38">
        <v>37280</v>
      </c>
      <c r="I33" s="38">
        <v>36119</v>
      </c>
      <c r="J33" s="38">
        <v>40209</v>
      </c>
      <c r="K33" s="38">
        <v>58205</v>
      </c>
      <c r="L33" s="38">
        <v>30779</v>
      </c>
      <c r="M33" s="38">
        <v>-8878</v>
      </c>
      <c r="N33" s="38">
        <v>19325</v>
      </c>
      <c r="O33" s="38">
        <v>87305</v>
      </c>
      <c r="P33" s="32"/>
    </row>
    <row r="34" spans="1:16" ht="18" customHeight="1" x14ac:dyDescent="0.25">
      <c r="A34" s="68" t="s">
        <v>46</v>
      </c>
      <c r="B34" s="18"/>
      <c r="C34" s="64"/>
      <c r="D34" s="64">
        <f>C31+D33+D32</f>
        <v>-4329048</v>
      </c>
      <c r="E34" s="64">
        <f>D34+E32+E33</f>
        <v>-4329048</v>
      </c>
      <c r="F34" s="64">
        <f t="shared" ref="F34:O34" si="1">E34+F32+F33</f>
        <v>-4195359</v>
      </c>
      <c r="G34" s="64">
        <f t="shared" si="1"/>
        <v>-4329048</v>
      </c>
      <c r="H34" s="64">
        <f t="shared" si="1"/>
        <v>-4329048</v>
      </c>
      <c r="I34" s="64">
        <f t="shared" si="1"/>
        <v>-4155857</v>
      </c>
      <c r="J34" s="64">
        <f t="shared" si="1"/>
        <v>-4329048</v>
      </c>
      <c r="K34" s="64">
        <f t="shared" si="1"/>
        <v>-4329048</v>
      </c>
      <c r="L34" s="64">
        <f t="shared" si="1"/>
        <v>-4369842</v>
      </c>
      <c r="M34" s="64">
        <f t="shared" si="1"/>
        <v>-4329048</v>
      </c>
      <c r="N34" s="64">
        <f t="shared" si="1"/>
        <v>-4329048</v>
      </c>
      <c r="O34" s="64">
        <f t="shared" si="1"/>
        <v>-4272805</v>
      </c>
      <c r="P34" s="95"/>
    </row>
    <row r="35" spans="1:16" ht="18" customHeight="1" thickBot="1" x14ac:dyDescent="0.3">
      <c r="A35" s="69"/>
      <c r="B35" s="60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96"/>
    </row>
    <row r="36" spans="1:16" ht="18" customHeight="1" thickTop="1" x14ac:dyDescent="0.25"/>
  </sheetData>
  <mergeCells count="60">
    <mergeCell ref="G8:G9"/>
    <mergeCell ref="B29:B30"/>
    <mergeCell ref="C29:C30"/>
    <mergeCell ref="D29:D30"/>
    <mergeCell ref="E29:E30"/>
    <mergeCell ref="F29:F30"/>
    <mergeCell ref="D25:D26"/>
    <mergeCell ref="E25:E26"/>
    <mergeCell ref="F25:F26"/>
    <mergeCell ref="G25:G26"/>
    <mergeCell ref="N8:N9"/>
    <mergeCell ref="O8:O9"/>
    <mergeCell ref="P8:P9"/>
    <mergeCell ref="A25:A26"/>
    <mergeCell ref="C25:C26"/>
    <mergeCell ref="H8:H9"/>
    <mergeCell ref="I8:I9"/>
    <mergeCell ref="J8:J9"/>
    <mergeCell ref="K8:K9"/>
    <mergeCell ref="L8:L9"/>
    <mergeCell ref="M8:M9"/>
    <mergeCell ref="B8:B9"/>
    <mergeCell ref="C8:C9"/>
    <mergeCell ref="D8:D9"/>
    <mergeCell ref="E8:E9"/>
    <mergeCell ref="F8:F9"/>
    <mergeCell ref="P34:P35"/>
    <mergeCell ref="G29:G30"/>
    <mergeCell ref="H29:H30"/>
    <mergeCell ref="I29:I30"/>
    <mergeCell ref="J29:J30"/>
    <mergeCell ref="K29:K30"/>
    <mergeCell ref="L29:L30"/>
    <mergeCell ref="A34:A35"/>
    <mergeCell ref="C34:C35"/>
    <mergeCell ref="M34:M35"/>
    <mergeCell ref="N34:N35"/>
    <mergeCell ref="O34:O35"/>
    <mergeCell ref="I25:I26"/>
    <mergeCell ref="M29:M30"/>
    <mergeCell ref="N29:N30"/>
    <mergeCell ref="O29:O30"/>
    <mergeCell ref="P29:P30"/>
    <mergeCell ref="O25:O26"/>
    <mergeCell ref="H25:H26"/>
    <mergeCell ref="P25:P26"/>
    <mergeCell ref="D34:D35"/>
    <mergeCell ref="E34:E35"/>
    <mergeCell ref="F34:F35"/>
    <mergeCell ref="G34:G35"/>
    <mergeCell ref="H34:H35"/>
    <mergeCell ref="I34:I35"/>
    <mergeCell ref="J34:J35"/>
    <mergeCell ref="K34:K35"/>
    <mergeCell ref="L34:L35"/>
    <mergeCell ref="J25:J26"/>
    <mergeCell ref="K25:K26"/>
    <mergeCell ref="L25:L26"/>
    <mergeCell ref="M25:M26"/>
    <mergeCell ref="N25:N26"/>
  </mergeCells>
  <pageMargins left="0.7" right="0.7" top="1" bottom="0.75" header="0.55000000000000004" footer="0.55000000000000004"/>
  <pageSetup scale="53" fitToHeight="0" orientation="landscape" r:id="rId1"/>
  <headerFooter>
    <oddFooter>&amp;R&amp;"Times New Roman,Bold"&amp;12Attachment to Response to LGE KIUC - 2 Question No. 19
Page 3 of 3
Scott/Arbough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23" ma:contentTypeDescription="Create a new document." ma:contentTypeScope="" ma:versionID="73383d9a78a3df77068a9e26cb068e63">
  <xsd:schema xmlns:xsd="http://www.w3.org/2001/XMLSchema" xmlns:xs="http://www.w3.org/2001/XMLSchema" xmlns:p="http://schemas.microsoft.com/office/2006/metadata/properties" xmlns:ns2="54fcda00-7b58-44a7-b108-8bd10a8a08ba" targetNamespace="http://schemas.microsoft.com/office/2006/metadata/properties" ma:root="true" ma:fieldsID="53fd3a616918e40b69a84a582ae753a0" ns2:_=""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Rate_x0020_Case_x0020_Type"/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Filed_x0020_Documents" minOccurs="0"/>
                <xsd:element ref="ns2:Document_x0020_Date" minOccurs="0"/>
                <xsd:element ref="ns2:Status_x0020__x0028_Internal_x0020_Use_x0020_Only_x0029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Rate_x0020_Case_x0020_Type" ma:index="2" ma:displayName="Rate Case Jurisdiction" ma:format="Dropdown" ma:internalName="Rate_x0020_Case_x0020_Type">
      <xsd:simpleType>
        <xsd:restriction base="dms:Choice">
          <xsd:enumeration value="Kentucky"/>
          <xsd:enumeration value="Virginia"/>
          <xsd:enumeration value="Tennessee"/>
          <xsd:enumeration value="FERC"/>
        </xsd:restriction>
      </xsd:simpleType>
    </xsd:element>
    <xsd:element name="Company" ma:index="3" nillable="true" ma:displayName="Company" ma:internalName="Company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4" ma:displayName="Year" ma:format="Dropdown" ma:internalName="Year">
      <xsd:simpleType>
        <xsd:restriction base="dms:Choice">
          <xsd:enumeration value="2016"/>
          <xsd:enumeration value="2015"/>
          <xsd:enumeration value="2014"/>
        </xsd:restriction>
      </xsd:simpleType>
    </xsd:element>
    <xsd:element name="Document_x0020_Type" ma:index="5" ma:displayName="Document Type" ma:format="Dropdown" ma:internalName="Document_x0020_Type">
      <xsd:simpleType>
        <xsd:restriction base="dms:Choice">
          <xsd:enumeration value="General Information"/>
          <xsd:enumeration value="Application"/>
          <xsd:enumeration value="Orders"/>
          <xsd:enumeration value="Testimony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Superseded"/>
        </xsd:restriction>
      </xsd:simpleType>
    </xsd:element>
    <xsd:element name="Filing_x0020_Requirement" ma:index="6" nillable="true" ma:displayName="Filing Requirement" ma:format="Dropdown" ma:internalName="Filing_x0020_Requirement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</xsd:restriction>
      </xsd:simpleType>
    </xsd:element>
    <xsd:element name="Witness_x0020_Testimony" ma:index="7" nillable="true" ma:displayName="Witness" ma:format="Dropdown" ma:internalName="Witness_x0020_Testimony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Lovekamp, Rick E."/>
          <xsd:enumeration value="Malloy, John P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cott, Valerie L."/>
          <xsd:enumeration value="Seelye, Steve (The Prime Group)"/>
          <xsd:enumeration value="Sinclair, David S."/>
          <xsd:enumeration value="Spanos, John J. (Gannett Fleming)"/>
          <xsd:enumeration value="Staffieri, Victor A."/>
          <xsd:enumeration value="Straight, Scott"/>
          <xsd:enumeration value="Thompson, Paul W."/>
          <xsd:enumeration value="Wolfe, John K."/>
          <xsd:enumeration value="z - eFiled/Filed"/>
        </xsd:restriction>
      </xsd:simpleType>
    </xsd:element>
    <xsd:element name="Intervemprs" ma:index="8" nillable="true" ma:displayName="Data Request Party" ma:format="Dropdown" ma:internalName="Intervemprs">
      <xsd:simpleType>
        <xsd:restriction base="dms:Choice">
          <xsd:enumeration value="0-Data Response Tracking Sheet"/>
          <xsd:enumeration value="KY Public Service Commission - PSC"/>
          <xsd:enumeration value="Association of Community Ministries - ACM"/>
          <xsd:enumeration value="Attorney General - AG"/>
          <xsd:enumeration value="AT&amp;T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Y School Boards Assn - KSBA"/>
          <xsd:enumeration value="Lexington-Fayette Urban County Govt - LFUCG"/>
          <xsd:enumeration value="Louisville Metro Government - METRO"/>
          <xsd:enumeration value="Metro. Housing Coalition - MHC"/>
          <xsd:enumeration value="Sierra Club - SC"/>
          <xsd:enumeration value="U.S. Dept. of Defense -  US DOD"/>
          <xsd:enumeration value="Wal-Mart"/>
        </xsd:restriction>
      </xsd:simpleType>
    </xsd:element>
    <xsd:element name="Round" ma:index="9" nillable="true" ma:displayName="Data Request Round" ma:format="Dropdown" ma:internalName="Round">
      <xsd:simpleType>
        <xsd:restriction base="dms:Choice">
          <xsd:enumeration value="DR1"/>
          <xsd:enumeration value="DR1 Attachments"/>
          <xsd:enumeration value="DR1 eFiled/Filed"/>
          <xsd:enumeration value="DR2"/>
          <xsd:enumeration value="DR2 Attachments"/>
          <xsd:enumeration value="DR2 eFiled/Filed"/>
          <xsd:enumeration value="DR3"/>
          <xsd:enumeration value="DR3 Attachments"/>
          <xsd:enumeration value="DR3 eFiled/Filed"/>
          <xsd:enumeration value="Post"/>
          <xsd:enumeration value="Post Attachments"/>
          <xsd:enumeration value="Post eFiled/Filed"/>
          <xsd:enumeration value="PSC DR2/Intervenors DR1"/>
          <xsd:enumeration value="PSC DR3/Intervenors DR2"/>
        </xsd:restriction>
      </xsd:simpleType>
    </xsd:element>
    <xsd:element name="Data_x0020_Request_x0020_Question_x0020_No_x002e_" ma:index="10" nillable="true" ma:displayName="Data Request Question No." ma:format="Dropdown" ma:internalName="Data_x0020_Request_x0020_Question_x0020_No_x002e_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Filed_x0020_Documents" ma:index="11" nillable="true" ma:displayName="Filed Documents (Internal Use Only)" ma:format="Dropdown" ma:internalName="Filed_x0020_Documents">
      <xsd:simpleType>
        <xsd:restriction base="dms:Choice">
          <xsd:enumeration value="Application/Filing Requirements/Testimony"/>
          <xsd:enumeration value="PSC DR 1"/>
          <xsd:enumeration value="PSC DR 2/Intervenor DR 1"/>
          <xsd:enumeration value="PSC DR 3/Intervenor DR 2"/>
        </xsd:restriction>
      </xsd:simpleType>
    </xsd:element>
    <xsd:element name="Document_x0020_Date" ma:index="12" nillable="true" ma:displayName="Document Date (Internal Use Only)" ma:format="DateOnly" ma:internalName="Document_x0020_Date">
      <xsd:simpleType>
        <xsd:restriction base="dms:DateTime"/>
      </xsd:simpleType>
    </xsd:element>
    <xsd:element name="Status_x0020__x0028_Internal_x0020_Use_x0020_Only_x0029_" ma:index="13" nillable="true" ma:displayName="Status (Internal Use Only)" ma:internalName="Status_x0020__x0028_Internal_x0020_Use_x0020_Only_x0029_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inal"/>
                  </xsd:restriction>
                </xsd:simple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 xmlns="54fcda00-7b58-44a7-b108-8bd10a8a08ba">
      <Value>LGE</Value>
    </Company>
    <Document_x0020_Date xmlns="54fcda00-7b58-44a7-b108-8bd10a8a08ba" xsi:nil="true"/>
    <Status_x0020__x0028_Internal_x0020_Use_x0020_Only_x0029_ xmlns="54fcda00-7b58-44a7-b108-8bd10a8a08ba"/>
    <Filing_x0020_Requirement xmlns="54fcda00-7b58-44a7-b108-8bd10a8a08ba" xsi:nil="true"/>
    <Round xmlns="54fcda00-7b58-44a7-b108-8bd10a8a08ba">DR2 Attachments</Round>
    <Rate_x0020_Case_x0020_Type xmlns="54fcda00-7b58-44a7-b108-8bd10a8a08ba">Kentucky</Rate_x0020_Case_x0020_Type>
    <Data_x0020_Request_x0020_Question_x0020_No_x002e_ xmlns="54fcda00-7b58-44a7-b108-8bd10a8a08ba">019</Data_x0020_Request_x0020_Question_x0020_No_x002e_>
    <Year xmlns="54fcda00-7b58-44a7-b108-8bd10a8a08ba">2016</Year>
    <Document_x0020_Type xmlns="54fcda00-7b58-44a7-b108-8bd10a8a08ba">Data Requests</Document_x0020_Type>
    <Witness_x0020_Testimony xmlns="54fcda00-7b58-44a7-b108-8bd10a8a08ba">Scott, Valerie L.</Witness_x0020_Testimony>
    <Intervemprs xmlns="54fcda00-7b58-44a7-b108-8bd10a8a08ba">KY Industrial Utility Customers - KIUC</Intervemprs>
    <Filed_x0020_Documents xmlns="54fcda00-7b58-44a7-b108-8bd10a8a08ba" xsi:nil="true"/>
  </documentManagement>
</p:properties>
</file>

<file path=customXml/itemProps1.xml><?xml version="1.0" encoding="utf-8"?>
<ds:datastoreItem xmlns:ds="http://schemas.openxmlformats.org/officeDocument/2006/customXml" ds:itemID="{037E0A25-3B16-460C-AACF-478EF3011B41}"/>
</file>

<file path=customXml/itemProps2.xml><?xml version="1.0" encoding="utf-8"?>
<ds:datastoreItem xmlns:ds="http://schemas.openxmlformats.org/officeDocument/2006/customXml" ds:itemID="{08D41EB7-2AA7-4683-A59B-227CCCEF4D3A}"/>
</file>

<file path=customXml/itemProps3.xml><?xml version="1.0" encoding="utf-8"?>
<ds:datastoreItem xmlns:ds="http://schemas.openxmlformats.org/officeDocument/2006/customXml" ds:itemID="{34B63708-BBF0-4EC8-9C6C-22A35292CFB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2-19 2016</vt:lpstr>
      <vt:lpstr>2-19 2015</vt:lpstr>
      <vt:lpstr>2-19 2014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2016 KIUC DR2 LGE Attach to Q19</dc:title>
  <dc:creator/>
  <cp:lastModifiedBy/>
  <dcterms:created xsi:type="dcterms:W3CDTF">2017-02-11T14:40:59Z</dcterms:created>
  <dcterms:modified xsi:type="dcterms:W3CDTF">2017-02-11T18:37:27Z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0x0101002D0103853DF7894DB347713A7250CD66</vt:lpwstr>
  </property>
</Properties>
</file>