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5635" yWindow="195" windowWidth="20985" windowHeight="10995"/>
  </bookViews>
  <sheets>
    <sheet name="Exhibit CMG-2" sheetId="12" r:id="rId1"/>
  </sheets>
  <definedNames>
    <definedName name="_xlnm.Print_Area" localSheetId="0">'Exhibit CMG-2'!$A$1:$H$11</definedName>
  </definedNames>
  <calcPr calcId="152511" calcMode="manual"/>
</workbook>
</file>

<file path=xl/calcChain.xml><?xml version="1.0" encoding="utf-8"?>
<calcChain xmlns="http://schemas.openxmlformats.org/spreadsheetml/2006/main">
  <c r="D9" i="12" l="1"/>
  <c r="F9" i="12" s="1"/>
  <c r="H9" i="12" s="1"/>
  <c r="H11" i="12" s="1"/>
  <c r="D8" i="12"/>
  <c r="F8" i="12" s="1"/>
  <c r="G8" i="12" s="1"/>
  <c r="D7" i="12"/>
  <c r="F7" i="12" s="1"/>
  <c r="G7" i="12" s="1"/>
  <c r="G11" i="12" l="1"/>
  <c r="F11" i="12" s="1"/>
</calcChain>
</file>

<file path=xl/sharedStrings.xml><?xml version="1.0" encoding="utf-8"?>
<sst xmlns="http://schemas.openxmlformats.org/spreadsheetml/2006/main" count="16" uniqueCount="14">
  <si>
    <t>TODS</t>
  </si>
  <si>
    <t>TODP</t>
  </si>
  <si>
    <t>PSS</t>
  </si>
  <si>
    <t>LOUISVILLE GAS AND ELECTRIC COMPANY</t>
  </si>
  <si>
    <t>Adjustment to Reflect Billed Redundant Capacity Not in Revenue Forecast</t>
  </si>
  <si>
    <t>Rate Schedule</t>
  </si>
  <si>
    <t>Redundant Capacity Rate</t>
  </si>
  <si>
    <t>Average Monthly Redundant Capacity Revenue</t>
  </si>
  <si>
    <t>FERC Acct 442.2</t>
  </si>
  <si>
    <t>Customer 1</t>
  </si>
  <si>
    <t>Annual revenue</t>
  </si>
  <si>
    <t>Case No. 2016-00371</t>
  </si>
  <si>
    <t>FERC Acct 442.3</t>
  </si>
  <si>
    <t>Average Contracted Monthly Demand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</si>
</sst>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Times New Roman"/>
      <family val="1"/>
    </font>
    <font>
      <sz val="12"/>
      <color theme="1"/>
      <name val="Times New Roman"/>
      <family val="1"/>
    </font>
    <font>
      <u/>
      <sz val="12"/>
      <color theme="1"/>
      <name val="Times New Roman"/>
      <family val="1"/>
    </font>
    <font>
      <u val="singleAccounting"/>
      <sz val="12"/>
      <color theme="1"/>
      <name val="Times New Roman"/>
      <family val="1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</borders>
  <cellStyleXfs count="4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7">
    <xf numFmtId="0" fontId="0" fillId="0" borderId="0" xfId="0"/>
    <xf numFmtId="0" fontId="18" fillId="0" borderId="0" xfId="0" applyFont="1" applyAlignment="1">
      <alignment horizontal="centerContinuous"/>
    </xf>
    <xf numFmtId="165" fontId="19" fillId="0" borderId="0" xfId="0" applyNumberFormat="1" applyFont="1"/>
    <xf numFmtId="0" fontId="19" fillId="0" borderId="0" xfId="0" applyFont="1"/>
    <xf numFmtId="0" fontId="19" fillId="0" borderId="10" xfId="0" applyFont="1" applyBorder="1" applyAlignment="1">
      <alignment horizontal="center" wrapText="1"/>
    </xf>
    <xf numFmtId="0" fontId="19" fillId="0" borderId="10" xfId="0" quotePrefix="1" applyFont="1" applyBorder="1" applyAlignment="1">
      <alignment horizontal="center" wrapText="1"/>
    </xf>
    <xf numFmtId="0" fontId="19" fillId="0" borderId="0" xfId="0" quotePrefix="1" applyFont="1" applyAlignment="1">
      <alignment horizontal="left"/>
    </xf>
    <xf numFmtId="164" fontId="19" fillId="0" borderId="0" xfId="1" applyNumberFormat="1" applyFont="1"/>
    <xf numFmtId="44" fontId="19" fillId="0" borderId="0" xfId="2" applyFont="1"/>
    <xf numFmtId="0" fontId="19" fillId="0" borderId="0" xfId="0" applyFont="1" applyAlignment="1">
      <alignment horizontal="right"/>
    </xf>
    <xf numFmtId="164" fontId="20" fillId="0" borderId="0" xfId="1" applyNumberFormat="1" applyFont="1"/>
    <xf numFmtId="165" fontId="21" fillId="0" borderId="0" xfId="0" applyNumberFormat="1" applyFont="1"/>
    <xf numFmtId="165" fontId="19" fillId="0" borderId="0" xfId="2" applyNumberFormat="1" applyFont="1"/>
    <xf numFmtId="165" fontId="21" fillId="0" borderId="0" xfId="2" applyNumberFormat="1" applyFont="1"/>
    <xf numFmtId="0" fontId="19" fillId="0" borderId="0" xfId="0" quotePrefix="1" applyFont="1" applyAlignment="1">
      <alignment horizontal="right"/>
    </xf>
    <xf numFmtId="165" fontId="19" fillId="0" borderId="0" xfId="0" applyNumberFormat="1" applyFont="1" applyFill="1"/>
    <xf numFmtId="165" fontId="19" fillId="0" borderId="0" xfId="0" applyNumberFormat="1" applyFont="1" applyAlignment="1">
      <alignment horizontal="centerContinuous"/>
    </xf>
  </cellXfs>
  <cellStyles count="44">
    <cellStyle name="20% - Accent1" xfId="21" builtinId="30" customBuiltin="1"/>
    <cellStyle name="20% - Accent2" xfId="25" builtinId="34" customBuiltin="1"/>
    <cellStyle name="20% - Accent3" xfId="29" builtinId="38" customBuiltin="1"/>
    <cellStyle name="20% - Accent4" xfId="33" builtinId="42" customBuiltin="1"/>
    <cellStyle name="20% - Accent5" xfId="37" builtinId="46" customBuiltin="1"/>
    <cellStyle name="20% - Accent6" xfId="41" builtinId="50" customBuiltin="1"/>
    <cellStyle name="40% - Accent1" xfId="22" builtinId="31" customBuiltin="1"/>
    <cellStyle name="40% - Accent2" xfId="26" builtinId="35" customBuiltin="1"/>
    <cellStyle name="40% - Accent3" xfId="30" builtinId="39" customBuiltin="1"/>
    <cellStyle name="40% - Accent4" xfId="34" builtinId="43" customBuiltin="1"/>
    <cellStyle name="40% - Accent5" xfId="38" builtinId="47" customBuiltin="1"/>
    <cellStyle name="40% - Accent6" xfId="42" builtinId="51" customBuiltin="1"/>
    <cellStyle name="60% - Accent1" xfId="23" builtinId="32" customBuiltin="1"/>
    <cellStyle name="60% - Accent2" xfId="27" builtinId="36" customBuiltin="1"/>
    <cellStyle name="60% - Accent3" xfId="31" builtinId="40" customBuiltin="1"/>
    <cellStyle name="60% - Accent4" xfId="35" builtinId="44" customBuiltin="1"/>
    <cellStyle name="60% - Accent5" xfId="39" builtinId="48" customBuiltin="1"/>
    <cellStyle name="60% - Accent6" xfId="43" builtinId="52" customBuiltin="1"/>
    <cellStyle name="Accent1" xfId="20" builtinId="29" customBuiltin="1"/>
    <cellStyle name="Accent2" xfId="24" builtinId="33" customBuiltin="1"/>
    <cellStyle name="Accent3" xfId="28" builtinId="37" customBuiltin="1"/>
    <cellStyle name="Accent4" xfId="32" builtinId="41" customBuiltin="1"/>
    <cellStyle name="Accent5" xfId="36" builtinId="45" customBuiltin="1"/>
    <cellStyle name="Accent6" xfId="40" builtinId="49" customBuiltin="1"/>
    <cellStyle name="Bad" xfId="9" builtinId="27" customBuiltin="1"/>
    <cellStyle name="Calculation" xfId="13" builtinId="22" customBuiltin="1"/>
    <cellStyle name="Check Cell" xfId="15" builtinId="23" customBuiltin="1"/>
    <cellStyle name="Comma" xfId="1" builtinId="3"/>
    <cellStyle name="Currency" xfId="2" builtinId="4"/>
    <cellStyle name="Explanatory Text" xfId="18" builtinId="53" customBuiltin="1"/>
    <cellStyle name="Good" xfId="8" builtinId="26" customBuiltin="1"/>
    <cellStyle name="Heading 1" xfId="4" builtinId="16" customBuiltin="1"/>
    <cellStyle name="Heading 2" xfId="5" builtinId="17" customBuiltin="1"/>
    <cellStyle name="Heading 3" xfId="6" builtinId="18" customBuiltin="1"/>
    <cellStyle name="Heading 4" xfId="7" builtinId="19" customBuiltin="1"/>
    <cellStyle name="Input" xfId="11" builtinId="20" customBuiltin="1"/>
    <cellStyle name="Linked Cell" xfId="14" builtinId="24" customBuiltin="1"/>
    <cellStyle name="Neutral" xfId="10" builtinId="28" customBuiltin="1"/>
    <cellStyle name="Normal" xfId="0" builtinId="0"/>
    <cellStyle name="Note" xfId="17" builtinId="10" customBuiltin="1"/>
    <cellStyle name="Output" xfId="12" builtinId="21" customBuiltin="1"/>
    <cellStyle name="Title" xfId="3" builtinId="15" customBuiltin="1"/>
    <cellStyle name="Total" xfId="19" builtinId="25" customBuiltin="1"/>
    <cellStyle name="Warning Text" xfId="16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tabSelected="1" zoomScaleNormal="100" workbookViewId="0"/>
  </sheetViews>
  <sheetFormatPr defaultRowHeight="15.75" x14ac:dyDescent="0.25"/>
  <cols>
    <col min="1" max="1" width="5" style="3" customWidth="1"/>
    <col min="2" max="2" width="10.7109375" style="3" customWidth="1"/>
    <col min="3" max="3" width="13.42578125" style="3" customWidth="1"/>
    <col min="4" max="4" width="14.28515625" style="3" customWidth="1"/>
    <col min="5" max="5" width="12.42578125" style="3" customWidth="1"/>
    <col min="6" max="6" width="17.5703125" style="3" customWidth="1"/>
    <col min="7" max="8" width="14.85546875" style="3" bestFit="1" customWidth="1"/>
    <col min="9" max="9" width="14.85546875" style="3" customWidth="1"/>
    <col min="10" max="16384" width="9.140625" style="3"/>
  </cols>
  <sheetData>
    <row r="1" spans="1:9" ht="18.75" x14ac:dyDescent="0.3">
      <c r="A1" s="1" t="s">
        <v>3</v>
      </c>
      <c r="B1" s="1"/>
      <c r="C1" s="1"/>
      <c r="D1" s="1"/>
      <c r="E1" s="1"/>
      <c r="F1" s="1"/>
      <c r="G1" s="1"/>
      <c r="H1" s="16"/>
      <c r="I1" s="1"/>
    </row>
    <row r="2" spans="1:9" ht="18.75" x14ac:dyDescent="0.3">
      <c r="A2" s="1" t="s">
        <v>11</v>
      </c>
      <c r="B2" s="1"/>
      <c r="C2" s="1"/>
      <c r="D2" s="1"/>
      <c r="E2" s="1"/>
      <c r="F2" s="1"/>
      <c r="G2" s="1"/>
      <c r="H2" s="16"/>
      <c r="I2" s="1"/>
    </row>
    <row r="3" spans="1:9" ht="18.75" x14ac:dyDescent="0.3">
      <c r="A3" s="1" t="s">
        <v>4</v>
      </c>
      <c r="B3" s="1"/>
      <c r="C3" s="1"/>
      <c r="D3" s="1"/>
      <c r="E3" s="1"/>
      <c r="F3" s="1"/>
      <c r="G3" s="1"/>
      <c r="H3" s="16"/>
      <c r="I3" s="1"/>
    </row>
    <row r="4" spans="1:9" x14ac:dyDescent="0.25">
      <c r="H4" s="2"/>
    </row>
    <row r="5" spans="1:9" x14ac:dyDescent="0.25">
      <c r="H5" s="2"/>
    </row>
    <row r="6" spans="1:9" ht="72.75" customHeight="1" x14ac:dyDescent="0.25">
      <c r="B6" s="4" t="s">
        <v>5</v>
      </c>
      <c r="C6" s="4"/>
      <c r="D6" s="5" t="s">
        <v>13</v>
      </c>
      <c r="E6" s="4" t="s">
        <v>6</v>
      </c>
      <c r="F6" s="4" t="s">
        <v>7</v>
      </c>
      <c r="G6" s="4" t="s">
        <v>8</v>
      </c>
      <c r="H6" s="4" t="s">
        <v>12</v>
      </c>
    </row>
    <row r="7" spans="1:9" x14ac:dyDescent="0.25">
      <c r="B7" s="3" t="s">
        <v>2</v>
      </c>
      <c r="C7" s="6" t="s">
        <v>9</v>
      </c>
      <c r="D7" s="7">
        <f>864/12</f>
        <v>72</v>
      </c>
      <c r="E7" s="8">
        <v>1.43</v>
      </c>
      <c r="F7" s="2">
        <f>ROUND(D7*E7,2)</f>
        <v>102.96</v>
      </c>
      <c r="G7" s="2">
        <f>F7</f>
        <v>102.96</v>
      </c>
      <c r="H7" s="2"/>
    </row>
    <row r="8" spans="1:9" x14ac:dyDescent="0.25">
      <c r="B8" s="3" t="s">
        <v>0</v>
      </c>
      <c r="C8" s="6" t="s">
        <v>9</v>
      </c>
      <c r="D8" s="7">
        <f>18000/12</f>
        <v>1500</v>
      </c>
      <c r="E8" s="8">
        <v>1.43</v>
      </c>
      <c r="F8" s="2">
        <f>ROUND(D8*E8,2)</f>
        <v>2145</v>
      </c>
      <c r="G8" s="2">
        <f>F8</f>
        <v>2145</v>
      </c>
      <c r="H8" s="2"/>
    </row>
    <row r="9" spans="1:9" x14ac:dyDescent="0.25">
      <c r="B9" s="3" t="s">
        <v>1</v>
      </c>
      <c r="C9" s="6" t="s">
        <v>9</v>
      </c>
      <c r="D9" s="7">
        <f>22845/12</f>
        <v>1903.75</v>
      </c>
      <c r="E9" s="8">
        <v>1.26</v>
      </c>
      <c r="F9" s="2">
        <f>ROUND(D9*E9,2)</f>
        <v>2398.73</v>
      </c>
      <c r="G9" s="2"/>
      <c r="H9" s="2">
        <f>F9</f>
        <v>2398.73</v>
      </c>
    </row>
    <row r="10" spans="1:9" x14ac:dyDescent="0.25">
      <c r="C10" s="6"/>
      <c r="D10" s="7"/>
      <c r="F10" s="2"/>
      <c r="G10" s="2"/>
      <c r="H10" s="2"/>
    </row>
    <row r="11" spans="1:9" x14ac:dyDescent="0.25">
      <c r="C11" s="6"/>
      <c r="D11" s="7"/>
      <c r="E11" s="9" t="s">
        <v>10</v>
      </c>
      <c r="F11" s="2">
        <f>SUM(G11:H11)</f>
        <v>55761</v>
      </c>
      <c r="G11" s="2">
        <f>ROUND(SUM(G7:G9)*12,0)</f>
        <v>26976</v>
      </c>
      <c r="H11" s="2">
        <f>ROUND(SUM(H7:H9)*12,0)</f>
        <v>28785</v>
      </c>
    </row>
    <row r="12" spans="1:9" x14ac:dyDescent="0.25">
      <c r="C12" s="6"/>
      <c r="D12" s="7"/>
      <c r="F12" s="2"/>
      <c r="G12" s="2"/>
      <c r="H12" s="2"/>
      <c r="I12" s="2"/>
    </row>
    <row r="13" spans="1:9" x14ac:dyDescent="0.25">
      <c r="C13" s="6"/>
      <c r="D13" s="7"/>
      <c r="F13" s="2"/>
      <c r="G13" s="2"/>
      <c r="H13" s="2"/>
      <c r="I13" s="2"/>
    </row>
    <row r="14" spans="1:9" x14ac:dyDescent="0.25">
      <c r="C14" s="6"/>
      <c r="D14" s="7"/>
      <c r="F14" s="2"/>
      <c r="G14" s="2"/>
      <c r="H14" s="2"/>
      <c r="I14" s="2"/>
    </row>
    <row r="15" spans="1:9" ht="18" x14ac:dyDescent="0.4">
      <c r="C15" s="6"/>
      <c r="D15" s="10"/>
      <c r="F15" s="11"/>
      <c r="G15" s="11"/>
      <c r="H15" s="11"/>
      <c r="I15" s="11"/>
    </row>
    <row r="16" spans="1:9" x14ac:dyDescent="0.25">
      <c r="D16" s="7"/>
      <c r="F16" s="2"/>
      <c r="G16" s="2"/>
      <c r="H16" s="2"/>
      <c r="I16" s="2"/>
    </row>
    <row r="17" spans="4:9" x14ac:dyDescent="0.25">
      <c r="D17" s="7"/>
      <c r="F17" s="2"/>
      <c r="G17" s="2"/>
      <c r="H17" s="2"/>
      <c r="I17" s="2"/>
    </row>
    <row r="18" spans="4:9" x14ac:dyDescent="0.25">
      <c r="D18" s="7"/>
      <c r="F18" s="2"/>
      <c r="G18" s="2"/>
      <c r="H18" s="2"/>
      <c r="I18" s="2"/>
    </row>
    <row r="19" spans="4:9" x14ac:dyDescent="0.25">
      <c r="D19" s="7"/>
      <c r="E19" s="8"/>
      <c r="F19" s="2"/>
      <c r="G19" s="2"/>
      <c r="H19" s="2"/>
      <c r="I19" s="2"/>
    </row>
    <row r="20" spans="4:9" x14ac:dyDescent="0.25">
      <c r="D20" s="7"/>
      <c r="F20" s="2"/>
      <c r="G20" s="2"/>
      <c r="H20" s="2"/>
      <c r="I20" s="2"/>
    </row>
    <row r="21" spans="4:9" x14ac:dyDescent="0.25">
      <c r="D21" s="7"/>
      <c r="F21" s="2"/>
      <c r="G21" s="2"/>
      <c r="H21" s="2"/>
      <c r="I21" s="2"/>
    </row>
    <row r="22" spans="4:9" x14ac:dyDescent="0.25">
      <c r="D22" s="7"/>
      <c r="F22" s="2"/>
      <c r="G22" s="2"/>
      <c r="H22" s="2"/>
      <c r="I22" s="2"/>
    </row>
    <row r="23" spans="4:9" ht="18" x14ac:dyDescent="0.4">
      <c r="D23" s="10"/>
      <c r="F23" s="11"/>
      <c r="G23" s="11"/>
      <c r="H23" s="11"/>
      <c r="I23" s="11"/>
    </row>
    <row r="24" spans="4:9" x14ac:dyDescent="0.25">
      <c r="D24" s="7"/>
      <c r="F24" s="2"/>
      <c r="G24" s="2"/>
      <c r="H24" s="2"/>
      <c r="I24" s="2"/>
    </row>
    <row r="25" spans="4:9" x14ac:dyDescent="0.25">
      <c r="D25" s="7"/>
      <c r="F25" s="2"/>
      <c r="G25" s="2"/>
      <c r="H25" s="2"/>
      <c r="I25" s="2"/>
    </row>
    <row r="26" spans="4:9" x14ac:dyDescent="0.25">
      <c r="D26" s="7"/>
      <c r="F26" s="2"/>
      <c r="G26" s="2"/>
      <c r="H26" s="2"/>
      <c r="I26" s="2"/>
    </row>
    <row r="27" spans="4:9" x14ac:dyDescent="0.25">
      <c r="D27" s="7"/>
      <c r="F27" s="12"/>
      <c r="G27" s="2"/>
      <c r="H27" s="2"/>
      <c r="I27" s="2"/>
    </row>
    <row r="28" spans="4:9" x14ac:dyDescent="0.25">
      <c r="D28" s="7"/>
      <c r="F28" s="12"/>
      <c r="G28" s="2"/>
      <c r="H28" s="2"/>
      <c r="I28" s="2"/>
    </row>
    <row r="29" spans="4:9" ht="18" x14ac:dyDescent="0.4">
      <c r="D29" s="7"/>
      <c r="F29" s="13"/>
      <c r="G29" s="11"/>
      <c r="H29" s="11"/>
      <c r="I29" s="11"/>
    </row>
    <row r="30" spans="4:9" x14ac:dyDescent="0.25">
      <c r="F30" s="2"/>
      <c r="G30" s="2"/>
      <c r="H30" s="2"/>
      <c r="I30" s="2"/>
    </row>
    <row r="31" spans="4:9" x14ac:dyDescent="0.25">
      <c r="E31" s="14"/>
      <c r="F31" s="2"/>
      <c r="G31" s="2"/>
      <c r="H31" s="2"/>
      <c r="I31" s="2"/>
    </row>
    <row r="32" spans="4:9" x14ac:dyDescent="0.25">
      <c r="F32" s="2"/>
      <c r="G32" s="2"/>
      <c r="H32" s="2"/>
      <c r="I32" s="2"/>
    </row>
    <row r="33" spans="5:9" x14ac:dyDescent="0.25">
      <c r="E33" s="14"/>
      <c r="F33" s="15"/>
      <c r="G33" s="15"/>
      <c r="H33" s="15"/>
      <c r="I33" s="15"/>
    </row>
  </sheetData>
  <printOptions horizontalCentered="1"/>
  <pageMargins left="0.7" right="0.7" top="1.25" bottom="0.75" header="0.75" footer="0.3"/>
  <pageSetup scale="87" orientation="portrait" r:id="rId1"/>
  <headerFooter>
    <oddHeader>&amp;R&amp;"Times New Roman,Bold"&amp;12Exhibit CMG-2
Page 1 of 1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Exhibit CMG-2</vt:lpstr>
      <vt:lpstr>'Exhibit CMG-2'!Print_Area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2016-11-21T18:51:52Z</dcterms:created>
  <dcterms:modified xsi:type="dcterms:W3CDTF">2016-11-28T21:06:35Z</dcterms:modified>
</cp:coreProperties>
</file>