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9705" yWindow="150" windowWidth="11370" windowHeight="6945" tabRatio="690"/>
  </bookViews>
  <sheets>
    <sheet name="ROE calc 4-17 " sheetId="2" r:id="rId1"/>
  </sheets>
  <calcPr calcId="152511"/>
</workbook>
</file>

<file path=xl/calcChain.xml><?xml version="1.0" encoding="utf-8"?>
<calcChain xmlns="http://schemas.openxmlformats.org/spreadsheetml/2006/main">
  <c r="D21" i="2" l="1"/>
  <c r="G21" i="2" s="1"/>
  <c r="J21" i="2"/>
  <c r="M21" i="2"/>
  <c r="O21" i="2" l="1"/>
</calcChain>
</file>

<file path=xl/sharedStrings.xml><?xml version="1.0" encoding="utf-8"?>
<sst xmlns="http://schemas.openxmlformats.org/spreadsheetml/2006/main" count="25" uniqueCount="18">
  <si>
    <t>LOUISVILLE GAS AND ELECTRIC COMPANY</t>
  </si>
  <si>
    <t>Case No. 2016-00371</t>
  </si>
  <si>
    <t>13 months average equity</t>
  </si>
  <si>
    <t>Month-end Common Equity</t>
  </si>
  <si>
    <t>Average (1 - 13)</t>
  </si>
  <si>
    <t>A</t>
  </si>
  <si>
    <t>B</t>
  </si>
  <si>
    <t>B/A</t>
  </si>
  <si>
    <t>Earned Return on Common Equity - ROE %</t>
  </si>
  <si>
    <t xml:space="preserve">Response to Public Service Commission’s Initial Requests for Information </t>
  </si>
  <si>
    <t>Month</t>
  </si>
  <si>
    <t>12 months ending Net Income</t>
  </si>
  <si>
    <t>13 months average Equity</t>
  </si>
  <si>
    <t>Month-end 
Net Income</t>
  </si>
  <si>
    <t>Regulatory</t>
  </si>
  <si>
    <t>GAAP</t>
  </si>
  <si>
    <t>Sum (2 - 13)</t>
  </si>
  <si>
    <t>Monthly Earned Return on Common Equity for April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</si>
</sst>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-409]mmm\-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/>
    <xf numFmtId="0" fontId="3" fillId="0" borderId="0" xfId="0" applyNumberFormat="1" applyFont="1"/>
    <xf numFmtId="164" fontId="4" fillId="0" borderId="0" xfId="0" applyNumberFormat="1" applyFont="1"/>
    <xf numFmtId="0" fontId="3" fillId="0" borderId="0" xfId="0" applyFont="1" applyFill="1"/>
    <xf numFmtId="43" fontId="3" fillId="0" borderId="0" xfId="0" applyNumberFormat="1" applyFont="1" applyFill="1"/>
    <xf numFmtId="10" fontId="3" fillId="0" borderId="0" xfId="1" applyNumberFormat="1" applyFont="1"/>
    <xf numFmtId="43" fontId="3" fillId="0" borderId="0" xfId="0" applyNumberFormat="1" applyFont="1"/>
    <xf numFmtId="0" fontId="3" fillId="0" borderId="0" xfId="0" applyFont="1" applyAlignment="1">
      <alignment horizontal="center"/>
    </xf>
    <xf numFmtId="10" fontId="3" fillId="0" borderId="0" xfId="0" applyNumberFormat="1" applyFont="1"/>
    <xf numFmtId="0" fontId="3" fillId="0" borderId="0" xfId="0" applyFont="1" applyAlignment="1">
      <alignment horizontal="center" wrapText="1"/>
    </xf>
    <xf numFmtId="10" fontId="3" fillId="0" borderId="0" xfId="1" applyNumberFormat="1" applyFont="1" applyAlignment="1">
      <alignment horizontal="center" wrapText="1"/>
    </xf>
    <xf numFmtId="0" fontId="6" fillId="0" borderId="0" xfId="0" applyFont="1"/>
    <xf numFmtId="0" fontId="4" fillId="0" borderId="0" xfId="0" applyFont="1" applyAlignment="1">
      <alignment horizontal="center" wrapText="1"/>
    </xf>
    <xf numFmtId="10" fontId="4" fillId="0" borderId="0" xfId="1" applyNumberFormat="1" applyFont="1" applyAlignment="1">
      <alignment horizontal="center" wrapText="1"/>
    </xf>
    <xf numFmtId="0" fontId="4" fillId="0" borderId="0" xfId="0" applyFont="1" applyAlignment="1">
      <alignment horizontal="center"/>
    </xf>
    <xf numFmtId="43" fontId="3" fillId="0" borderId="0" xfId="3" applyFont="1" applyFill="1"/>
    <xf numFmtId="0" fontId="5" fillId="0" borderId="0" xfId="0" applyFont="1" applyAlignment="1">
      <alignment horizontal="center"/>
    </xf>
    <xf numFmtId="0" fontId="6" fillId="0" borderId="0" xfId="0" applyFont="1" applyFill="1"/>
    <xf numFmtId="164" fontId="4" fillId="0" borderId="0" xfId="0" applyNumberFormat="1" applyFont="1" applyFill="1"/>
    <xf numFmtId="10" fontId="3" fillId="0" borderId="0" xfId="1" applyNumberFormat="1" applyFont="1" applyFill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">
    <cellStyle name="Comma" xfId="3" builtinId="3"/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XET25"/>
  <sheetViews>
    <sheetView tabSelected="1" zoomScale="80" zoomScaleNormal="80" workbookViewId="0">
      <selection activeCell="M28" sqref="M28"/>
    </sheetView>
  </sheetViews>
  <sheetFormatPr defaultRowHeight="15.75" x14ac:dyDescent="0.25"/>
  <cols>
    <col min="1" max="1" width="3.42578125" style="1" bestFit="1" customWidth="1"/>
    <col min="2" max="2" width="15.7109375" style="1" bestFit="1" customWidth="1"/>
    <col min="3" max="3" width="19.85546875" style="1" bestFit="1" customWidth="1"/>
    <col min="4" max="4" width="18.7109375" style="1" bestFit="1" customWidth="1"/>
    <col min="5" max="5" width="19.42578125" style="1" customWidth="1"/>
    <col min="6" max="6" width="18.7109375" style="1" bestFit="1" customWidth="1"/>
    <col min="7" max="7" width="15.7109375" style="1" bestFit="1" customWidth="1"/>
    <col min="8" max="8" width="5.7109375" style="1" customWidth="1"/>
    <col min="9" max="18" width="18.7109375" style="1" bestFit="1" customWidth="1"/>
    <col min="19" max="16384" width="9.140625" style="1"/>
  </cols>
  <sheetData>
    <row r="1" spans="1:15 16374:16374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 16374:16374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 16374:16374" x14ac:dyDescent="0.25">
      <c r="A3" s="21" t="s">
        <v>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 16374:16374" x14ac:dyDescent="0.25">
      <c r="A4" s="21" t="s">
        <v>17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 16374:16374" x14ac:dyDescent="0.25">
      <c r="A5" s="17"/>
      <c r="B5" s="17"/>
      <c r="C5" s="17"/>
      <c r="D5" s="17"/>
      <c r="E5" s="17"/>
      <c r="F5" s="17"/>
      <c r="G5" s="17"/>
    </row>
    <row r="6" spans="1:15 16374:16374" x14ac:dyDescent="0.25">
      <c r="B6" s="22" t="s">
        <v>14</v>
      </c>
      <c r="C6" s="22"/>
      <c r="D6" s="22"/>
      <c r="E6" s="22"/>
      <c r="F6" s="22"/>
      <c r="G6" s="22"/>
      <c r="I6" s="22" t="s">
        <v>15</v>
      </c>
      <c r="J6" s="22"/>
      <c r="K6" s="22"/>
      <c r="L6" s="22"/>
      <c r="M6" s="22"/>
      <c r="N6" s="22"/>
      <c r="O6" s="22"/>
      <c r="XET6" s="2"/>
    </row>
    <row r="7" spans="1:15 16374:16374" ht="47.25" x14ac:dyDescent="0.25">
      <c r="B7" s="13" t="s">
        <v>10</v>
      </c>
      <c r="C7" s="13" t="s">
        <v>3</v>
      </c>
      <c r="D7" s="14" t="s">
        <v>2</v>
      </c>
      <c r="E7" s="15"/>
      <c r="F7" s="14" t="s">
        <v>11</v>
      </c>
      <c r="G7" s="14" t="s">
        <v>8</v>
      </c>
      <c r="I7" s="13" t="s">
        <v>3</v>
      </c>
      <c r="J7" s="14" t="s">
        <v>12</v>
      </c>
      <c r="K7" s="15"/>
      <c r="L7" s="14" t="s">
        <v>13</v>
      </c>
      <c r="M7" s="14" t="s">
        <v>11</v>
      </c>
      <c r="N7" s="14"/>
      <c r="O7" s="14" t="s">
        <v>8</v>
      </c>
    </row>
    <row r="8" spans="1:15 16374:16374" x14ac:dyDescent="0.25">
      <c r="B8" s="9"/>
      <c r="C8" s="10"/>
      <c r="D8" s="11" t="s">
        <v>5</v>
      </c>
      <c r="E8" s="8"/>
      <c r="F8" s="11" t="s">
        <v>6</v>
      </c>
      <c r="G8" s="11" t="s">
        <v>7</v>
      </c>
      <c r="J8" s="11" t="s">
        <v>5</v>
      </c>
      <c r="M8" s="11" t="s">
        <v>6</v>
      </c>
      <c r="O8" s="11" t="s">
        <v>7</v>
      </c>
    </row>
    <row r="9" spans="1:15 16374:16374" x14ac:dyDescent="0.25">
      <c r="A9" s="1">
        <v>1</v>
      </c>
      <c r="B9" s="3">
        <v>42490</v>
      </c>
      <c r="C9" s="16">
        <v>2010768040.1500001</v>
      </c>
      <c r="D9" s="7"/>
      <c r="E9" s="12"/>
      <c r="F9" s="7"/>
      <c r="G9" s="6"/>
      <c r="I9" s="16">
        <v>2400878727.5</v>
      </c>
      <c r="J9" s="7"/>
      <c r="K9" s="12"/>
      <c r="L9" s="16"/>
      <c r="M9" s="7"/>
      <c r="N9" s="12"/>
      <c r="O9" s="6"/>
    </row>
    <row r="10" spans="1:15 16374:16374" x14ac:dyDescent="0.25">
      <c r="A10" s="1">
        <v>2</v>
      </c>
      <c r="B10" s="3">
        <v>42521</v>
      </c>
      <c r="C10" s="16">
        <v>1985686799.3800001</v>
      </c>
      <c r="D10" s="7"/>
      <c r="E10" s="12"/>
      <c r="F10" s="7"/>
      <c r="G10" s="6"/>
      <c r="I10" s="16">
        <v>2375792749</v>
      </c>
      <c r="J10" s="7"/>
      <c r="K10" s="12"/>
      <c r="L10" s="16">
        <v>10914021.5</v>
      </c>
      <c r="M10" s="7"/>
      <c r="N10" s="12"/>
      <c r="O10" s="6"/>
    </row>
    <row r="11" spans="1:15 16374:16374" x14ac:dyDescent="0.25">
      <c r="A11" s="1">
        <v>3</v>
      </c>
      <c r="B11" s="3">
        <v>42551</v>
      </c>
      <c r="C11" s="16">
        <v>2021952791.05</v>
      </c>
      <c r="D11" s="7"/>
      <c r="E11" s="12"/>
      <c r="F11" s="7"/>
      <c r="G11" s="6"/>
      <c r="I11" s="16">
        <v>2412054155.7199998</v>
      </c>
      <c r="J11" s="7"/>
      <c r="K11" s="12"/>
      <c r="L11" s="16">
        <v>19261406.719999999</v>
      </c>
      <c r="M11" s="7"/>
      <c r="N11" s="12"/>
      <c r="O11" s="6"/>
    </row>
    <row r="12" spans="1:15 16374:16374" x14ac:dyDescent="0.25">
      <c r="A12" s="1">
        <v>4</v>
      </c>
      <c r="B12" s="3">
        <v>42582</v>
      </c>
      <c r="C12" s="16">
        <v>2045692166.1300001</v>
      </c>
      <c r="D12" s="7"/>
      <c r="E12" s="12"/>
      <c r="F12" s="7"/>
      <c r="G12" s="6"/>
      <c r="I12" s="16">
        <v>2435789121.0300002</v>
      </c>
      <c r="J12" s="7"/>
      <c r="K12" s="12"/>
      <c r="L12" s="16">
        <v>23734965.309999999</v>
      </c>
      <c r="M12" s="7"/>
      <c r="N12" s="12"/>
      <c r="O12" s="6"/>
    </row>
    <row r="13" spans="1:15 16374:16374" x14ac:dyDescent="0.25">
      <c r="A13" s="1">
        <v>5</v>
      </c>
      <c r="B13" s="3">
        <v>42613</v>
      </c>
      <c r="C13" s="16">
        <v>2043188008.1400001</v>
      </c>
      <c r="D13" s="7"/>
      <c r="E13" s="12"/>
      <c r="F13" s="7"/>
      <c r="G13" s="6"/>
      <c r="I13" s="16">
        <v>2433280225.29</v>
      </c>
      <c r="J13" s="7"/>
      <c r="K13" s="12"/>
      <c r="L13" s="16">
        <v>23491104.260000002</v>
      </c>
      <c r="M13" s="7"/>
      <c r="N13" s="12"/>
      <c r="O13" s="6"/>
    </row>
    <row r="14" spans="1:15 16374:16374" x14ac:dyDescent="0.25">
      <c r="A14" s="1">
        <v>6</v>
      </c>
      <c r="B14" s="3">
        <v>42643</v>
      </c>
      <c r="C14" s="16">
        <v>2059676648.45</v>
      </c>
      <c r="D14" s="7"/>
      <c r="E14" s="12"/>
      <c r="F14" s="7"/>
      <c r="G14" s="6"/>
      <c r="I14" s="16">
        <v>2449764280.6799998</v>
      </c>
      <c r="J14" s="7"/>
      <c r="K14" s="12"/>
      <c r="L14" s="16">
        <v>16484055.390000001</v>
      </c>
      <c r="M14" s="7"/>
      <c r="N14" s="12"/>
      <c r="O14" s="6"/>
    </row>
    <row r="15" spans="1:15 16374:16374" x14ac:dyDescent="0.25">
      <c r="A15" s="1">
        <v>7</v>
      </c>
      <c r="B15" s="3">
        <v>42674</v>
      </c>
      <c r="C15" s="16">
        <v>2072194561.8699999</v>
      </c>
      <c r="D15" s="7"/>
      <c r="E15" s="12"/>
      <c r="F15" s="7"/>
      <c r="G15" s="6"/>
      <c r="I15" s="16">
        <v>2462277456.3499999</v>
      </c>
      <c r="J15" s="7"/>
      <c r="K15" s="12"/>
      <c r="L15" s="16">
        <v>12513175.67</v>
      </c>
      <c r="M15" s="7"/>
      <c r="N15" s="12"/>
      <c r="O15" s="6"/>
    </row>
    <row r="16" spans="1:15 16374:16374" x14ac:dyDescent="0.25">
      <c r="A16" s="1">
        <v>8</v>
      </c>
      <c r="B16" s="3">
        <v>42704</v>
      </c>
      <c r="C16" s="16">
        <v>2043349197.26</v>
      </c>
      <c r="D16" s="7"/>
      <c r="E16" s="12"/>
      <c r="F16" s="7"/>
      <c r="G16" s="6"/>
      <c r="I16" s="16">
        <v>2433427506.8299999</v>
      </c>
      <c r="J16" s="7"/>
      <c r="K16" s="12"/>
      <c r="L16" s="16">
        <v>12150050.48</v>
      </c>
      <c r="M16" s="7"/>
      <c r="N16" s="12"/>
      <c r="O16" s="6"/>
    </row>
    <row r="17" spans="1:15" x14ac:dyDescent="0.25">
      <c r="A17" s="1">
        <v>9</v>
      </c>
      <c r="B17" s="19">
        <v>42735</v>
      </c>
      <c r="C17" s="16">
        <v>2086499985.1600001</v>
      </c>
      <c r="D17" s="5"/>
      <c r="E17" s="18"/>
      <c r="F17" s="5"/>
      <c r="G17" s="20"/>
      <c r="H17" s="4"/>
      <c r="I17" s="16">
        <v>2476573556.9699998</v>
      </c>
      <c r="J17" s="5"/>
      <c r="K17" s="18"/>
      <c r="L17" s="16">
        <v>19146050.140000001</v>
      </c>
      <c r="M17" s="5"/>
      <c r="N17" s="18"/>
      <c r="O17" s="20"/>
    </row>
    <row r="18" spans="1:15" x14ac:dyDescent="0.25">
      <c r="A18" s="1">
        <v>10</v>
      </c>
      <c r="B18" s="19">
        <v>42766</v>
      </c>
      <c r="C18" s="16">
        <v>2108760953.9100001</v>
      </c>
      <c r="D18" s="5"/>
      <c r="E18" s="18"/>
      <c r="F18" s="5"/>
      <c r="G18" s="20"/>
      <c r="H18" s="4"/>
      <c r="I18" s="16">
        <v>2498829787.9699998</v>
      </c>
      <c r="J18" s="5"/>
      <c r="K18" s="18"/>
      <c r="L18" s="16">
        <v>22256231</v>
      </c>
      <c r="M18" s="5"/>
      <c r="N18" s="18"/>
      <c r="O18" s="20"/>
    </row>
    <row r="19" spans="1:15" x14ac:dyDescent="0.25">
      <c r="A19" s="1">
        <v>11</v>
      </c>
      <c r="B19" s="19">
        <v>42794</v>
      </c>
      <c r="C19" s="16">
        <v>2039130855.3600001</v>
      </c>
      <c r="D19" s="5"/>
      <c r="F19" s="5"/>
      <c r="G19" s="20"/>
      <c r="H19" s="18"/>
      <c r="I19" s="16">
        <v>2429195410.1700001</v>
      </c>
      <c r="J19" s="5"/>
      <c r="K19" s="18"/>
      <c r="L19" s="16">
        <v>17365622.200000003</v>
      </c>
      <c r="M19" s="5"/>
      <c r="N19" s="18"/>
      <c r="O19" s="20"/>
    </row>
    <row r="20" spans="1:15" x14ac:dyDescent="0.25">
      <c r="A20" s="1">
        <v>12</v>
      </c>
      <c r="B20" s="19">
        <v>42825</v>
      </c>
      <c r="C20" s="16">
        <v>2053145448.3099999</v>
      </c>
      <c r="D20" s="5"/>
      <c r="E20" s="18"/>
      <c r="F20" s="5"/>
      <c r="G20" s="20"/>
      <c r="I20" s="16">
        <v>2443205265.3499999</v>
      </c>
      <c r="J20" s="5"/>
      <c r="K20" s="18"/>
      <c r="L20" s="16">
        <v>14009855.18</v>
      </c>
      <c r="M20" s="5"/>
      <c r="N20" s="18"/>
      <c r="O20" s="20"/>
    </row>
    <row r="21" spans="1:15" x14ac:dyDescent="0.25">
      <c r="A21" s="1">
        <v>13</v>
      </c>
      <c r="B21" s="19">
        <v>42855</v>
      </c>
      <c r="C21" s="16">
        <v>2062556163.1200001</v>
      </c>
      <c r="D21" s="5">
        <f>AVERAGE(C9:C21)</f>
        <v>2048661662.945385</v>
      </c>
      <c r="E21" s="18" t="s">
        <v>4</v>
      </c>
      <c r="F21" s="5">
        <v>200788122.96999997</v>
      </c>
      <c r="G21" s="20">
        <f t="shared" ref="G21" si="0">F21/D21</f>
        <v>9.8009411022669565E-2</v>
      </c>
      <c r="I21" s="16">
        <v>2452611395.23</v>
      </c>
      <c r="J21" s="5">
        <f>AVERAGE(I9:I21)</f>
        <v>2438744587.5453844</v>
      </c>
      <c r="K21" s="18" t="s">
        <v>4</v>
      </c>
      <c r="L21" s="16">
        <v>9406129.8800000008</v>
      </c>
      <c r="M21" s="5">
        <f t="shared" ref="M21" si="1">SUM(L10:L21)</f>
        <v>200732667.73000002</v>
      </c>
      <c r="N21" s="18" t="s">
        <v>16</v>
      </c>
      <c r="O21" s="20">
        <f t="shared" ref="O21" si="2">M21/J21</f>
        <v>8.2309836280165374E-2</v>
      </c>
    </row>
    <row r="22" spans="1:15" x14ac:dyDescent="0.25">
      <c r="L22" s="7"/>
    </row>
    <row r="23" spans="1:15" x14ac:dyDescent="0.25">
      <c r="C23" s="7"/>
      <c r="I23" s="7"/>
    </row>
    <row r="24" spans="1:15" x14ac:dyDescent="0.25">
      <c r="L24" s="7"/>
    </row>
    <row r="25" spans="1:15" x14ac:dyDescent="0.25">
      <c r="L25" s="7"/>
    </row>
  </sheetData>
  <mergeCells count="6">
    <mergeCell ref="A1:O1"/>
    <mergeCell ref="I6:O6"/>
    <mergeCell ref="B6:G6"/>
    <mergeCell ref="A4:O4"/>
    <mergeCell ref="A3:O3"/>
    <mergeCell ref="A2:O2"/>
  </mergeCells>
  <pageMargins left="1" right="1" top="1" bottom="1" header="0.5" footer="0.5"/>
  <pageSetup scale="46" orientation="landscape" r:id="rId1"/>
  <headerFooter>
    <oddFooter>&amp;R&amp;"Times New Roman,Bold"&amp;12May 25, 2017
Supplemental Attachment 1 to Response to PSC-2 Question No. 32
Page 1 of 1
Arbough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ROE calc 4-17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2017-01-16T23:38:53Z</dcterms:created>
  <dcterms:modified xsi:type="dcterms:W3CDTF">2017-05-22T18:12:19Z</dcterms:modified>
</cp:coreProperties>
</file>