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 defaultThemeVersion="166925"/>
  <bookViews>
    <workbookView xWindow="0" yWindow="0" windowWidth="16392" windowHeight="5340"/>
  </bookViews>
  <sheets>
    <sheet name="LG&amp;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C27" i="1"/>
  <c r="C33" i="1" s="1"/>
  <c r="C26" i="1"/>
  <c r="D26" i="1" s="1"/>
  <c r="C25" i="1"/>
  <c r="C31" i="1" s="1"/>
  <c r="C24" i="1"/>
  <c r="D24" i="1" s="1"/>
  <c r="D39" i="1"/>
  <c r="D38" i="1"/>
  <c r="D37" i="1"/>
  <c r="D36" i="1"/>
  <c r="D21" i="1"/>
  <c r="D20" i="1"/>
  <c r="D19" i="1"/>
  <c r="D18" i="1"/>
  <c r="D13" i="1"/>
  <c r="D14" i="1"/>
  <c r="D15" i="1"/>
  <c r="D12" i="1"/>
  <c r="C30" i="1" l="1"/>
  <c r="D30" i="1" s="1"/>
  <c r="D33" i="1"/>
  <c r="D31" i="1"/>
  <c r="D27" i="1"/>
  <c r="C32" i="1"/>
  <c r="D32" i="1" s="1"/>
  <c r="D25" i="1"/>
</calcChain>
</file>

<file path=xl/sharedStrings.xml><?xml version="1.0" encoding="utf-8"?>
<sst xmlns="http://schemas.openxmlformats.org/spreadsheetml/2006/main" count="37" uniqueCount="20">
  <si>
    <t>TODS</t>
  </si>
  <si>
    <t xml:space="preserve">Billing </t>
  </si>
  <si>
    <t>Demand</t>
  </si>
  <si>
    <t>90% Ratchet</t>
  </si>
  <si>
    <t>80% Ratchet</t>
  </si>
  <si>
    <t>Base</t>
  </si>
  <si>
    <t>Equivalent</t>
  </si>
  <si>
    <t>100% Ratchet (as filed)</t>
  </si>
  <si>
    <t>75% Ratchet (current)</t>
  </si>
  <si>
    <t>Charge</t>
  </si>
  <si>
    <t>Calculated</t>
  </si>
  <si>
    <t>Base Demand</t>
  </si>
  <si>
    <t>Revenue</t>
  </si>
  <si>
    <t>Class/Ratchet Percentage</t>
  </si>
  <si>
    <t>TODP</t>
  </si>
  <si>
    <t>RTS</t>
  </si>
  <si>
    <t>Louisville Gas and Electric Company</t>
  </si>
  <si>
    <t>Billing Demand and Equivalent Demand Charges by Varying Ratchet Percentages</t>
  </si>
  <si>
    <t>Special Contract #1</t>
  </si>
  <si>
    <t>Total TODP and Special Contract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</si>
</sst>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164" fontId="0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0" fillId="0" borderId="0" xfId="1" applyNumberFormat="1" applyFont="1" applyFill="1"/>
    <xf numFmtId="0" fontId="0" fillId="2" borderId="0" xfId="0" applyFill="1"/>
    <xf numFmtId="164" fontId="0" fillId="2" borderId="0" xfId="1" applyNumberFormat="1" applyFont="1" applyFill="1"/>
    <xf numFmtId="44" fontId="0" fillId="2" borderId="0" xfId="2" applyFont="1" applyFill="1"/>
    <xf numFmtId="165" fontId="0" fillId="2" borderId="0" xfId="2" applyNumberFormat="1" applyFont="1" applyFill="1" applyAlignment="1">
      <alignment horizontal="right"/>
    </xf>
    <xf numFmtId="164" fontId="0" fillId="2" borderId="0" xfId="0" applyNumberFormat="1" applyFill="1"/>
    <xf numFmtId="44" fontId="0" fillId="2" borderId="0" xfId="0" applyNumberFormat="1" applyFill="1"/>
    <xf numFmtId="165" fontId="0" fillId="2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7" workbookViewId="0"/>
  </sheetViews>
  <sheetFormatPr defaultRowHeight="14.4" x14ac:dyDescent="0.3"/>
  <cols>
    <col min="1" max="1" width="32.5546875" customWidth="1"/>
    <col min="2" max="4" width="16.33203125" customWidth="1"/>
  </cols>
  <sheetData>
    <row r="1" spans="1:4" x14ac:dyDescent="0.3">
      <c r="A1" s="1" t="s">
        <v>16</v>
      </c>
    </row>
    <row r="2" spans="1:4" x14ac:dyDescent="0.3">
      <c r="A2" t="s">
        <v>17</v>
      </c>
    </row>
    <row r="7" spans="1:4" x14ac:dyDescent="0.3">
      <c r="A7" s="1"/>
      <c r="B7" s="7" t="s">
        <v>5</v>
      </c>
      <c r="C7" s="7" t="s">
        <v>6</v>
      </c>
      <c r="D7" s="7" t="s">
        <v>10</v>
      </c>
    </row>
    <row r="8" spans="1:4" x14ac:dyDescent="0.3">
      <c r="A8" s="1"/>
      <c r="B8" s="7" t="s">
        <v>1</v>
      </c>
      <c r="C8" s="7" t="s">
        <v>2</v>
      </c>
      <c r="D8" s="7" t="s">
        <v>11</v>
      </c>
    </row>
    <row r="9" spans="1:4" ht="15" thickBot="1" x14ac:dyDescent="0.35">
      <c r="A9" s="8" t="s">
        <v>13</v>
      </c>
      <c r="B9" s="9" t="s">
        <v>2</v>
      </c>
      <c r="C9" s="9" t="s">
        <v>9</v>
      </c>
      <c r="D9" s="9" t="s">
        <v>12</v>
      </c>
    </row>
    <row r="11" spans="1:4" x14ac:dyDescent="0.3">
      <c r="A11" s="1" t="s">
        <v>0</v>
      </c>
    </row>
    <row r="12" spans="1:4" x14ac:dyDescent="0.3">
      <c r="A12" s="11" t="s">
        <v>7</v>
      </c>
      <c r="B12" s="12">
        <v>3038571.4966324829</v>
      </c>
      <c r="C12" s="13">
        <v>4.84</v>
      </c>
      <c r="D12" s="14">
        <f>B12*C12</f>
        <v>14706686.043701217</v>
      </c>
    </row>
    <row r="13" spans="1:4" x14ac:dyDescent="0.3">
      <c r="A13" t="s">
        <v>3</v>
      </c>
      <c r="B13" s="3">
        <v>2804718.3771949601</v>
      </c>
      <c r="C13" s="2">
        <v>5.24</v>
      </c>
      <c r="D13" s="6">
        <f t="shared" ref="D13:D15" si="0">B13*C13</f>
        <v>14696724.296501592</v>
      </c>
    </row>
    <row r="14" spans="1:4" x14ac:dyDescent="0.3">
      <c r="A14" t="s">
        <v>4</v>
      </c>
      <c r="B14" s="3">
        <v>2645927.6430351567</v>
      </c>
      <c r="C14" s="2">
        <v>5.56</v>
      </c>
      <c r="D14" s="6">
        <f t="shared" si="0"/>
        <v>14711357.695275471</v>
      </c>
    </row>
    <row r="15" spans="1:4" x14ac:dyDescent="0.3">
      <c r="A15" t="s">
        <v>8</v>
      </c>
      <c r="B15" s="3">
        <v>2591767.0944724861</v>
      </c>
      <c r="C15" s="2">
        <v>5.67</v>
      </c>
      <c r="D15" s="6">
        <f t="shared" si="0"/>
        <v>14695319.425658995</v>
      </c>
    </row>
    <row r="17" spans="1:4" x14ac:dyDescent="0.3">
      <c r="A17" s="1" t="s">
        <v>14</v>
      </c>
    </row>
    <row r="18" spans="1:4" x14ac:dyDescent="0.3">
      <c r="A18" s="11" t="s">
        <v>7</v>
      </c>
      <c r="B18" s="12">
        <v>4881740.5139989704</v>
      </c>
      <c r="C18" s="13">
        <v>3.18</v>
      </c>
      <c r="D18" s="14">
        <f>B18*C18</f>
        <v>15523934.834516726</v>
      </c>
    </row>
    <row r="19" spans="1:4" x14ac:dyDescent="0.3">
      <c r="A19" t="s">
        <v>3</v>
      </c>
      <c r="B19" s="10">
        <v>4559312.6248362521</v>
      </c>
      <c r="C19" s="2">
        <v>3.41</v>
      </c>
      <c r="D19" s="6">
        <f t="shared" ref="D19:D21" si="1">B19*C19</f>
        <v>15547256.05069162</v>
      </c>
    </row>
    <row r="20" spans="1:4" x14ac:dyDescent="0.3">
      <c r="A20" t="s">
        <v>4</v>
      </c>
      <c r="B20" s="10">
        <v>4402805.2994454382</v>
      </c>
      <c r="C20" s="2">
        <v>3.54</v>
      </c>
      <c r="D20" s="6">
        <f t="shared" si="1"/>
        <v>15585930.760036852</v>
      </c>
    </row>
    <row r="21" spans="1:4" x14ac:dyDescent="0.3">
      <c r="A21" t="s">
        <v>8</v>
      </c>
      <c r="B21" s="10">
        <v>4359006.4930381281</v>
      </c>
      <c r="C21" s="2">
        <v>3.58</v>
      </c>
      <c r="D21" s="6">
        <f t="shared" si="1"/>
        <v>15605243.2450765</v>
      </c>
    </row>
    <row r="23" spans="1:4" x14ac:dyDescent="0.3">
      <c r="A23" s="1" t="s">
        <v>18</v>
      </c>
    </row>
    <row r="24" spans="1:4" x14ac:dyDescent="0.3">
      <c r="A24" s="11" t="s">
        <v>7</v>
      </c>
      <c r="B24" s="15">
        <v>263220.94944812352</v>
      </c>
      <c r="C24" s="16">
        <f>C18</f>
        <v>3.18</v>
      </c>
      <c r="D24" s="17">
        <f>B24*C24</f>
        <v>837042.61924503278</v>
      </c>
    </row>
    <row r="25" spans="1:4" x14ac:dyDescent="0.3">
      <c r="A25" t="s">
        <v>3</v>
      </c>
      <c r="B25" s="4">
        <v>239909.59135418912</v>
      </c>
      <c r="C25" s="5">
        <f>C19</f>
        <v>3.41</v>
      </c>
      <c r="D25" s="6">
        <f t="shared" ref="D25:D27" si="2">B25*C25</f>
        <v>818091.70651778497</v>
      </c>
    </row>
    <row r="26" spans="1:4" x14ac:dyDescent="0.3">
      <c r="A26" t="s">
        <v>4</v>
      </c>
      <c r="B26" s="4">
        <v>219549.61711484156</v>
      </c>
      <c r="C26" s="5">
        <f>C20</f>
        <v>3.54</v>
      </c>
      <c r="D26" s="6">
        <f t="shared" si="2"/>
        <v>777205.64458653913</v>
      </c>
    </row>
    <row r="27" spans="1:4" x14ac:dyDescent="0.3">
      <c r="A27" t="s">
        <v>8</v>
      </c>
      <c r="B27" s="4">
        <v>210851.94550659729</v>
      </c>
      <c r="C27" s="5">
        <f>C21</f>
        <v>3.58</v>
      </c>
      <c r="D27" s="6">
        <f t="shared" si="2"/>
        <v>754849.96491361829</v>
      </c>
    </row>
    <row r="29" spans="1:4" x14ac:dyDescent="0.3">
      <c r="A29" s="1" t="s">
        <v>19</v>
      </c>
    </row>
    <row r="30" spans="1:4" x14ac:dyDescent="0.3">
      <c r="A30" s="11" t="s">
        <v>7</v>
      </c>
      <c r="B30" s="15">
        <f>B18+B24</f>
        <v>5144961.463447094</v>
      </c>
      <c r="C30" s="16">
        <f>C24</f>
        <v>3.18</v>
      </c>
      <c r="D30" s="17">
        <f>B30*C30</f>
        <v>16360977.45376176</v>
      </c>
    </row>
    <row r="31" spans="1:4" x14ac:dyDescent="0.3">
      <c r="A31" t="s">
        <v>3</v>
      </c>
      <c r="B31" s="4">
        <f t="shared" ref="B31:B33" si="3">B19+B25</f>
        <v>4799222.2161904415</v>
      </c>
      <c r="C31" s="5">
        <f>C25</f>
        <v>3.41</v>
      </c>
      <c r="D31" s="6">
        <f t="shared" ref="D31:D33" si="4">B31*C31</f>
        <v>16365347.757209407</v>
      </c>
    </row>
    <row r="32" spans="1:4" x14ac:dyDescent="0.3">
      <c r="A32" t="s">
        <v>4</v>
      </c>
      <c r="B32" s="4">
        <f t="shared" si="3"/>
        <v>4622354.9165602801</v>
      </c>
      <c r="C32" s="5">
        <f>C26</f>
        <v>3.54</v>
      </c>
      <c r="D32" s="6">
        <f t="shared" si="4"/>
        <v>16363136.404623391</v>
      </c>
    </row>
    <row r="33" spans="1:6" x14ac:dyDescent="0.3">
      <c r="A33" t="s">
        <v>8</v>
      </c>
      <c r="B33" s="4">
        <f t="shared" si="3"/>
        <v>4569858.4385447251</v>
      </c>
      <c r="C33" s="5">
        <f>C27</f>
        <v>3.58</v>
      </c>
      <c r="D33" s="6">
        <f t="shared" si="4"/>
        <v>16360093.209990116</v>
      </c>
    </row>
    <row r="35" spans="1:6" x14ac:dyDescent="0.3">
      <c r="A35" s="1" t="s">
        <v>15</v>
      </c>
      <c r="F35" s="2"/>
    </row>
    <row r="36" spans="1:6" x14ac:dyDescent="0.3">
      <c r="A36" s="11" t="s">
        <v>7</v>
      </c>
      <c r="B36" s="12">
        <v>2829315.3289429392</v>
      </c>
      <c r="C36" s="13">
        <v>1.52</v>
      </c>
      <c r="D36" s="14">
        <f t="shared" ref="D36:D39" si="5">B36*C36</f>
        <v>4300559.2999932673</v>
      </c>
      <c r="F36" s="2"/>
    </row>
    <row r="37" spans="1:6" x14ac:dyDescent="0.3">
      <c r="A37" t="s">
        <v>3</v>
      </c>
      <c r="B37" s="3">
        <v>2615365.8977259011</v>
      </c>
      <c r="C37" s="2">
        <v>1.64</v>
      </c>
      <c r="D37" s="6">
        <f t="shared" si="5"/>
        <v>4289200.0722704772</v>
      </c>
      <c r="F37" s="2"/>
    </row>
    <row r="38" spans="1:6" x14ac:dyDescent="0.3">
      <c r="A38" t="s">
        <v>4</v>
      </c>
      <c r="B38" s="3">
        <v>2479709.5230164388</v>
      </c>
      <c r="C38" s="2">
        <v>1.73</v>
      </c>
      <c r="D38" s="6">
        <f t="shared" si="5"/>
        <v>4289897.4748184392</v>
      </c>
    </row>
    <row r="39" spans="1:6" x14ac:dyDescent="0.3">
      <c r="A39" t="s">
        <v>8</v>
      </c>
      <c r="B39" s="3">
        <v>2423642.1694296245</v>
      </c>
      <c r="C39" s="2">
        <v>1.77</v>
      </c>
      <c r="D39" s="6">
        <f t="shared" si="5"/>
        <v>4289846.6398904352</v>
      </c>
    </row>
  </sheetData>
  <pageMargins left="0.7" right="0.7" top="0.75" bottom="0.75" header="0.3" footer="0.3"/>
  <pageSetup orientation="portrait" r:id="rId1"/>
  <headerFooter scaleWithDoc="0">
    <oddHeader>&amp;R&amp;"Times New Roman,Bold"&amp;12Rebuttal Exhibit WSS-6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2e24621b9463921cba8771700283fdee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afd24378abb908e54018a23bf51749f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Intervenor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DR4"/>
          <xsd:enumeration value="DR4 Attachments"/>
          <xsd:enumeration value="DR4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 xsi:nil="true"/>
    <Rate_x0020_Case_x0020_Type xmlns="54fcda00-7b58-44a7-b108-8bd10a8a08ba">Kentucky</Rate_x0020_Case_x0020_Type>
    <Data_x0020_Request_x0020_Question_x0020_No_x002e_ xmlns="54fcda00-7b58-44a7-b108-8bd10a8a08ba" xsi:nil="true"/>
    <Year xmlns="54fcda00-7b58-44a7-b108-8bd10a8a08ba">2016</Year>
    <Document_x0020_Type xmlns="54fcda00-7b58-44a7-b108-8bd10a8a08ba">Rebuttal Testimony</Document_x0020_Type>
    <Witness_x0020_Testimony xmlns="54fcda00-7b58-44a7-b108-8bd10a8a08ba">Seelye, Steve (The Prime Group)</Witness_x0020_Testimony>
    <Intervemprs xmlns="54fcda00-7b58-44a7-b108-8bd10a8a08ba" xsi:nil="true"/>
    <Filed_x0020_Documents xmlns="54fcda00-7b58-44a7-b108-8bd10a8a08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072B4F-95B3-4633-874B-03F215170AD4}"/>
</file>

<file path=customXml/itemProps2.xml><?xml version="1.0" encoding="utf-8"?>
<ds:datastoreItem xmlns:ds="http://schemas.openxmlformats.org/officeDocument/2006/customXml" ds:itemID="{0C444CE4-B883-4EFC-82F7-94D33D39F7EF}"/>
</file>

<file path=customXml/itemProps3.xml><?xml version="1.0" encoding="utf-8"?>
<ds:datastoreItem xmlns:ds="http://schemas.openxmlformats.org/officeDocument/2006/customXml" ds:itemID="{72C99543-6918-45CC-A744-B781276BD0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LG&amp;E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2017-04-06T15:15:24Z</dcterms:created>
  <dcterms:modified xsi:type="dcterms:W3CDTF">2017-04-08T16:38:38Z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