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5" windowWidth="21075" windowHeight="9525"/>
  </bookViews>
  <sheets>
    <sheet name="Gas" sheetId="2" r:id="rId1"/>
  </sheets>
  <calcPr calcId="152511"/>
</workbook>
</file>

<file path=xl/calcChain.xml><?xml version="1.0" encoding="utf-8"?>
<calcChain xmlns="http://schemas.openxmlformats.org/spreadsheetml/2006/main">
  <c r="D41" i="2" l="1"/>
  <c r="K41" i="2" s="1"/>
  <c r="D40" i="2"/>
  <c r="K40" i="2" s="1"/>
  <c r="D39" i="2"/>
  <c r="K39" i="2" s="1"/>
  <c r="G38" i="2"/>
  <c r="D38" i="2"/>
  <c r="K38" i="2" s="1"/>
  <c r="D37" i="2"/>
  <c r="K37" i="2" s="1"/>
  <c r="D36" i="2"/>
  <c r="K36" i="2" s="1"/>
  <c r="D35" i="2"/>
  <c r="K35" i="2" s="1"/>
  <c r="D34" i="2"/>
  <c r="K34" i="2" s="1"/>
  <c r="D33" i="2"/>
  <c r="K33" i="2" s="1"/>
  <c r="G32" i="2"/>
  <c r="D32" i="2"/>
  <c r="K32" i="2" s="1"/>
  <c r="D31" i="2"/>
  <c r="K31" i="2" s="1"/>
  <c r="D30" i="2"/>
  <c r="G30" i="2" s="1"/>
  <c r="D29" i="2"/>
  <c r="K29" i="2" s="1"/>
  <c r="G28" i="2"/>
  <c r="D28" i="2"/>
  <c r="I28" i="2" s="1"/>
  <c r="D27" i="2"/>
  <c r="K27" i="2" s="1"/>
  <c r="D26" i="2"/>
  <c r="K26" i="2" s="1"/>
  <c r="D25" i="2"/>
  <c r="K25" i="2" s="1"/>
  <c r="D24" i="2"/>
  <c r="I24" i="2" s="1"/>
  <c r="D23" i="2"/>
  <c r="K23" i="2" s="1"/>
  <c r="D22" i="2"/>
  <c r="G22" i="2" s="1"/>
  <c r="D21" i="2"/>
  <c r="K21" i="2" s="1"/>
  <c r="D20" i="2"/>
  <c r="I20" i="2" s="1"/>
  <c r="D19" i="2"/>
  <c r="K19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D18" i="2"/>
  <c r="K18" i="2" s="1"/>
  <c r="K20" i="2" l="1"/>
  <c r="M20" i="2" s="1"/>
  <c r="G24" i="2"/>
  <c r="I36" i="2"/>
  <c r="G20" i="2"/>
  <c r="K28" i="2"/>
  <c r="M28" i="2" s="1"/>
  <c r="G40" i="2"/>
  <c r="I30" i="2"/>
  <c r="G36" i="2"/>
  <c r="I22" i="2"/>
  <c r="K24" i="2"/>
  <c r="M24" i="2" s="1"/>
  <c r="I38" i="2"/>
  <c r="M38" i="2" s="1"/>
  <c r="I18" i="2"/>
  <c r="K22" i="2"/>
  <c r="M22" i="2" s="1"/>
  <c r="G26" i="2"/>
  <c r="K30" i="2"/>
  <c r="M30" i="2" s="1"/>
  <c r="I32" i="2"/>
  <c r="M32" i="2" s="1"/>
  <c r="G34" i="2"/>
  <c r="I40" i="2"/>
  <c r="M40" i="2" s="1"/>
  <c r="G18" i="2"/>
  <c r="I26" i="2"/>
  <c r="I34" i="2"/>
  <c r="G21" i="2"/>
  <c r="G23" i="2"/>
  <c r="G25" i="2"/>
  <c r="G29" i="2"/>
  <c r="G31" i="2"/>
  <c r="G33" i="2"/>
  <c r="G35" i="2"/>
  <c r="G37" i="2"/>
  <c r="G39" i="2"/>
  <c r="G41" i="2"/>
  <c r="I19" i="2"/>
  <c r="I21" i="2"/>
  <c r="I23" i="2"/>
  <c r="I25" i="2"/>
  <c r="I27" i="2"/>
  <c r="I29" i="2"/>
  <c r="I31" i="2"/>
  <c r="I33" i="2"/>
  <c r="I35" i="2"/>
  <c r="I37" i="2"/>
  <c r="I39" i="2"/>
  <c r="I41" i="2"/>
  <c r="G19" i="2"/>
  <c r="M19" i="2" s="1"/>
  <c r="G27" i="2"/>
  <c r="M27" i="2" l="1"/>
  <c r="M36" i="2"/>
  <c r="M34" i="2"/>
  <c r="M21" i="2"/>
  <c r="M26" i="2"/>
  <c r="M18" i="2"/>
  <c r="M29" i="2"/>
  <c r="M35" i="2"/>
  <c r="M25" i="2"/>
  <c r="M39" i="2"/>
  <c r="M31" i="2"/>
  <c r="M37" i="2"/>
  <c r="M41" i="2"/>
  <c r="M33" i="2"/>
  <c r="M23" i="2"/>
</calcChain>
</file>

<file path=xl/sharedStrings.xml><?xml version="1.0" encoding="utf-8"?>
<sst xmlns="http://schemas.openxmlformats.org/spreadsheetml/2006/main" count="20" uniqueCount="20">
  <si>
    <t>Louisville Gas and Electric Company</t>
  </si>
  <si>
    <t xml:space="preserve">Average Residential Natural Gas Usage </t>
  </si>
  <si>
    <t>Date</t>
  </si>
  <si>
    <t>RGS Customers</t>
  </si>
  <si>
    <t>RGS Natural Gas Consumption (Ccf)</t>
  </si>
  <si>
    <t>Average Residential Consumption</t>
  </si>
  <si>
    <t>Customer Charge</t>
  </si>
  <si>
    <t>Distribution Cost Component</t>
  </si>
  <si>
    <t>Avg Distribution Revenue</t>
  </si>
  <si>
    <t>Gas Supply Cost Component</t>
  </si>
  <si>
    <t>Avg Gas Supply Cost Revenue</t>
  </si>
  <si>
    <t>DSM Component</t>
  </si>
  <si>
    <t>Avg DSM Revenue</t>
  </si>
  <si>
    <t>GLT Customer Charge</t>
  </si>
  <si>
    <t>Total Average Residential Bill</t>
  </si>
  <si>
    <t>Note 1:  All calculations reflect the charges in effect during the month.</t>
  </si>
  <si>
    <t>Case No. 2016-00371</t>
  </si>
  <si>
    <t>For the Period January 1, 2015 through December 31, 2016</t>
  </si>
  <si>
    <t>Note 2:  Jan. 2015-June 2015 reflects the Basic Service Charge and Distribution Charge from Case No. 2012-00222.</t>
  </si>
  <si>
    <t>Note 3:  July 2015-Dec. 2016 reflects the Basic Service Charge and Distribution Charge from Case No. 2014-00372.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</si>
</sst>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#,##0;\-#,##0;#,##0;@"/>
    <numFmt numFmtId="167" formatCode="&quot;$&quot;#,##0.00000"/>
    <numFmt numFmtId="168" formatCode="&quot;$&quot;#,##0.00000_);\(&quot;$&quot;#,##0.0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6" fontId="2" fillId="0" borderId="0" xfId="0" applyNumberFormat="1" applyFont="1"/>
    <xf numFmtId="2" fontId="2" fillId="0" borderId="0" xfId="0" applyNumberFormat="1" applyFont="1"/>
    <xf numFmtId="8" fontId="2" fillId="0" borderId="0" xfId="0" applyNumberFormat="1" applyFont="1"/>
    <xf numFmtId="167" fontId="2" fillId="0" borderId="0" xfId="0" applyNumberFormat="1" applyFont="1"/>
    <xf numFmtId="7" fontId="2" fillId="0" borderId="0" xfId="0" applyNumberFormat="1" applyFont="1"/>
    <xf numFmtId="168" fontId="2" fillId="0" borderId="0" xfId="0" applyNumberFormat="1" applyFont="1"/>
    <xf numFmtId="14" fontId="2" fillId="0" borderId="0" xfId="0" applyNumberFormat="1" applyFont="1"/>
    <xf numFmtId="164" fontId="5" fillId="0" borderId="0" xfId="0" applyNumberFormat="1" applyFont="1"/>
    <xf numFmtId="165" fontId="2" fillId="0" borderId="0" xfId="1" applyNumberFormat="1" applyFont="1"/>
    <xf numFmtId="165" fontId="2" fillId="0" borderId="0" xfId="1" applyNumberFormat="1" applyFont="1" applyFill="1"/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11" zoomScaleNormal="100" workbookViewId="0">
      <selection activeCell="A11" sqref="A11:M11"/>
    </sheetView>
  </sheetViews>
  <sheetFormatPr defaultRowHeight="15" x14ac:dyDescent="0.25"/>
  <cols>
    <col min="1" max="1" width="12.5703125" customWidth="1"/>
    <col min="2" max="2" width="14.5703125" customWidth="1"/>
    <col min="3" max="3" width="17.5703125" customWidth="1"/>
    <col min="4" max="4" width="16.5703125" customWidth="1"/>
    <col min="5" max="5" width="13.7109375" customWidth="1"/>
    <col min="6" max="6" width="15.7109375" customWidth="1"/>
    <col min="7" max="7" width="12.28515625" customWidth="1"/>
    <col min="8" max="8" width="16.85546875" customWidth="1"/>
    <col min="9" max="12" width="13.42578125" customWidth="1"/>
    <col min="13" max="13" width="14.5703125" customWidth="1"/>
  </cols>
  <sheetData>
    <row r="1" spans="1:13" hidden="1" x14ac:dyDescent="0.25"/>
    <row r="2" spans="1:13" hidden="1" x14ac:dyDescent="0.25"/>
    <row r="3" spans="1:13" hidden="1" x14ac:dyDescent="0.25"/>
    <row r="4" spans="1:13" hidden="1" x14ac:dyDescent="0.25"/>
    <row r="5" spans="1:13" hidden="1" x14ac:dyDescent="0.25"/>
    <row r="6" spans="1:13" hidden="1" x14ac:dyDescent="0.25"/>
    <row r="7" spans="1:13" hidden="1" x14ac:dyDescent="0.25"/>
    <row r="8" spans="1:13" hidden="1" x14ac:dyDescent="0.25"/>
    <row r="9" spans="1:13" hidden="1" x14ac:dyDescent="0.25"/>
    <row r="10" spans="1:13" hidden="1" x14ac:dyDescent="0.25"/>
    <row r="11" spans="1:13" ht="18.75" x14ac:dyDescent="0.3">
      <c r="A11" s="16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.75" x14ac:dyDescent="0.3">
      <c r="A12" s="16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8.75" x14ac:dyDescent="0.3">
      <c r="A13" s="16" t="s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8.75" x14ac:dyDescent="0.3">
      <c r="A14" s="16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47.25" x14ac:dyDescent="0.2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</row>
    <row r="18" spans="1:13" ht="15.75" x14ac:dyDescent="0.25">
      <c r="A18" s="12">
        <v>42017</v>
      </c>
      <c r="B18" s="2">
        <v>292635</v>
      </c>
      <c r="C18" s="13">
        <v>40980978</v>
      </c>
      <c r="D18" s="6">
        <f>C18/B18</f>
        <v>140.04127325849609</v>
      </c>
      <c r="E18" s="7">
        <v>13.5</v>
      </c>
      <c r="F18" s="8">
        <v>0.26418999999999998</v>
      </c>
      <c r="G18" s="9">
        <f>D18*F18</f>
        <v>36.99750398216208</v>
      </c>
      <c r="H18" s="8">
        <v>0.56128</v>
      </c>
      <c r="I18" s="9">
        <f>D18*H18</f>
        <v>78.602365854528685</v>
      </c>
      <c r="J18" s="10">
        <v>1.941E-2</v>
      </c>
      <c r="K18" s="9">
        <f>D18*J18</f>
        <v>2.7182011139474089</v>
      </c>
      <c r="L18" s="9">
        <v>2.5299999999999998</v>
      </c>
      <c r="M18" s="9">
        <f>E18+G18+I18+K18+L18</f>
        <v>134.34807095063817</v>
      </c>
    </row>
    <row r="19" spans="1:13" ht="15.75" x14ac:dyDescent="0.25">
      <c r="A19" s="12">
        <f>EDATE(A18,1)</f>
        <v>42048</v>
      </c>
      <c r="B19" s="2">
        <v>285404</v>
      </c>
      <c r="C19" s="13">
        <v>41547062</v>
      </c>
      <c r="D19" s="6">
        <f>C19/B19</f>
        <v>145.57280907065072</v>
      </c>
      <c r="E19" s="7">
        <v>13.5</v>
      </c>
      <c r="F19" s="8">
        <v>0.26418999999999998</v>
      </c>
      <c r="G19" s="9">
        <f>D19*F19</f>
        <v>38.45888042837521</v>
      </c>
      <c r="H19" s="8">
        <v>0.49951000000000001</v>
      </c>
      <c r="I19" s="9">
        <f>D19*H19</f>
        <v>72.715073858880743</v>
      </c>
      <c r="J19" s="10">
        <v>1.941E-2</v>
      </c>
      <c r="K19" s="9">
        <f t="shared" ref="K19:K41" si="0">D19*J19</f>
        <v>2.8255682240613305</v>
      </c>
      <c r="L19" s="9">
        <v>2.5299999999999998</v>
      </c>
      <c r="M19" s="9">
        <f t="shared" ref="M19:M41" si="1">E19+G19+I19+K19+L19</f>
        <v>130.02952251131728</v>
      </c>
    </row>
    <row r="20" spans="1:13" ht="15.75" x14ac:dyDescent="0.25">
      <c r="A20" s="12">
        <f>EDATE(A19,1)</f>
        <v>42076</v>
      </c>
      <c r="B20" s="2">
        <v>300622</v>
      </c>
      <c r="C20" s="13">
        <v>39814256</v>
      </c>
      <c r="D20" s="6">
        <f t="shared" ref="D20:D41" si="2">C20/B20</f>
        <v>132.43959523920404</v>
      </c>
      <c r="E20" s="7">
        <v>13.5</v>
      </c>
      <c r="F20" s="8">
        <v>0.26418999999999998</v>
      </c>
      <c r="G20" s="9">
        <f t="shared" ref="G20:G41" si="3">D20*F20</f>
        <v>34.989216666245312</v>
      </c>
      <c r="H20" s="8">
        <v>0.49951000000000001</v>
      </c>
      <c r="I20" s="9">
        <f t="shared" ref="I20:I41" si="4">D20*H20</f>
        <v>66.154902217934804</v>
      </c>
      <c r="J20" s="10">
        <v>1.941E-2</v>
      </c>
      <c r="K20" s="9">
        <f t="shared" si="0"/>
        <v>2.5706525435929506</v>
      </c>
      <c r="L20" s="9">
        <v>2.5299999999999998</v>
      </c>
      <c r="M20" s="9">
        <f t="shared" si="1"/>
        <v>119.74477142777307</v>
      </c>
    </row>
    <row r="21" spans="1:13" ht="15.75" x14ac:dyDescent="0.25">
      <c r="A21" s="12">
        <f>EDATE(A20,1)</f>
        <v>42107</v>
      </c>
      <c r="B21" s="2">
        <v>292553</v>
      </c>
      <c r="C21" s="13">
        <v>14614814</v>
      </c>
      <c r="D21" s="6">
        <f t="shared" si="2"/>
        <v>49.956124189463104</v>
      </c>
      <c r="E21" s="7">
        <v>13.5</v>
      </c>
      <c r="F21" s="8">
        <v>0.26418999999999998</v>
      </c>
      <c r="G21" s="9">
        <f t="shared" si="3"/>
        <v>13.197908449614257</v>
      </c>
      <c r="H21" s="8">
        <v>0.49951000000000001</v>
      </c>
      <c r="I21" s="9">
        <f t="shared" si="4"/>
        <v>24.953583593878715</v>
      </c>
      <c r="J21" s="10">
        <v>1.311E-2</v>
      </c>
      <c r="K21" s="9">
        <f t="shared" si="0"/>
        <v>0.65492478812386135</v>
      </c>
      <c r="L21" s="9">
        <v>2.5299999999999998</v>
      </c>
      <c r="M21" s="9">
        <f t="shared" si="1"/>
        <v>54.836416831616837</v>
      </c>
    </row>
    <row r="22" spans="1:13" ht="15.75" x14ac:dyDescent="0.25">
      <c r="A22" s="12">
        <f t="shared" ref="A22:A40" si="5">EDATE(A21,1)</f>
        <v>42137</v>
      </c>
      <c r="B22" s="2">
        <v>291300</v>
      </c>
      <c r="C22" s="13">
        <v>6751262</v>
      </c>
      <c r="D22" s="6">
        <f t="shared" si="2"/>
        <v>23.176319945073807</v>
      </c>
      <c r="E22" s="7">
        <v>13.5</v>
      </c>
      <c r="F22" s="8">
        <v>0.26418999999999998</v>
      </c>
      <c r="G22" s="9">
        <f t="shared" si="3"/>
        <v>6.1229519662890484</v>
      </c>
      <c r="H22" s="8">
        <v>0.41597000000000001</v>
      </c>
      <c r="I22" s="9">
        <f t="shared" si="4"/>
        <v>9.6406538075523525</v>
      </c>
      <c r="J22" s="10">
        <v>1.311E-2</v>
      </c>
      <c r="K22" s="9">
        <f t="shared" si="0"/>
        <v>0.30384155447991762</v>
      </c>
      <c r="L22" s="9">
        <v>3.77</v>
      </c>
      <c r="M22" s="9">
        <f t="shared" si="1"/>
        <v>33.337447328321318</v>
      </c>
    </row>
    <row r="23" spans="1:13" ht="15.75" x14ac:dyDescent="0.25">
      <c r="A23" s="12">
        <f t="shared" si="5"/>
        <v>42168</v>
      </c>
      <c r="B23" s="2">
        <v>292218</v>
      </c>
      <c r="C23" s="13">
        <v>4332987</v>
      </c>
      <c r="D23" s="6">
        <f t="shared" si="2"/>
        <v>14.827926411104039</v>
      </c>
      <c r="E23" s="7">
        <v>13.5</v>
      </c>
      <c r="F23" s="8">
        <v>0.26418999999999998</v>
      </c>
      <c r="G23" s="9">
        <f t="shared" si="3"/>
        <v>3.9173898785495758</v>
      </c>
      <c r="H23" s="8">
        <v>0.41597000000000001</v>
      </c>
      <c r="I23" s="9">
        <f t="shared" si="4"/>
        <v>6.1679725492269473</v>
      </c>
      <c r="J23" s="10">
        <v>1.311E-2</v>
      </c>
      <c r="K23" s="9">
        <f t="shared" si="0"/>
        <v>0.19439411524957395</v>
      </c>
      <c r="L23" s="9">
        <v>3.77</v>
      </c>
      <c r="M23" s="9">
        <f t="shared" si="1"/>
        <v>27.549756543026096</v>
      </c>
    </row>
    <row r="24" spans="1:13" ht="15.75" x14ac:dyDescent="0.25">
      <c r="A24" s="12">
        <f t="shared" si="5"/>
        <v>42198</v>
      </c>
      <c r="B24" s="2">
        <v>292989</v>
      </c>
      <c r="C24" s="13">
        <v>3588152</v>
      </c>
      <c r="D24" s="6">
        <f t="shared" si="2"/>
        <v>12.246712333910146</v>
      </c>
      <c r="E24" s="7">
        <v>13.5</v>
      </c>
      <c r="F24" s="8">
        <v>0.28693000000000002</v>
      </c>
      <c r="G24" s="9">
        <f t="shared" si="3"/>
        <v>3.5139491699688383</v>
      </c>
      <c r="H24" s="8">
        <v>0.41597000000000001</v>
      </c>
      <c r="I24" s="9">
        <f t="shared" si="4"/>
        <v>5.094264929536604</v>
      </c>
      <c r="J24" s="10">
        <v>8.3800000000000003E-3</v>
      </c>
      <c r="K24" s="9">
        <f t="shared" si="0"/>
        <v>0.10262744935816703</v>
      </c>
      <c r="L24" s="9">
        <v>3.77</v>
      </c>
      <c r="M24" s="9">
        <f t="shared" si="1"/>
        <v>25.980841548863609</v>
      </c>
    </row>
    <row r="25" spans="1:13" ht="15.75" x14ac:dyDescent="0.25">
      <c r="A25" s="12">
        <f t="shared" si="5"/>
        <v>42229</v>
      </c>
      <c r="B25" s="2">
        <v>292535</v>
      </c>
      <c r="C25" s="13">
        <v>3423266</v>
      </c>
      <c r="D25" s="6">
        <f t="shared" si="2"/>
        <v>11.702073256191566</v>
      </c>
      <c r="E25" s="7">
        <v>13.5</v>
      </c>
      <c r="F25" s="8">
        <v>0.28693000000000002</v>
      </c>
      <c r="G25" s="9">
        <f t="shared" si="3"/>
        <v>3.3576758793990464</v>
      </c>
      <c r="H25" s="8">
        <v>0.29799999999999999</v>
      </c>
      <c r="I25" s="9">
        <f t="shared" si="4"/>
        <v>3.4872178303450867</v>
      </c>
      <c r="J25" s="10">
        <v>8.3800000000000003E-3</v>
      </c>
      <c r="K25" s="9">
        <f t="shared" si="0"/>
        <v>9.8063373886885324E-2</v>
      </c>
      <c r="L25" s="9">
        <v>3.77</v>
      </c>
      <c r="M25" s="9">
        <f t="shared" si="1"/>
        <v>24.212957083631018</v>
      </c>
    </row>
    <row r="26" spans="1:13" ht="15.75" x14ac:dyDescent="0.25">
      <c r="A26" s="12">
        <f t="shared" si="5"/>
        <v>42260</v>
      </c>
      <c r="B26" s="2">
        <v>292807</v>
      </c>
      <c r="C26" s="13">
        <v>3668722</v>
      </c>
      <c r="D26" s="6">
        <f t="shared" si="2"/>
        <v>12.529488707578713</v>
      </c>
      <c r="E26" s="7">
        <v>13.5</v>
      </c>
      <c r="F26" s="8">
        <v>0.28693000000000002</v>
      </c>
      <c r="G26" s="9">
        <f t="shared" si="3"/>
        <v>3.5950861948655604</v>
      </c>
      <c r="H26" s="8">
        <v>0.29799999999999999</v>
      </c>
      <c r="I26" s="9">
        <f t="shared" si="4"/>
        <v>3.7337876348584564</v>
      </c>
      <c r="J26" s="10">
        <v>8.3800000000000003E-3</v>
      </c>
      <c r="K26" s="9">
        <f t="shared" si="0"/>
        <v>0.10499711536950962</v>
      </c>
      <c r="L26" s="9">
        <v>3.77</v>
      </c>
      <c r="M26" s="9">
        <f t="shared" si="1"/>
        <v>24.703870945093524</v>
      </c>
    </row>
    <row r="27" spans="1:13" ht="15.75" x14ac:dyDescent="0.25">
      <c r="A27" s="12">
        <f t="shared" si="5"/>
        <v>42290</v>
      </c>
      <c r="B27" s="2">
        <v>292828</v>
      </c>
      <c r="C27" s="13">
        <v>4700747</v>
      </c>
      <c r="D27" s="6">
        <f t="shared" si="2"/>
        <v>16.052928681683447</v>
      </c>
      <c r="E27" s="7">
        <v>13.5</v>
      </c>
      <c r="F27" s="8">
        <v>0.28693000000000002</v>
      </c>
      <c r="G27" s="9">
        <f t="shared" si="3"/>
        <v>4.6060668266354314</v>
      </c>
      <c r="H27" s="8">
        <v>0.29799999999999999</v>
      </c>
      <c r="I27" s="9">
        <f t="shared" si="4"/>
        <v>4.7837727471416667</v>
      </c>
      <c r="J27" s="10">
        <v>8.3800000000000003E-3</v>
      </c>
      <c r="K27" s="9">
        <f t="shared" si="0"/>
        <v>0.1345235423525073</v>
      </c>
      <c r="L27" s="9">
        <v>3.77</v>
      </c>
      <c r="M27" s="9">
        <f t="shared" si="1"/>
        <v>26.794363116129603</v>
      </c>
    </row>
    <row r="28" spans="1:13" ht="15.75" x14ac:dyDescent="0.25">
      <c r="A28" s="12">
        <f t="shared" si="5"/>
        <v>42321</v>
      </c>
      <c r="B28" s="2">
        <v>292067</v>
      </c>
      <c r="C28" s="13">
        <v>10577639</v>
      </c>
      <c r="D28" s="6">
        <f t="shared" si="2"/>
        <v>36.216481149873147</v>
      </c>
      <c r="E28" s="7">
        <v>13.5</v>
      </c>
      <c r="F28" s="8">
        <v>0.28693000000000002</v>
      </c>
      <c r="G28" s="9">
        <f t="shared" si="3"/>
        <v>10.391594936333103</v>
      </c>
      <c r="H28" s="8">
        <v>0.34067999999999998</v>
      </c>
      <c r="I28" s="9">
        <f t="shared" si="4"/>
        <v>12.338230798138783</v>
      </c>
      <c r="J28" s="10">
        <v>8.3800000000000003E-3</v>
      </c>
      <c r="K28" s="9">
        <f t="shared" si="0"/>
        <v>0.30349411203593696</v>
      </c>
      <c r="L28" s="9">
        <v>3.77</v>
      </c>
      <c r="M28" s="9">
        <f t="shared" si="1"/>
        <v>40.303319846507826</v>
      </c>
    </row>
    <row r="29" spans="1:13" ht="15.75" x14ac:dyDescent="0.25">
      <c r="A29" s="12">
        <f t="shared" si="5"/>
        <v>42351</v>
      </c>
      <c r="B29" s="2">
        <v>295325</v>
      </c>
      <c r="C29" s="13">
        <v>21699049</v>
      </c>
      <c r="D29" s="6">
        <f t="shared" si="2"/>
        <v>73.475151104715138</v>
      </c>
      <c r="E29" s="7">
        <v>13.5</v>
      </c>
      <c r="F29" s="8">
        <v>0.28693000000000002</v>
      </c>
      <c r="G29" s="9">
        <f t="shared" si="3"/>
        <v>21.082225106475917</v>
      </c>
      <c r="H29" s="8">
        <v>0.34067999999999998</v>
      </c>
      <c r="I29" s="9">
        <f t="shared" si="4"/>
        <v>25.031514478354353</v>
      </c>
      <c r="J29" s="10">
        <v>8.3800000000000003E-3</v>
      </c>
      <c r="K29" s="9">
        <f t="shared" si="0"/>
        <v>0.61572176625751285</v>
      </c>
      <c r="L29" s="9">
        <v>3.77</v>
      </c>
      <c r="M29" s="9">
        <f t="shared" si="1"/>
        <v>63.999461351087788</v>
      </c>
    </row>
    <row r="30" spans="1:13" ht="15.75" x14ac:dyDescent="0.25">
      <c r="A30" s="12">
        <f t="shared" si="5"/>
        <v>42382</v>
      </c>
      <c r="B30" s="2">
        <v>289093</v>
      </c>
      <c r="C30" s="13">
        <v>33335976</v>
      </c>
      <c r="D30" s="6">
        <f t="shared" si="2"/>
        <v>115.31229050859066</v>
      </c>
      <c r="E30" s="7">
        <v>13.5</v>
      </c>
      <c r="F30" s="8">
        <v>0.28693000000000002</v>
      </c>
      <c r="G30" s="9">
        <f t="shared" si="3"/>
        <v>33.086555515629918</v>
      </c>
      <c r="H30" s="8">
        <v>0.34067999999999998</v>
      </c>
      <c r="I30" s="9">
        <f t="shared" si="4"/>
        <v>39.284591130466666</v>
      </c>
      <c r="J30" s="10">
        <v>9.0699999999999999E-3</v>
      </c>
      <c r="K30" s="9">
        <f t="shared" si="0"/>
        <v>1.0458824749129174</v>
      </c>
      <c r="L30" s="9">
        <v>3.77</v>
      </c>
      <c r="M30" s="9">
        <f t="shared" si="1"/>
        <v>90.687029121009488</v>
      </c>
    </row>
    <row r="31" spans="1:13" ht="15.75" x14ac:dyDescent="0.25">
      <c r="A31" s="12">
        <f t="shared" si="5"/>
        <v>42413</v>
      </c>
      <c r="B31" s="2">
        <v>296214</v>
      </c>
      <c r="C31" s="13">
        <v>37023048</v>
      </c>
      <c r="D31" s="6">
        <f t="shared" si="2"/>
        <v>124.98750227875793</v>
      </c>
      <c r="E31" s="7">
        <v>13.5</v>
      </c>
      <c r="F31" s="8">
        <v>0.28693000000000002</v>
      </c>
      <c r="G31" s="9">
        <f t="shared" si="3"/>
        <v>35.862664028844016</v>
      </c>
      <c r="H31" s="8">
        <v>0.32343</v>
      </c>
      <c r="I31" s="9">
        <f t="shared" si="4"/>
        <v>40.424707862018678</v>
      </c>
      <c r="J31" s="10">
        <v>9.0699999999999999E-3</v>
      </c>
      <c r="K31" s="9">
        <f t="shared" si="0"/>
        <v>1.1336366456683344</v>
      </c>
      <c r="L31" s="9">
        <v>4.8499999999999996</v>
      </c>
      <c r="M31" s="9">
        <f t="shared" si="1"/>
        <v>95.771008536531014</v>
      </c>
    </row>
    <row r="32" spans="1:13" ht="15.75" x14ac:dyDescent="0.25">
      <c r="A32" s="12">
        <f t="shared" si="5"/>
        <v>42442</v>
      </c>
      <c r="B32" s="2">
        <v>302897</v>
      </c>
      <c r="C32" s="13">
        <v>24949608</v>
      </c>
      <c r="D32" s="6">
        <f t="shared" si="2"/>
        <v>82.3699409370182</v>
      </c>
      <c r="E32" s="7">
        <v>13.5</v>
      </c>
      <c r="F32" s="8">
        <v>0.28693000000000002</v>
      </c>
      <c r="G32" s="9">
        <f t="shared" si="3"/>
        <v>23.634407153058632</v>
      </c>
      <c r="H32" s="8">
        <v>0.32343</v>
      </c>
      <c r="I32" s="9">
        <f t="shared" si="4"/>
        <v>26.640909997259797</v>
      </c>
      <c r="J32" s="10">
        <v>9.0699999999999999E-3</v>
      </c>
      <c r="K32" s="9">
        <f t="shared" si="0"/>
        <v>0.74709536429875512</v>
      </c>
      <c r="L32" s="9">
        <v>4.8499999999999996</v>
      </c>
      <c r="M32" s="9">
        <f t="shared" si="1"/>
        <v>69.372412514617182</v>
      </c>
    </row>
    <row r="33" spans="1:13" ht="15.75" x14ac:dyDescent="0.25">
      <c r="A33" s="12">
        <f t="shared" si="5"/>
        <v>42473</v>
      </c>
      <c r="B33" s="2">
        <v>295507</v>
      </c>
      <c r="C33" s="13">
        <v>14233669.000000002</v>
      </c>
      <c r="D33" s="6">
        <f t="shared" si="2"/>
        <v>48.166943591860772</v>
      </c>
      <c r="E33" s="7">
        <v>13.5</v>
      </c>
      <c r="F33" s="8">
        <v>0.28693000000000002</v>
      </c>
      <c r="G33" s="9">
        <f t="shared" si="3"/>
        <v>13.820541124812612</v>
      </c>
      <c r="H33" s="8">
        <v>0.32343</v>
      </c>
      <c r="I33" s="9">
        <f t="shared" si="4"/>
        <v>15.578634565915529</v>
      </c>
      <c r="J33" s="10">
        <v>1.0840000000000001E-2</v>
      </c>
      <c r="K33" s="9">
        <f t="shared" si="0"/>
        <v>0.52212966853577081</v>
      </c>
      <c r="L33" s="9">
        <v>4.8499999999999996</v>
      </c>
      <c r="M33" s="9">
        <f t="shared" si="1"/>
        <v>48.271305359263913</v>
      </c>
    </row>
    <row r="34" spans="1:13" ht="15.75" x14ac:dyDescent="0.25">
      <c r="A34" s="12">
        <f t="shared" si="5"/>
        <v>42503</v>
      </c>
      <c r="B34" s="2">
        <v>295351</v>
      </c>
      <c r="C34" s="13">
        <v>7313992.0000000009</v>
      </c>
      <c r="D34" s="6">
        <f t="shared" si="2"/>
        <v>24.763728580570241</v>
      </c>
      <c r="E34" s="7">
        <v>13.5</v>
      </c>
      <c r="F34" s="8">
        <v>0.28693000000000002</v>
      </c>
      <c r="G34" s="9">
        <f t="shared" si="3"/>
        <v>7.1054566416230198</v>
      </c>
      <c r="H34" s="8">
        <v>0.3513</v>
      </c>
      <c r="I34" s="9">
        <f t="shared" si="4"/>
        <v>8.6994978503543265</v>
      </c>
      <c r="J34" s="10">
        <v>1.0840000000000001E-2</v>
      </c>
      <c r="K34" s="9">
        <f t="shared" si="0"/>
        <v>0.26843881781338141</v>
      </c>
      <c r="L34" s="9">
        <v>5.14</v>
      </c>
      <c r="M34" s="9">
        <f t="shared" si="1"/>
        <v>34.713393309790732</v>
      </c>
    </row>
    <row r="35" spans="1:13" ht="15.75" x14ac:dyDescent="0.25">
      <c r="A35" s="12">
        <f t="shared" si="5"/>
        <v>42534</v>
      </c>
      <c r="B35" s="2">
        <v>295210</v>
      </c>
      <c r="C35" s="13">
        <v>5195346</v>
      </c>
      <c r="D35" s="6">
        <f t="shared" si="2"/>
        <v>17.598814403306122</v>
      </c>
      <c r="E35" s="7">
        <v>13.5</v>
      </c>
      <c r="F35" s="8">
        <v>0.28693000000000002</v>
      </c>
      <c r="G35" s="9">
        <f t="shared" si="3"/>
        <v>5.0496278167406254</v>
      </c>
      <c r="H35" s="8">
        <v>0.3513</v>
      </c>
      <c r="I35" s="9">
        <f t="shared" si="4"/>
        <v>6.1824634998814405</v>
      </c>
      <c r="J35" s="10">
        <v>1.0840000000000001E-2</v>
      </c>
      <c r="K35" s="9">
        <f t="shared" si="0"/>
        <v>0.19077114813183838</v>
      </c>
      <c r="L35" s="9">
        <v>5.14</v>
      </c>
      <c r="M35" s="9">
        <f t="shared" si="1"/>
        <v>30.062862464753902</v>
      </c>
    </row>
    <row r="36" spans="1:13" ht="15.75" x14ac:dyDescent="0.25">
      <c r="A36" s="12">
        <f t="shared" si="5"/>
        <v>42564</v>
      </c>
      <c r="B36" s="2">
        <v>293845</v>
      </c>
      <c r="C36" s="13">
        <v>3636086.0000000005</v>
      </c>
      <c r="D36" s="6">
        <f t="shared" si="2"/>
        <v>12.374163249332133</v>
      </c>
      <c r="E36" s="7">
        <v>13.5</v>
      </c>
      <c r="F36" s="8">
        <v>0.28693000000000002</v>
      </c>
      <c r="G36" s="9">
        <f t="shared" si="3"/>
        <v>3.550518661130869</v>
      </c>
      <c r="H36" s="8">
        <v>0.3513</v>
      </c>
      <c r="I36" s="9">
        <f t="shared" si="4"/>
        <v>4.3470435494903787</v>
      </c>
      <c r="J36" s="10">
        <v>1.0840000000000001E-2</v>
      </c>
      <c r="K36" s="9">
        <f t="shared" si="0"/>
        <v>0.13413592962276033</v>
      </c>
      <c r="L36" s="9">
        <v>5.14</v>
      </c>
      <c r="M36" s="9">
        <f t="shared" si="1"/>
        <v>26.671698140244011</v>
      </c>
    </row>
    <row r="37" spans="1:13" ht="15.75" x14ac:dyDescent="0.25">
      <c r="A37" s="12">
        <f t="shared" si="5"/>
        <v>42595</v>
      </c>
      <c r="B37" s="2">
        <v>295295</v>
      </c>
      <c r="C37" s="13">
        <v>3313059</v>
      </c>
      <c r="D37" s="6">
        <f t="shared" si="2"/>
        <v>11.219488985590681</v>
      </c>
      <c r="E37" s="7">
        <v>13.5</v>
      </c>
      <c r="F37" s="8">
        <v>0.28693000000000002</v>
      </c>
      <c r="G37" s="9">
        <f t="shared" si="3"/>
        <v>3.2192079746355344</v>
      </c>
      <c r="H37" s="8">
        <v>0.38216</v>
      </c>
      <c r="I37" s="9">
        <f t="shared" si="4"/>
        <v>4.2876399107333345</v>
      </c>
      <c r="J37" s="10">
        <v>1.0840000000000001E-2</v>
      </c>
      <c r="K37" s="9">
        <f t="shared" si="0"/>
        <v>0.12161926060380299</v>
      </c>
      <c r="L37" s="9">
        <v>5.14</v>
      </c>
      <c r="M37" s="9">
        <f t="shared" si="1"/>
        <v>26.268467145972675</v>
      </c>
    </row>
    <row r="38" spans="1:13" ht="15.75" x14ac:dyDescent="0.25">
      <c r="A38" s="12">
        <f t="shared" si="5"/>
        <v>42626</v>
      </c>
      <c r="B38" s="2">
        <v>293944</v>
      </c>
      <c r="C38" s="14">
        <v>3407665</v>
      </c>
      <c r="D38" s="6">
        <f t="shared" si="2"/>
        <v>11.592905451378494</v>
      </c>
      <c r="E38" s="7">
        <v>13.5</v>
      </c>
      <c r="F38" s="8">
        <v>0.28693000000000002</v>
      </c>
      <c r="G38" s="9">
        <f t="shared" si="3"/>
        <v>3.3263523611640315</v>
      </c>
      <c r="H38" s="8">
        <v>0.38216</v>
      </c>
      <c r="I38" s="9">
        <f t="shared" si="4"/>
        <v>4.4303447472988049</v>
      </c>
      <c r="J38" s="10">
        <v>1.0840000000000001E-2</v>
      </c>
      <c r="K38" s="9">
        <f t="shared" si="0"/>
        <v>0.12566709509294288</v>
      </c>
      <c r="L38" s="9">
        <v>5.14</v>
      </c>
      <c r="M38" s="9">
        <f t="shared" si="1"/>
        <v>26.522364203555778</v>
      </c>
    </row>
    <row r="39" spans="1:13" ht="15.75" x14ac:dyDescent="0.25">
      <c r="A39" s="12">
        <f t="shared" si="5"/>
        <v>42656</v>
      </c>
      <c r="B39" s="2">
        <v>293911</v>
      </c>
      <c r="C39" s="13">
        <v>3739590</v>
      </c>
      <c r="D39" s="6">
        <f t="shared" si="2"/>
        <v>12.723545563112642</v>
      </c>
      <c r="E39" s="7">
        <v>13.5</v>
      </c>
      <c r="F39" s="8">
        <v>0.28693000000000002</v>
      </c>
      <c r="G39" s="9">
        <f t="shared" si="3"/>
        <v>3.6507669284239106</v>
      </c>
      <c r="H39" s="8">
        <v>0.38216</v>
      </c>
      <c r="I39" s="9">
        <f t="shared" si="4"/>
        <v>4.8624301723991277</v>
      </c>
      <c r="J39" s="10">
        <v>1.0840000000000001E-2</v>
      </c>
      <c r="K39" s="9">
        <f t="shared" si="0"/>
        <v>0.13792323390414105</v>
      </c>
      <c r="L39" s="9">
        <v>5.14</v>
      </c>
      <c r="M39" s="9">
        <f t="shared" si="1"/>
        <v>27.291120334727175</v>
      </c>
    </row>
    <row r="40" spans="1:13" ht="15.75" x14ac:dyDescent="0.25">
      <c r="A40" s="12">
        <f t="shared" si="5"/>
        <v>42687</v>
      </c>
      <c r="B40" s="2">
        <v>293725</v>
      </c>
      <c r="C40" s="13">
        <v>8979913</v>
      </c>
      <c r="D40" s="6">
        <f t="shared" si="2"/>
        <v>30.572518512213804</v>
      </c>
      <c r="E40" s="7">
        <v>13.5</v>
      </c>
      <c r="F40" s="8">
        <v>0.28693000000000002</v>
      </c>
      <c r="G40" s="9">
        <f t="shared" si="3"/>
        <v>8.772172736709507</v>
      </c>
      <c r="H40" s="8">
        <v>0.41142000000000001</v>
      </c>
      <c r="I40" s="9">
        <f t="shared" si="4"/>
        <v>12.578145566295003</v>
      </c>
      <c r="J40" s="10">
        <v>1.0840000000000001E-2</v>
      </c>
      <c r="K40" s="9">
        <f t="shared" si="0"/>
        <v>0.33140610067239767</v>
      </c>
      <c r="L40" s="9">
        <v>5.14</v>
      </c>
      <c r="M40" s="9">
        <f t="shared" si="1"/>
        <v>40.32172440367691</v>
      </c>
    </row>
    <row r="41" spans="1:13" ht="15.75" x14ac:dyDescent="0.25">
      <c r="A41" s="12">
        <v>42735</v>
      </c>
      <c r="B41" s="2">
        <v>296392</v>
      </c>
      <c r="C41" s="5">
        <v>27824219</v>
      </c>
      <c r="D41" s="6">
        <f t="shared" si="2"/>
        <v>93.876417042295344</v>
      </c>
      <c r="E41" s="7">
        <v>13.5</v>
      </c>
      <c r="F41" s="8">
        <v>0.28693000000000002</v>
      </c>
      <c r="G41" s="9">
        <f t="shared" si="3"/>
        <v>26.935960341945805</v>
      </c>
      <c r="H41" s="8">
        <v>0.41142000000000001</v>
      </c>
      <c r="I41" s="9">
        <f t="shared" si="4"/>
        <v>38.622635499541154</v>
      </c>
      <c r="J41" s="10">
        <v>1.0840000000000001E-2</v>
      </c>
      <c r="K41" s="9">
        <f t="shared" si="0"/>
        <v>1.0176203607384815</v>
      </c>
      <c r="L41" s="9">
        <v>5.14</v>
      </c>
      <c r="M41" s="9">
        <f t="shared" si="1"/>
        <v>85.216216202225425</v>
      </c>
    </row>
    <row r="42" spans="1:13" ht="15.75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x14ac:dyDescent="0.25">
      <c r="A44" s="1" t="s">
        <v>15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x14ac:dyDescent="0.25">
      <c r="A45" s="1" t="s">
        <v>18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x14ac:dyDescent="0.25">
      <c r="A46" s="1" t="s">
        <v>19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5"/>
    </row>
    <row r="52" spans="1:13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5"/>
    </row>
    <row r="53" spans="1:1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5"/>
    </row>
  </sheetData>
  <mergeCells count="4">
    <mergeCell ref="A12:M12"/>
    <mergeCell ref="A13:M13"/>
    <mergeCell ref="A14:M14"/>
    <mergeCell ref="A11:M11"/>
  </mergeCells>
  <pageMargins left="0.7" right="0.7" top="0.75" bottom="0.75" header="0.3" footer="0.3"/>
  <pageSetup scale="65" orientation="landscape" r:id="rId1"/>
  <headerFooter scaleWithDoc="0">
    <oddFooter>&amp;R&amp;"Times New Roman,Bold"&amp;12Attachment to Response to LGE ACM-1 Question No. 5
Page 1 of 1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Garrett, Christopher M.</Witness_x0020_Testimony>
    <Round xmlns="54fcda00-7b58-44a7-b108-8bd10a8a08ba">DR1 Attachments</Round>
    <Data_x0020_Request_x0020_Question_x0020_No_x002e_ xmlns="54fcda00-7b58-44a7-b108-8bd10a8a08ba">005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Association of Community Ministries - ACM</Intervemprs>
  </documentManagement>
</p:properties>
</file>

<file path=customXml/itemProps1.xml><?xml version="1.0" encoding="utf-8"?>
<ds:datastoreItem xmlns:ds="http://schemas.openxmlformats.org/officeDocument/2006/customXml" ds:itemID="{4320C594-89F9-4D61-9D45-B4355A31022D}"/>
</file>

<file path=customXml/itemProps2.xml><?xml version="1.0" encoding="utf-8"?>
<ds:datastoreItem xmlns:ds="http://schemas.openxmlformats.org/officeDocument/2006/customXml" ds:itemID="{33071A1D-F07E-4413-B971-610C231EC7F8}"/>
</file>

<file path=customXml/itemProps3.xml><?xml version="1.0" encoding="utf-8"?>
<ds:datastoreItem xmlns:ds="http://schemas.openxmlformats.org/officeDocument/2006/customXml" ds:itemID="{01AC1993-B352-488D-8D3B-5D5DAC09E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2017-01-17T00:01:33Z</dcterms:created>
  <dcterms:modified xsi:type="dcterms:W3CDTF">2017-01-18T14:47:41Z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