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8" yWindow="156" windowWidth="11376" windowHeight="6948" tabRatio="690"/>
  </bookViews>
  <sheets>
    <sheet name="ROE calc 7-15 thru 11-16" sheetId="2" r:id="rId1"/>
  </sheets>
  <calcPr calcId="152511"/>
</workbook>
</file>

<file path=xl/calcChain.xml><?xml version="1.0" encoding="utf-8"?>
<calcChain xmlns="http://schemas.openxmlformats.org/spreadsheetml/2006/main">
  <c r="M37" i="2" l="1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J37" i="2" l="1"/>
  <c r="J36" i="2"/>
  <c r="J35" i="2"/>
  <c r="J34" i="2"/>
  <c r="J33" i="2"/>
  <c r="J32" i="2"/>
  <c r="O32" i="2" s="1"/>
  <c r="J31" i="2"/>
  <c r="J30" i="2"/>
  <c r="J29" i="2"/>
  <c r="O29" i="2" s="1"/>
  <c r="J28" i="2"/>
  <c r="J27" i="2"/>
  <c r="J26" i="2"/>
  <c r="J25" i="2"/>
  <c r="J24" i="2"/>
  <c r="J23" i="2"/>
  <c r="J22" i="2"/>
  <c r="J21" i="2"/>
  <c r="O37" i="2" l="1"/>
  <c r="O36" i="2"/>
  <c r="O33" i="2"/>
  <c r="O28" i="2"/>
  <c r="O24" i="2"/>
  <c r="O25" i="2"/>
  <c r="O21" i="2"/>
  <c r="O22" i="2"/>
  <c r="O27" i="2"/>
  <c r="O30" i="2"/>
  <c r="O35" i="2"/>
  <c r="O23" i="2"/>
  <c r="O26" i="2"/>
  <c r="O31" i="2"/>
  <c r="O34" i="2"/>
  <c r="D21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G24" i="2" l="1"/>
  <c r="G28" i="2"/>
  <c r="G22" i="2"/>
  <c r="G26" i="2"/>
  <c r="G23" i="2"/>
  <c r="G27" i="2"/>
  <c r="G21" i="2"/>
  <c r="G25" i="2"/>
  <c r="G34" i="2"/>
  <c r="G31" i="2"/>
  <c r="G37" i="2"/>
  <c r="G33" i="2"/>
  <c r="G29" i="2"/>
  <c r="G35" i="2"/>
  <c r="G30" i="2"/>
  <c r="G32" i="2"/>
  <c r="G36" i="2"/>
</calcChain>
</file>

<file path=xl/sharedStrings.xml><?xml version="1.0" encoding="utf-8"?>
<sst xmlns="http://schemas.openxmlformats.org/spreadsheetml/2006/main" count="73" uniqueCount="50">
  <si>
    <t>LOUISVILLE GAS AND ELECTRIC COMPANY</t>
  </si>
  <si>
    <t>Case No. 2016-00371</t>
  </si>
  <si>
    <t>13 months average equity</t>
  </si>
  <si>
    <t>Month-end Common Equity</t>
  </si>
  <si>
    <t>Average (1 - 13)</t>
  </si>
  <si>
    <t>Average (2 - 14)</t>
  </si>
  <si>
    <t>Average (3 - 15)</t>
  </si>
  <si>
    <t>Average (4 - 16)</t>
  </si>
  <si>
    <t>Average (5 - 17)</t>
  </si>
  <si>
    <t>Average (5 - 18)</t>
  </si>
  <si>
    <t>Average (7 - 19)</t>
  </si>
  <si>
    <t>Average (8 - 20)</t>
  </si>
  <si>
    <t>Average (9 - 21)</t>
  </si>
  <si>
    <t>Average (10 - 22)</t>
  </si>
  <si>
    <t>Average (11 - 23)</t>
  </si>
  <si>
    <t>Average (12 - 24)</t>
  </si>
  <si>
    <t>Average (13 - 25)</t>
  </si>
  <si>
    <t>Average (14 - 26)</t>
  </si>
  <si>
    <t>Average (15 - 27)</t>
  </si>
  <si>
    <t>Average (16 - 28)</t>
  </si>
  <si>
    <t>Average (17 - 29)</t>
  </si>
  <si>
    <t>A</t>
  </si>
  <si>
    <t>B</t>
  </si>
  <si>
    <t>B/A</t>
  </si>
  <si>
    <t>Earned Return on Common Equity - ROE %</t>
  </si>
  <si>
    <t xml:space="preserve">Response to Public Service Commission’s Initial Requests for Information </t>
  </si>
  <si>
    <t>Monthly Earned Return on Common Equity since July 2015</t>
  </si>
  <si>
    <t>Month</t>
  </si>
  <si>
    <t>12 months ending Net Income</t>
  </si>
  <si>
    <t>13 months average Equity</t>
  </si>
  <si>
    <t>Month-end 
Net Income</t>
  </si>
  <si>
    <t>Sum (2 - 13)</t>
  </si>
  <si>
    <t>Sum (3 - 14)</t>
  </si>
  <si>
    <t>Sum (4 - 15)</t>
  </si>
  <si>
    <t>Sum (5 - 16)</t>
  </si>
  <si>
    <t>Sum (5 - 17)</t>
  </si>
  <si>
    <t>Sum (7 - 18)</t>
  </si>
  <si>
    <t>Sum (8 - 19)</t>
  </si>
  <si>
    <t>Sum (9 - 20)</t>
  </si>
  <si>
    <t>Sum (10 - 21)</t>
  </si>
  <si>
    <t>Sum (11 - 22)</t>
  </si>
  <si>
    <t>Sum (12 - 23)</t>
  </si>
  <si>
    <t>Sum (13 - 24)</t>
  </si>
  <si>
    <t>Sum (14 - 25)</t>
  </si>
  <si>
    <t>Sum (15 - 26)</t>
  </si>
  <si>
    <t>Sum (16 - 27)</t>
  </si>
  <si>
    <t>Sum (17 - 28)</t>
  </si>
  <si>
    <t>Sum (18 - 29)</t>
  </si>
  <si>
    <t>Regulatory Basis</t>
  </si>
  <si>
    <t>GAAP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</si>
</sst>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0" fontId="3" fillId="0" borderId="0" xfId="0" applyFont="1" applyFill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T38"/>
  <sheetViews>
    <sheetView tabSelected="1" topLeftCell="A4" zoomScale="80" zoomScaleNormal="80" workbookViewId="0">
      <selection activeCell="I7" sqref="I7"/>
    </sheetView>
  </sheetViews>
  <sheetFormatPr defaultColWidth="9.109375" defaultRowHeight="15.6" x14ac:dyDescent="0.3"/>
  <cols>
    <col min="1" max="1" width="3.44140625" style="1" bestFit="1" customWidth="1"/>
    <col min="2" max="2" width="15.6640625" style="1" bestFit="1" customWidth="1"/>
    <col min="3" max="3" width="19.88671875" style="1" bestFit="1" customWidth="1"/>
    <col min="4" max="4" width="18.6640625" style="1" bestFit="1" customWidth="1"/>
    <col min="5" max="5" width="19.44140625" style="1" customWidth="1"/>
    <col min="6" max="6" width="18.109375" style="1" bestFit="1" customWidth="1"/>
    <col min="7" max="7" width="15.6640625" style="1" bestFit="1" customWidth="1"/>
    <col min="8" max="8" width="5.6640625" style="1" customWidth="1"/>
    <col min="9" max="18" width="18.6640625" style="1" bestFit="1" customWidth="1"/>
    <col min="19" max="16384" width="9.109375" style="1"/>
  </cols>
  <sheetData>
    <row r="1" spans="1:15 16374:16374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 16374:16374" x14ac:dyDescent="0.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 16374:16374" x14ac:dyDescent="0.3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 16374:16374" x14ac:dyDescent="0.3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 16374:16374" x14ac:dyDescent="0.3">
      <c r="A5" s="17"/>
      <c r="B5" s="17"/>
      <c r="C5" s="17"/>
      <c r="D5" s="17"/>
      <c r="E5" s="17"/>
      <c r="F5" s="17"/>
      <c r="G5" s="17"/>
    </row>
    <row r="6" spans="1:15 16374:16374" x14ac:dyDescent="0.3">
      <c r="B6" s="19" t="s">
        <v>48</v>
      </c>
      <c r="C6" s="20"/>
      <c r="D6" s="20"/>
      <c r="E6" s="20"/>
      <c r="F6" s="20"/>
      <c r="G6" s="20"/>
      <c r="I6" s="19" t="s">
        <v>49</v>
      </c>
      <c r="J6" s="20"/>
      <c r="K6" s="20"/>
      <c r="L6" s="20"/>
      <c r="M6" s="20"/>
      <c r="N6" s="20"/>
      <c r="O6" s="20"/>
      <c r="XET6" s="2"/>
    </row>
    <row r="7" spans="1:15 16374:16374" ht="46.8" x14ac:dyDescent="0.3">
      <c r="B7" s="13" t="s">
        <v>27</v>
      </c>
      <c r="C7" s="13" t="s">
        <v>3</v>
      </c>
      <c r="D7" s="14" t="s">
        <v>2</v>
      </c>
      <c r="E7" s="15"/>
      <c r="F7" s="14" t="s">
        <v>28</v>
      </c>
      <c r="G7" s="14" t="s">
        <v>24</v>
      </c>
      <c r="I7" s="13" t="s">
        <v>3</v>
      </c>
      <c r="J7" s="14" t="s">
        <v>29</v>
      </c>
      <c r="K7" s="15"/>
      <c r="L7" s="14" t="s">
        <v>30</v>
      </c>
      <c r="M7" s="14" t="s">
        <v>28</v>
      </c>
      <c r="N7" s="14"/>
      <c r="O7" s="14" t="s">
        <v>24</v>
      </c>
    </row>
    <row r="8" spans="1:15 16374:16374" x14ac:dyDescent="0.3">
      <c r="B8" s="9"/>
      <c r="C8" s="10"/>
      <c r="D8" s="11" t="s">
        <v>21</v>
      </c>
      <c r="E8" s="8"/>
      <c r="F8" s="11" t="s">
        <v>22</v>
      </c>
      <c r="G8" s="11" t="s">
        <v>23</v>
      </c>
      <c r="J8" s="11" t="s">
        <v>21</v>
      </c>
      <c r="M8" s="11" t="s">
        <v>22</v>
      </c>
      <c r="O8" s="11" t="s">
        <v>23</v>
      </c>
    </row>
    <row r="9" spans="1:15 16374:16374" x14ac:dyDescent="0.3">
      <c r="A9" s="1">
        <v>1</v>
      </c>
      <c r="B9" s="3">
        <v>41851</v>
      </c>
      <c r="C9" s="5">
        <v>1665229542.74</v>
      </c>
      <c r="F9" s="7"/>
      <c r="I9" s="5">
        <v>2055437888.98</v>
      </c>
      <c r="L9" s="5"/>
    </row>
    <row r="10" spans="1:15 16374:16374" x14ac:dyDescent="0.3">
      <c r="A10" s="1">
        <v>2</v>
      </c>
      <c r="B10" s="3">
        <v>41882</v>
      </c>
      <c r="C10" s="5">
        <v>1660390555.5200002</v>
      </c>
      <c r="I10" s="5">
        <v>2050594164.02</v>
      </c>
      <c r="L10" s="5">
        <v>18156275.039999999</v>
      </c>
    </row>
    <row r="11" spans="1:15 16374:16374" x14ac:dyDescent="0.3">
      <c r="A11" s="1">
        <v>3</v>
      </c>
      <c r="B11" s="3">
        <v>41912</v>
      </c>
      <c r="C11" s="5">
        <v>1692343539.6700001</v>
      </c>
      <c r="I11" s="5">
        <v>2082542563.24</v>
      </c>
      <c r="L11" s="5">
        <v>11948399.220000001</v>
      </c>
    </row>
    <row r="12" spans="1:15 16374:16374" x14ac:dyDescent="0.3">
      <c r="A12" s="1">
        <v>4</v>
      </c>
      <c r="B12" s="3">
        <v>41923</v>
      </c>
      <c r="C12" s="5">
        <v>1700395371.2900002</v>
      </c>
      <c r="I12" s="5">
        <v>2090589657.1099999</v>
      </c>
      <c r="L12" s="5">
        <v>8047093.8700000001</v>
      </c>
    </row>
    <row r="13" spans="1:15 16374:16374" x14ac:dyDescent="0.3">
      <c r="A13" s="1">
        <v>5</v>
      </c>
      <c r="B13" s="3">
        <v>41973</v>
      </c>
      <c r="C13" s="5">
        <v>1684761331.01</v>
      </c>
      <c r="I13" s="5">
        <v>2074951184.74</v>
      </c>
      <c r="L13" s="5">
        <v>13361527.630000001</v>
      </c>
    </row>
    <row r="14" spans="1:15 16374:16374" x14ac:dyDescent="0.3">
      <c r="A14" s="1">
        <v>6</v>
      </c>
      <c r="B14" s="3">
        <v>42004</v>
      </c>
      <c r="C14" s="5">
        <v>1783850923.5899999</v>
      </c>
      <c r="I14" s="5">
        <v>2174035886.7199998</v>
      </c>
      <c r="L14" s="5">
        <v>14584701.98</v>
      </c>
    </row>
    <row r="15" spans="1:15 16374:16374" x14ac:dyDescent="0.3">
      <c r="A15" s="1">
        <v>7</v>
      </c>
      <c r="B15" s="3">
        <v>42035</v>
      </c>
      <c r="C15" s="5">
        <v>1805741482.2</v>
      </c>
      <c r="I15" s="5">
        <v>2195921707.5799999</v>
      </c>
      <c r="L15" s="5">
        <v>21885820.859999999</v>
      </c>
    </row>
    <row r="16" spans="1:15 16374:16374" x14ac:dyDescent="0.3">
      <c r="A16" s="1">
        <v>8</v>
      </c>
      <c r="B16" s="3">
        <v>42063</v>
      </c>
      <c r="C16" s="5">
        <v>1804586553.1600001</v>
      </c>
      <c r="I16" s="5">
        <v>2194762499.29</v>
      </c>
      <c r="L16" s="5">
        <v>21840791.710000001</v>
      </c>
    </row>
    <row r="17" spans="1:15" x14ac:dyDescent="0.3">
      <c r="A17" s="1">
        <v>9</v>
      </c>
      <c r="B17" s="3">
        <v>42094</v>
      </c>
      <c r="C17" s="5">
        <v>1814410172</v>
      </c>
      <c r="I17" s="5">
        <v>2204581380.3800001</v>
      </c>
      <c r="L17" s="5">
        <v>9818881.0899999999</v>
      </c>
    </row>
    <row r="18" spans="1:15" x14ac:dyDescent="0.3">
      <c r="A18" s="1">
        <v>10</v>
      </c>
      <c r="B18" s="3">
        <v>42124</v>
      </c>
      <c r="C18" s="5">
        <v>1822855286.4100001</v>
      </c>
      <c r="I18" s="5">
        <v>2213021909.8600001</v>
      </c>
      <c r="L18" s="5">
        <v>8440529.4800000004</v>
      </c>
    </row>
    <row r="19" spans="1:15" x14ac:dyDescent="0.3">
      <c r="A19" s="1">
        <v>11</v>
      </c>
      <c r="B19" s="3">
        <v>42155</v>
      </c>
      <c r="C19" s="5">
        <v>1802223591.4000001</v>
      </c>
      <c r="I19" s="5">
        <v>2192385477.1100001</v>
      </c>
      <c r="L19" s="5">
        <v>14363567.25</v>
      </c>
    </row>
    <row r="20" spans="1:15" x14ac:dyDescent="0.3">
      <c r="A20" s="1">
        <v>12</v>
      </c>
      <c r="B20" s="3">
        <v>42185</v>
      </c>
      <c r="C20" s="5">
        <v>1834443203.23</v>
      </c>
      <c r="I20" s="5">
        <v>2224600503.98</v>
      </c>
      <c r="L20" s="5">
        <v>12215026.869999999</v>
      </c>
    </row>
    <row r="21" spans="1:15" x14ac:dyDescent="0.3">
      <c r="A21" s="1">
        <v>13</v>
      </c>
      <c r="B21" s="3">
        <v>42216</v>
      </c>
      <c r="C21" s="5">
        <v>1855138795.5900002</v>
      </c>
      <c r="D21" s="7">
        <f>AVERAGE(C9:C21)</f>
        <v>1763566949.8315387</v>
      </c>
      <c r="E21" s="12" t="s">
        <v>4</v>
      </c>
      <c r="F21" s="7">
        <v>175409252.84999961</v>
      </c>
      <c r="G21" s="6">
        <f>F21/D21</f>
        <v>9.9462769398550616E-2</v>
      </c>
      <c r="I21" s="5">
        <v>2245291358.5999999</v>
      </c>
      <c r="J21" s="7">
        <f>AVERAGE(I9:I21)</f>
        <v>2153747398.5853848</v>
      </c>
      <c r="K21" s="12" t="s">
        <v>4</v>
      </c>
      <c r="L21" s="5">
        <v>20690854.620000001</v>
      </c>
      <c r="M21" s="7">
        <f>SUM(L10:L21)</f>
        <v>175353469.62</v>
      </c>
      <c r="N21" s="12" t="s">
        <v>31</v>
      </c>
      <c r="O21" s="6">
        <f>M21/J21</f>
        <v>8.1417843956619482E-2</v>
      </c>
    </row>
    <row r="22" spans="1:15" x14ac:dyDescent="0.3">
      <c r="A22" s="1">
        <v>14</v>
      </c>
      <c r="B22" s="3">
        <v>42247</v>
      </c>
      <c r="C22" s="5">
        <v>1851728783.46</v>
      </c>
      <c r="D22" s="7">
        <f t="shared" ref="D22:D37" si="0">AVERAGE(C10:C22)</f>
        <v>1777913045.2715383</v>
      </c>
      <c r="E22" s="12" t="s">
        <v>5</v>
      </c>
      <c r="F22" s="7">
        <v>176838227.93999958</v>
      </c>
      <c r="G22" s="6">
        <f t="shared" ref="G22:G37" si="1">F22/D22</f>
        <v>9.9463935207805013E-2</v>
      </c>
      <c r="I22" s="5">
        <v>2241876608.7199998</v>
      </c>
      <c r="J22" s="7">
        <f t="shared" ref="J22:J37" si="2">AVERAGE(I10:I22)</f>
        <v>2168088838.5653849</v>
      </c>
      <c r="K22" s="12" t="s">
        <v>5</v>
      </c>
      <c r="L22" s="5">
        <v>19585250.120000001</v>
      </c>
      <c r="M22" s="7">
        <f t="shared" ref="M22:M37" si="3">SUM(L11:L22)</f>
        <v>176782444.70000002</v>
      </c>
      <c r="N22" s="12" t="s">
        <v>32</v>
      </c>
      <c r="O22" s="6">
        <f t="shared" ref="O22:O37" si="4">M22/J22</f>
        <v>8.1538376820839226E-2</v>
      </c>
    </row>
    <row r="23" spans="1:15" x14ac:dyDescent="0.3">
      <c r="A23" s="1">
        <v>15</v>
      </c>
      <c r="B23" s="3">
        <v>42277</v>
      </c>
      <c r="C23" s="5">
        <v>1869697449.52</v>
      </c>
      <c r="D23" s="7">
        <f t="shared" si="0"/>
        <v>1794013575.5792308</v>
      </c>
      <c r="E23" s="12" t="s">
        <v>6</v>
      </c>
      <c r="F23" s="7">
        <v>182853909.84999979</v>
      </c>
      <c r="G23" s="6">
        <f t="shared" si="1"/>
        <v>0.10192448504240666</v>
      </c>
      <c r="I23" s="5">
        <v>2259840689.8400002</v>
      </c>
      <c r="J23" s="7">
        <f t="shared" si="2"/>
        <v>2184184725.166923</v>
      </c>
      <c r="K23" s="12" t="s">
        <v>6</v>
      </c>
      <c r="L23" s="5">
        <v>17964081.120000001</v>
      </c>
      <c r="M23" s="7">
        <f t="shared" si="3"/>
        <v>182798126.60000002</v>
      </c>
      <c r="N23" s="12" t="s">
        <v>33</v>
      </c>
      <c r="O23" s="6">
        <f t="shared" si="4"/>
        <v>8.3691697178236588E-2</v>
      </c>
    </row>
    <row r="24" spans="1:15" x14ac:dyDescent="0.3">
      <c r="A24" s="1">
        <v>16</v>
      </c>
      <c r="B24" s="3">
        <v>42288</v>
      </c>
      <c r="C24" s="5">
        <v>1878925999.6800001</v>
      </c>
      <c r="D24" s="7">
        <f t="shared" si="0"/>
        <v>1808366072.5030768</v>
      </c>
      <c r="E24" s="12" t="s">
        <v>7</v>
      </c>
      <c r="F24" s="7">
        <v>184030628.39000005</v>
      </c>
      <c r="G24" s="6">
        <f t="shared" si="1"/>
        <v>0.10176624699404546</v>
      </c>
      <c r="I24" s="5">
        <v>2269064502.25</v>
      </c>
      <c r="J24" s="7">
        <f t="shared" si="2"/>
        <v>2198532566.629231</v>
      </c>
      <c r="K24" s="12" t="s">
        <v>7</v>
      </c>
      <c r="L24" s="5">
        <v>9223812.4100000001</v>
      </c>
      <c r="M24" s="7">
        <f t="shared" si="3"/>
        <v>183974845.14000002</v>
      </c>
      <c r="N24" s="12" t="s">
        <v>34</v>
      </c>
      <c r="O24" s="6">
        <f t="shared" si="4"/>
        <v>8.3680745935944212E-2</v>
      </c>
    </row>
    <row r="25" spans="1:15" x14ac:dyDescent="0.3">
      <c r="A25" s="1">
        <v>17</v>
      </c>
      <c r="B25" s="3">
        <v>42338</v>
      </c>
      <c r="C25" s="5">
        <v>1854223127.3900001</v>
      </c>
      <c r="D25" s="7">
        <f t="shared" si="0"/>
        <v>1820198976.8184614</v>
      </c>
      <c r="E25" s="12" t="s">
        <v>8</v>
      </c>
      <c r="F25" s="7">
        <v>183961796.37999952</v>
      </c>
      <c r="G25" s="6">
        <f t="shared" si="1"/>
        <v>0.10106686066901742</v>
      </c>
      <c r="I25" s="5">
        <v>2244357045.04</v>
      </c>
      <c r="J25" s="7">
        <f t="shared" si="2"/>
        <v>2210360827.2392306</v>
      </c>
      <c r="K25" s="12" t="s">
        <v>8</v>
      </c>
      <c r="L25" s="5">
        <v>13292542.789999999</v>
      </c>
      <c r="M25" s="7">
        <f t="shared" si="3"/>
        <v>183905860.30000001</v>
      </c>
      <c r="N25" s="12" t="s">
        <v>35</v>
      </c>
      <c r="O25" s="6">
        <f t="shared" si="4"/>
        <v>8.320173703480839E-2</v>
      </c>
    </row>
    <row r="26" spans="1:15" x14ac:dyDescent="0.3">
      <c r="A26" s="1">
        <v>18</v>
      </c>
      <c r="B26" s="3">
        <v>42369</v>
      </c>
      <c r="C26" s="5">
        <v>1940270497.1600001</v>
      </c>
      <c r="D26" s="7">
        <f t="shared" si="0"/>
        <v>1839853528.0607693</v>
      </c>
      <c r="E26" s="12" t="s">
        <v>9</v>
      </c>
      <c r="F26" s="7">
        <v>185419573.56999955</v>
      </c>
      <c r="G26" s="6">
        <f t="shared" si="1"/>
        <v>0.10077952986042009</v>
      </c>
      <c r="I26" s="5">
        <v>2330399677.0599999</v>
      </c>
      <c r="J26" s="7">
        <f t="shared" si="2"/>
        <v>2230010711.2638464</v>
      </c>
      <c r="K26" s="12" t="s">
        <v>9</v>
      </c>
      <c r="L26" s="5">
        <v>16042632.02</v>
      </c>
      <c r="M26" s="7">
        <f t="shared" si="3"/>
        <v>185363790.34</v>
      </c>
      <c r="N26" s="12" t="s">
        <v>36</v>
      </c>
      <c r="O26" s="6">
        <f t="shared" si="4"/>
        <v>8.3122376679054644E-2</v>
      </c>
    </row>
    <row r="27" spans="1:15" x14ac:dyDescent="0.3">
      <c r="A27" s="1">
        <v>19</v>
      </c>
      <c r="B27" s="3">
        <v>42400</v>
      </c>
      <c r="C27" s="16">
        <v>1965271975.1700001</v>
      </c>
      <c r="D27" s="7">
        <f t="shared" si="0"/>
        <v>1853808993.5669234</v>
      </c>
      <c r="E27" s="12" t="s">
        <v>10</v>
      </c>
      <c r="F27" s="7">
        <v>188530492.96999979</v>
      </c>
      <c r="G27" s="6">
        <f t="shared" si="1"/>
        <v>0.10169898496783496</v>
      </c>
      <c r="I27" s="16">
        <v>2355396417.3200002</v>
      </c>
      <c r="J27" s="7">
        <f t="shared" si="2"/>
        <v>2243961521.3100004</v>
      </c>
      <c r="K27" s="12" t="s">
        <v>10</v>
      </c>
      <c r="L27" s="16">
        <v>24996740.260000002</v>
      </c>
      <c r="M27" s="7">
        <f t="shared" si="3"/>
        <v>188474709.74000001</v>
      </c>
      <c r="N27" s="12" t="s">
        <v>37</v>
      </c>
      <c r="O27" s="6">
        <f t="shared" si="4"/>
        <v>8.3991952602632203E-2</v>
      </c>
    </row>
    <row r="28" spans="1:15" x14ac:dyDescent="0.3">
      <c r="A28" s="1">
        <v>20</v>
      </c>
      <c r="B28" s="3">
        <v>42429</v>
      </c>
      <c r="C28" s="16">
        <v>1985060286.3800001</v>
      </c>
      <c r="D28" s="7">
        <f t="shared" si="0"/>
        <v>1867602747.7346153</v>
      </c>
      <c r="E28" s="12" t="s">
        <v>11</v>
      </c>
      <c r="F28" s="7">
        <v>184473733.21999967</v>
      </c>
      <c r="G28" s="6">
        <f t="shared" si="1"/>
        <v>9.877568098663625E-2</v>
      </c>
      <c r="I28" s="16">
        <v>2348180296.4400001</v>
      </c>
      <c r="J28" s="7">
        <f t="shared" si="2"/>
        <v>2255673720.4530768</v>
      </c>
      <c r="K28" s="12" t="s">
        <v>11</v>
      </c>
      <c r="L28" s="16">
        <v>17783879.120000001</v>
      </c>
      <c r="M28" s="7">
        <f t="shared" si="3"/>
        <v>184417797.15000001</v>
      </c>
      <c r="N28" s="12" t="s">
        <v>38</v>
      </c>
      <c r="O28" s="6">
        <f t="shared" si="4"/>
        <v>8.1757301810900948E-2</v>
      </c>
    </row>
    <row r="29" spans="1:15" x14ac:dyDescent="0.3">
      <c r="A29" s="1">
        <v>21</v>
      </c>
      <c r="B29" s="3">
        <v>42460</v>
      </c>
      <c r="C29" s="16">
        <v>2001093734.79</v>
      </c>
      <c r="D29" s="7">
        <f t="shared" si="0"/>
        <v>1882718684.7830772</v>
      </c>
      <c r="E29" s="12" t="s">
        <v>12</v>
      </c>
      <c r="F29" s="7">
        <v>187683562.78999996</v>
      </c>
      <c r="G29" s="6">
        <f t="shared" si="1"/>
        <v>9.9687523317709276E-2</v>
      </c>
      <c r="I29" s="16">
        <v>2391209007.0700002</v>
      </c>
      <c r="J29" s="7">
        <f t="shared" si="2"/>
        <v>2270784990.2823076</v>
      </c>
      <c r="K29" s="12" t="s">
        <v>12</v>
      </c>
      <c r="L29" s="16">
        <v>13028710.630000001</v>
      </c>
      <c r="M29" s="7">
        <f t="shared" si="3"/>
        <v>187627626.69</v>
      </c>
      <c r="N29" s="12" t="s">
        <v>39</v>
      </c>
      <c r="O29" s="6">
        <f t="shared" si="4"/>
        <v>8.2626768933624944E-2</v>
      </c>
    </row>
    <row r="30" spans="1:15" x14ac:dyDescent="0.3">
      <c r="A30" s="1">
        <v>22</v>
      </c>
      <c r="B30" s="3">
        <v>42490</v>
      </c>
      <c r="C30" s="16">
        <v>2010768040.1500001</v>
      </c>
      <c r="D30" s="7">
        <f t="shared" si="0"/>
        <v>1897823136.1792312</v>
      </c>
      <c r="E30" s="12" t="s">
        <v>13</v>
      </c>
      <c r="F30" s="7">
        <v>188912753.74000037</v>
      </c>
      <c r="G30" s="6">
        <f t="shared" si="1"/>
        <v>9.9541811952154099E-2</v>
      </c>
      <c r="I30" s="16">
        <v>2400878727.5</v>
      </c>
      <c r="J30" s="7">
        <f t="shared" si="2"/>
        <v>2285884786.2146153</v>
      </c>
      <c r="K30" s="12" t="s">
        <v>13</v>
      </c>
      <c r="L30" s="16">
        <v>9669720.4299999997</v>
      </c>
      <c r="M30" s="7">
        <f t="shared" si="3"/>
        <v>188856817.64000002</v>
      </c>
      <c r="N30" s="12" t="s">
        <v>40</v>
      </c>
      <c r="O30" s="6">
        <f t="shared" si="4"/>
        <v>8.2618694861145453E-2</v>
      </c>
    </row>
    <row r="31" spans="1:15" x14ac:dyDescent="0.3">
      <c r="A31" s="1">
        <v>23</v>
      </c>
      <c r="B31" s="3">
        <v>42521</v>
      </c>
      <c r="C31" s="16">
        <v>1985686799.3800001</v>
      </c>
      <c r="D31" s="7">
        <f t="shared" si="0"/>
        <v>1910348637.1769233</v>
      </c>
      <c r="E31" s="12" t="s">
        <v>14</v>
      </c>
      <c r="F31" s="7">
        <v>185463207.97999972</v>
      </c>
      <c r="G31" s="6">
        <f t="shared" si="1"/>
        <v>9.7083435123168776E-2</v>
      </c>
      <c r="I31" s="16">
        <v>2375792749</v>
      </c>
      <c r="J31" s="7">
        <f t="shared" si="2"/>
        <v>2298405619.9946156</v>
      </c>
      <c r="K31" s="12" t="s">
        <v>14</v>
      </c>
      <c r="L31" s="16">
        <v>10914021.5</v>
      </c>
      <c r="M31" s="7">
        <f t="shared" si="3"/>
        <v>185407271.89000002</v>
      </c>
      <c r="N31" s="12" t="s">
        <v>41</v>
      </c>
      <c r="O31" s="6">
        <f t="shared" si="4"/>
        <v>8.0667776948106479E-2</v>
      </c>
    </row>
    <row r="32" spans="1:15" x14ac:dyDescent="0.3">
      <c r="A32" s="1">
        <v>24</v>
      </c>
      <c r="B32" s="3">
        <v>42551</v>
      </c>
      <c r="C32" s="16">
        <v>2021952791.05</v>
      </c>
      <c r="D32" s="7">
        <f t="shared" si="0"/>
        <v>1927250883.3038466</v>
      </c>
      <c r="E32" s="12" t="s">
        <v>15</v>
      </c>
      <c r="F32" s="7">
        <v>192509587.82000029</v>
      </c>
      <c r="G32" s="6">
        <f t="shared" si="1"/>
        <v>9.9888182430086667E-2</v>
      </c>
      <c r="I32" s="16">
        <v>2412054155.7199998</v>
      </c>
      <c r="J32" s="7">
        <f t="shared" si="2"/>
        <v>2315303210.6569233</v>
      </c>
      <c r="K32" s="12" t="s">
        <v>15</v>
      </c>
      <c r="L32" s="16">
        <v>19261406.719999999</v>
      </c>
      <c r="M32" s="7">
        <f t="shared" si="3"/>
        <v>192453651.74000001</v>
      </c>
      <c r="N32" s="12" t="s">
        <v>42</v>
      </c>
      <c r="O32" s="6">
        <f t="shared" si="4"/>
        <v>8.3122439797159414E-2</v>
      </c>
    </row>
    <row r="33" spans="1:15" x14ac:dyDescent="0.3">
      <c r="A33" s="1">
        <v>25</v>
      </c>
      <c r="B33" s="3">
        <v>42582</v>
      </c>
      <c r="C33" s="16">
        <v>2045692166.1300001</v>
      </c>
      <c r="D33" s="7">
        <f t="shared" si="0"/>
        <v>1943500803.5269232</v>
      </c>
      <c r="E33" s="12" t="s">
        <v>16</v>
      </c>
      <c r="F33" s="7">
        <v>195553370.54000002</v>
      </c>
      <c r="G33" s="6">
        <f t="shared" si="1"/>
        <v>0.10061913542053806</v>
      </c>
      <c r="I33" s="16">
        <v>2435789121.0300002</v>
      </c>
      <c r="J33" s="7">
        <f t="shared" si="2"/>
        <v>2331548488.8915386</v>
      </c>
      <c r="K33" s="12" t="s">
        <v>16</v>
      </c>
      <c r="L33" s="16">
        <v>23734965.309999999</v>
      </c>
      <c r="M33" s="7">
        <f t="shared" si="3"/>
        <v>195497762.43000001</v>
      </c>
      <c r="N33" s="12" t="s">
        <v>43</v>
      </c>
      <c r="O33" s="6">
        <f t="shared" si="4"/>
        <v>8.3848894141139343E-2</v>
      </c>
    </row>
    <row r="34" spans="1:15" x14ac:dyDescent="0.3">
      <c r="A34" s="1">
        <v>26</v>
      </c>
      <c r="B34" s="3">
        <v>42613</v>
      </c>
      <c r="C34" s="16">
        <v>2043188008.1400001</v>
      </c>
      <c r="D34" s="7">
        <f t="shared" si="0"/>
        <v>1957966127.5692313</v>
      </c>
      <c r="E34" s="12" t="s">
        <v>17</v>
      </c>
      <c r="F34" s="7">
        <v>199459224.67999998</v>
      </c>
      <c r="G34" s="6">
        <f t="shared" si="1"/>
        <v>0.1018706206769899</v>
      </c>
      <c r="I34" s="16">
        <v>2433280225.29</v>
      </c>
      <c r="J34" s="7">
        <f t="shared" si="2"/>
        <v>2346009170.9446154</v>
      </c>
      <c r="K34" s="12" t="s">
        <v>17</v>
      </c>
      <c r="L34" s="16">
        <v>23491104.260000002</v>
      </c>
      <c r="M34" s="7">
        <f t="shared" si="3"/>
        <v>199403616.56999999</v>
      </c>
      <c r="N34" s="12" t="s">
        <v>44</v>
      </c>
      <c r="O34" s="6">
        <f t="shared" si="4"/>
        <v>8.4996946746678986E-2</v>
      </c>
    </row>
    <row r="35" spans="1:15" x14ac:dyDescent="0.3">
      <c r="A35" s="1">
        <v>27</v>
      </c>
      <c r="B35" s="3">
        <v>42643</v>
      </c>
      <c r="C35" s="16">
        <v>2059676648.45</v>
      </c>
      <c r="D35" s="7">
        <f t="shared" si="0"/>
        <v>1973962117.183846</v>
      </c>
      <c r="E35" s="12" t="s">
        <v>18</v>
      </c>
      <c r="F35" s="7">
        <v>197979198.93000025</v>
      </c>
      <c r="G35" s="6">
        <f t="shared" si="1"/>
        <v>0.10029533860175968</v>
      </c>
      <c r="I35" s="16">
        <v>2449764280.6799998</v>
      </c>
      <c r="J35" s="7">
        <f t="shared" si="2"/>
        <v>2362000530.3261538</v>
      </c>
      <c r="K35" s="12" t="s">
        <v>18</v>
      </c>
      <c r="L35" s="16">
        <v>16484055.390000001</v>
      </c>
      <c r="M35" s="7">
        <f t="shared" si="3"/>
        <v>197923590.83999997</v>
      </c>
      <c r="N35" s="12" t="s">
        <v>45</v>
      </c>
      <c r="O35" s="6">
        <f t="shared" si="4"/>
        <v>8.3794896867643784E-2</v>
      </c>
    </row>
    <row r="36" spans="1:15" x14ac:dyDescent="0.3">
      <c r="A36" s="1">
        <v>28</v>
      </c>
      <c r="B36" s="3">
        <v>42654</v>
      </c>
      <c r="C36" s="16">
        <v>2072194561.8699999</v>
      </c>
      <c r="D36" s="7">
        <f t="shared" si="0"/>
        <v>1989538818.133846</v>
      </c>
      <c r="E36" s="12" t="s">
        <v>19</v>
      </c>
      <c r="F36" s="7">
        <v>201268562.19000009</v>
      </c>
      <c r="G36" s="6">
        <f t="shared" si="1"/>
        <v>0.10116342559165878</v>
      </c>
      <c r="I36" s="16">
        <v>2462277456.3499999</v>
      </c>
      <c r="J36" s="7">
        <f t="shared" si="2"/>
        <v>2377572589.2884617</v>
      </c>
      <c r="K36" s="12" t="s">
        <v>19</v>
      </c>
      <c r="L36" s="16">
        <v>12513175.67</v>
      </c>
      <c r="M36" s="7">
        <f t="shared" si="3"/>
        <v>201212954.09999999</v>
      </c>
      <c r="N36" s="12" t="s">
        <v>46</v>
      </c>
      <c r="O36" s="6">
        <f t="shared" si="4"/>
        <v>8.4629573459297489E-2</v>
      </c>
    </row>
    <row r="37" spans="1:15" x14ac:dyDescent="0.3">
      <c r="A37" s="1">
        <v>29</v>
      </c>
      <c r="B37" s="3">
        <v>42704</v>
      </c>
      <c r="C37" s="16">
        <v>2043349197.26</v>
      </c>
      <c r="D37" s="7">
        <f t="shared" si="0"/>
        <v>2002186756.4092305</v>
      </c>
      <c r="E37" s="12" t="s">
        <v>20</v>
      </c>
      <c r="F37" s="7">
        <v>200126069.86999992</v>
      </c>
      <c r="G37" s="6">
        <f t="shared" si="1"/>
        <v>9.9953747685810682E-2</v>
      </c>
      <c r="I37" s="16">
        <v>2433427506.8299999</v>
      </c>
      <c r="J37" s="7">
        <f t="shared" si="2"/>
        <v>2390215897.333077</v>
      </c>
      <c r="K37" s="12" t="s">
        <v>20</v>
      </c>
      <c r="L37" s="16">
        <v>12150050.48</v>
      </c>
      <c r="M37" s="7">
        <f t="shared" si="3"/>
        <v>200070461.78999996</v>
      </c>
      <c r="N37" s="12" t="s">
        <v>47</v>
      </c>
      <c r="O37" s="6">
        <f t="shared" si="4"/>
        <v>8.3703929010442907E-2</v>
      </c>
    </row>
    <row r="38" spans="1:15" x14ac:dyDescent="0.3">
      <c r="L38" s="4"/>
    </row>
  </sheetData>
  <mergeCells count="6">
    <mergeCell ref="A1:O1"/>
    <mergeCell ref="I6:O6"/>
    <mergeCell ref="B6:G6"/>
    <mergeCell ref="A4:O4"/>
    <mergeCell ref="A3:O3"/>
    <mergeCell ref="A2:O2"/>
  </mergeCells>
  <pageMargins left="1" right="1" top="1" bottom="1" header="0.5" footer="0.5"/>
  <pageSetup scale="46" orientation="landscape" r:id="rId1"/>
  <headerFooter>
    <oddFooter>&amp;R&amp;"Times New Roman,Bold"&amp;12Attachment 1 to Response to PSC-2 Question No. 32
Page 1 of 1
Arbough</oddFooter>
  </headerFooter>
  <ignoredErrors>
    <ignoredError sqref="D21 D22:D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032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0CF9B11-9EC2-4EFE-B83B-E965BE9C10BE}"/>
</file>

<file path=customXml/itemProps2.xml><?xml version="1.0" encoding="utf-8"?>
<ds:datastoreItem xmlns:ds="http://schemas.openxmlformats.org/officeDocument/2006/customXml" ds:itemID="{EB8B9E89-AC28-4BE0-B272-C5034C05A644}"/>
</file>

<file path=customXml/itemProps3.xml><?xml version="1.0" encoding="utf-8"?>
<ds:datastoreItem xmlns:ds="http://schemas.openxmlformats.org/officeDocument/2006/customXml" ds:itemID="{710DC0E1-3928-4A6F-87EA-680759E13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7-15 thru 11-16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2017-01-16T23:38:53Z</dcterms:created>
  <dcterms:modified xsi:type="dcterms:W3CDTF">2017-01-17T01:09:27Z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