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2016 Kentucky Rate Case\LG&amp;E\KPSC 2 - Data Responses\"/>
    </mc:Choice>
  </mc:AlternateContent>
  <bookViews>
    <workbookView xWindow="0" yWindow="0" windowWidth="21600" windowHeight="9720"/>
  </bookViews>
  <sheets>
    <sheet name="Summary" sheetId="6" r:id="rId1"/>
    <sheet name="107_IT-Data" sheetId="1" r:id="rId2"/>
    <sheet name="PP Query" sheetId="7" r:id="rId3"/>
  </sheets>
  <definedNames>
    <definedName name="_xlnm._FilterDatabase" localSheetId="1" hidden="1">'107_IT-Data'!$A$1:$V$258</definedName>
    <definedName name="_xlnm.Print_Titles" localSheetId="1">'107_IT-Data'!$1:$1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" l="1"/>
  <c r="C5" i="6" l="1"/>
  <c r="C6" i="6" s="1"/>
  <c r="B5" i="6"/>
  <c r="B20" i="6" s="1"/>
  <c r="B21" i="6" s="1"/>
  <c r="D15" i="6"/>
  <c r="D14" i="6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" i="1"/>
  <c r="C21" i="6" l="1"/>
  <c r="B6" i="6"/>
  <c r="D5" i="6"/>
  <c r="D6" i="6" s="1"/>
  <c r="D20" i="6" l="1"/>
  <c r="D21" i="6" s="1"/>
</calcChain>
</file>

<file path=xl/sharedStrings.xml><?xml version="1.0" encoding="utf-8"?>
<sst xmlns="http://schemas.openxmlformats.org/spreadsheetml/2006/main" count="2367" uniqueCount="109">
  <si>
    <t>company</t>
  </si>
  <si>
    <t>expenditure_org</t>
  </si>
  <si>
    <t>account</t>
  </si>
  <si>
    <t>account_description</t>
  </si>
  <si>
    <t>account18</t>
  </si>
  <si>
    <t>expenditure_type</t>
  </si>
  <si>
    <t>expenditure_type_description</t>
  </si>
  <si>
    <t>year</t>
  </si>
  <si>
    <t>budget_version</t>
  </si>
  <si>
    <t>month_01_jan</t>
  </si>
  <si>
    <t>month_02_feb</t>
  </si>
  <si>
    <t>month_03_mar</t>
  </si>
  <si>
    <t>month_04_apr</t>
  </si>
  <si>
    <t>month_05_may</t>
  </si>
  <si>
    <t>month_06_jun</t>
  </si>
  <si>
    <t>0100</t>
  </si>
  <si>
    <t>107001</t>
  </si>
  <si>
    <t>CONSTR WORK IN PROG</t>
  </si>
  <si>
    <t>0101</t>
  </si>
  <si>
    <t>LABOR - EXEMPT</t>
  </si>
  <si>
    <t>2018</t>
  </si>
  <si>
    <t>0706</t>
  </si>
  <si>
    <t>OVERHEADS - ADMINISTRATIVE AND GENERAL</t>
  </si>
  <si>
    <t>0750</t>
  </si>
  <si>
    <t>OVERHEADS - PENSION AND FAS 106 (BUDGET ONLY)</t>
  </si>
  <si>
    <t>0751</t>
  </si>
  <si>
    <t>OVERHEADS - OTHER LABOR COST (BUDGET ONLY)</t>
  </si>
  <si>
    <t>026625</t>
  </si>
  <si>
    <t>P44000: TOTAL INFORMATION TECHNOLOGY</t>
  </si>
  <si>
    <t>026615</t>
  </si>
  <si>
    <t>026635</t>
  </si>
  <si>
    <t>026636</t>
  </si>
  <si>
    <t>026637</t>
  </si>
  <si>
    <t>026645</t>
  </si>
  <si>
    <t>026646</t>
  </si>
  <si>
    <t>026742</t>
  </si>
  <si>
    <t>026744</t>
  </si>
  <si>
    <t>026774</t>
  </si>
  <si>
    <t>027610</t>
  </si>
  <si>
    <t>027620</t>
  </si>
  <si>
    <t>027630</t>
  </si>
  <si>
    <t>027810</t>
  </si>
  <si>
    <t>027820</t>
  </si>
  <si>
    <t>027830</t>
  </si>
  <si>
    <t>027840</t>
  </si>
  <si>
    <t>027850</t>
  </si>
  <si>
    <t>027860</t>
  </si>
  <si>
    <t>0110</t>
  </si>
  <si>
    <t>TEST YEAR</t>
  </si>
  <si>
    <t>month_07_jul</t>
  </si>
  <si>
    <t>month_08_aug</t>
  </si>
  <si>
    <t>month_09_sep</t>
  </si>
  <si>
    <t>month_10_oct</t>
  </si>
  <si>
    <t>month_11_nov</t>
  </si>
  <si>
    <t>month_12_dec</t>
  </si>
  <si>
    <t>2016</t>
  </si>
  <si>
    <t>LABOR - BARGAINING UNIT - STRAIGHT TIME</t>
  </si>
  <si>
    <t>0111</t>
  </si>
  <si>
    <t>LABOR - BARGAINING UNIT - OVERTIME</t>
  </si>
  <si>
    <t>0175</t>
  </si>
  <si>
    <t>LABOR - ACCTNG USE - MISC JE - NONALLOCATED</t>
  </si>
  <si>
    <t>0752</t>
  </si>
  <si>
    <t>OVERHEADS - OVERTIME TAXES AND TIA (BUDGET ONLY)</t>
  </si>
  <si>
    <t>0120</t>
  </si>
  <si>
    <t>LABOR - NON-BARGAINING UNIT - STRAIGHT TIME</t>
  </si>
  <si>
    <t>0121</t>
  </si>
  <si>
    <t>LABOR - NON-BARGAINING UNIT - OVERTIME</t>
  </si>
  <si>
    <t>0145</t>
  </si>
  <si>
    <t>LABOR - PREMIUMS</t>
  </si>
  <si>
    <t>0130</t>
  </si>
  <si>
    <t>LABOR - TEMPORARY - STRAIGHT TIME</t>
  </si>
  <si>
    <t>008910</t>
  </si>
  <si>
    <t>0126</t>
  </si>
  <si>
    <t>LABOR - HOURLY NON-UNION - OVERTIME</t>
  </si>
  <si>
    <t>018910</t>
  </si>
  <si>
    <t>020899</t>
  </si>
  <si>
    <t>0181</t>
  </si>
  <si>
    <t>LABOR - PPL STRAIGHT TIME</t>
  </si>
  <si>
    <t>026492</t>
  </si>
  <si>
    <t>026496</t>
  </si>
  <si>
    <t>026600</t>
  </si>
  <si>
    <t>026760</t>
  </si>
  <si>
    <t>026772</t>
  </si>
  <si>
    <t>027600</t>
  </si>
  <si>
    <t>027870</t>
  </si>
  <si>
    <t>BASE YEAR</t>
  </si>
  <si>
    <t>2017</t>
  </si>
  <si>
    <t>Total</t>
  </si>
  <si>
    <t>(Multiple Items)</t>
  </si>
  <si>
    <t xml:space="preserve">&gt;&gt; 2016 BASE YEAR </t>
  </si>
  <si>
    <t>&gt;&gt; 2017 BASE YEAR &amp; 2017 TEST YEAR</t>
  </si>
  <si>
    <t>&gt;&gt; 2018 TEST YEAR</t>
  </si>
  <si>
    <t>exp_org_17</t>
  </si>
  <si>
    <t>Row Labels</t>
  </si>
  <si>
    <t>Grand Total</t>
  </si>
  <si>
    <t>IT - 107 Variance</t>
  </si>
  <si>
    <t>Sum of Total</t>
  </si>
  <si>
    <t>Variance</t>
  </si>
  <si>
    <t>Fav / (Unfav)</t>
  </si>
  <si>
    <t>Total 920 Variance: Schedule D-1</t>
  </si>
  <si>
    <t>0100 - Gas</t>
  </si>
  <si>
    <t>Wage Increase</t>
  </si>
  <si>
    <t>Variance Drivers Impacts</t>
  </si>
  <si>
    <t>Impact</t>
  </si>
  <si>
    <t>Total Impact</t>
  </si>
  <si>
    <t>to 920</t>
  </si>
  <si>
    <t>&lt;&lt; Raw Labor</t>
  </si>
  <si>
    <t>Labor Impact</t>
  </si>
  <si>
    <t>IT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</si>
</sst>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0" fontId="3" fillId="0" borderId="0" xfId="0" applyNumberFormat="1" applyFont="1"/>
    <xf numFmtId="0" fontId="4" fillId="2" borderId="0" xfId="0" applyFont="1" applyFill="1" applyAlignment="1">
      <alignment horizontal="center"/>
    </xf>
    <xf numFmtId="0" fontId="4" fillId="2" borderId="1" xfId="0" applyFont="1" applyFill="1" applyBorder="1"/>
    <xf numFmtId="164" fontId="3" fillId="0" borderId="0" xfId="0" applyNumberFormat="1" applyFont="1"/>
    <xf numFmtId="164" fontId="4" fillId="2" borderId="2" xfId="0" applyNumberFormat="1" applyFont="1" applyFill="1" applyBorder="1"/>
    <xf numFmtId="0" fontId="3" fillId="0" borderId="0" xfId="0" pivotButton="1" applyFont="1"/>
    <xf numFmtId="0" fontId="3" fillId="0" borderId="0" xfId="0" applyFont="1" applyAlignment="1">
      <alignment horizontal="left"/>
    </xf>
    <xf numFmtId="0" fontId="4" fillId="2" borderId="0" xfId="0" applyFont="1" applyFill="1"/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164" fontId="4" fillId="0" borderId="0" xfId="0" applyNumberFormat="1" applyFont="1"/>
    <xf numFmtId="9" fontId="3" fillId="0" borderId="0" xfId="2" applyFont="1"/>
  </cellXfs>
  <cellStyles count="6">
    <cellStyle name="Comma" xfId="1" builtinId="3"/>
    <cellStyle name="Comma 2" xfId="4"/>
    <cellStyle name="Normal" xfId="0" builtinId="0"/>
    <cellStyle name="Normal 2" xfId="3"/>
    <cellStyle name="Percent" xfId="2" builtinId="5"/>
    <cellStyle name="Percent 2" xfId="5"/>
  </cellStyles>
  <dxfs count="11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46</xdr:row>
      <xdr:rowOff>57150</xdr:rowOff>
    </xdr:from>
    <xdr:to>
      <xdr:col>7</xdr:col>
      <xdr:colOff>123825</xdr:colOff>
      <xdr:row>68</xdr:row>
      <xdr:rowOff>85725</xdr:rowOff>
    </xdr:to>
    <xdr:pic>
      <xdr:nvPicPr>
        <xdr:cNvPr id="4" name="Picture 3" descr="PowerPlan     -----   PTAXPROD Database - \\Remote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784" b="46436"/>
        <a:stretch/>
      </xdr:blipFill>
      <xdr:spPr>
        <a:xfrm>
          <a:off x="66675" y="8858250"/>
          <a:ext cx="4857750" cy="442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7</xdr:col>
      <xdr:colOff>38099</xdr:colOff>
      <xdr:row>43</xdr:row>
      <xdr:rowOff>95250</xdr:rowOff>
    </xdr:to>
    <xdr:pic>
      <xdr:nvPicPr>
        <xdr:cNvPr id="6" name="Picture 5" descr="PowerPlan     -----   PTAXPROD Database - \\Remote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921" b="52886"/>
        <a:stretch/>
      </xdr:blipFill>
      <xdr:spPr>
        <a:xfrm>
          <a:off x="0" y="4800600"/>
          <a:ext cx="4838699" cy="3895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6</xdr:col>
      <xdr:colOff>352425</xdr:colOff>
      <xdr:row>22</xdr:row>
      <xdr:rowOff>85725</xdr:rowOff>
    </xdr:to>
    <xdr:pic>
      <xdr:nvPicPr>
        <xdr:cNvPr id="7" name="Picture 6" descr="PowerPlan     -----   PTAXPROD Database - \\Remote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615" b="48164"/>
        <a:stretch/>
      </xdr:blipFill>
      <xdr:spPr>
        <a:xfrm>
          <a:off x="0" y="200025"/>
          <a:ext cx="4467225" cy="42862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lsie Violette" refreshedDate="42753.796290740742" createdVersion="5" refreshedVersion="5" minRefreshableVersion="3" recordCount="257">
  <cacheSource type="worksheet">
    <worksheetSource ref="A1:W258" sheet="107_IT-Data"/>
  </cacheSource>
  <cacheFields count="23">
    <cacheField name="company" numFmtId="0">
      <sharedItems count="2">
        <s v="0100"/>
        <s v="0110" u="1"/>
      </sharedItems>
    </cacheField>
    <cacheField name="expenditure_org" numFmtId="0">
      <sharedItems/>
    </cacheField>
    <cacheField name="exp_org_17" numFmtId="0">
      <sharedItems/>
    </cacheField>
    <cacheField name="account" numFmtId="0">
      <sharedItems/>
    </cacheField>
    <cacheField name="account_description" numFmtId="0">
      <sharedItems/>
    </cacheField>
    <cacheField name="account18" numFmtId="0">
      <sharedItems containsNonDate="0" containsString="0" containsBlank="1"/>
    </cacheField>
    <cacheField name="expenditure_type" numFmtId="0">
      <sharedItems count="15">
        <s v="0101"/>
        <s v="0750"/>
        <s v="0751"/>
        <s v="0110"/>
        <s v="0111"/>
        <s v="0120"/>
        <s v="0121"/>
        <s v="0126"/>
        <s v="0145"/>
        <s v="0175"/>
        <s v="0706"/>
        <s v="0752"/>
        <s v="0181"/>
        <s v="0130"/>
        <s v="0789" u="1"/>
      </sharedItems>
    </cacheField>
    <cacheField name="expenditure_type_description" numFmtId="0">
      <sharedItems/>
    </cacheField>
    <cacheField name="year" numFmtId="0">
      <sharedItems/>
    </cacheField>
    <cacheField name="budget_version" numFmtId="0">
      <sharedItems count="2">
        <s v="TEST YEAR"/>
        <s v="BASE YEAR"/>
      </sharedItems>
    </cacheField>
    <cacheField name="month_01_jan" numFmtId="43">
      <sharedItems containsSemiMixedTypes="0" containsString="0" containsNumber="1" minValue="0" maxValue="31290.57"/>
    </cacheField>
    <cacheField name="month_02_feb" numFmtId="43">
      <sharedItems containsSemiMixedTypes="0" containsString="0" containsNumber="1" minValue="0" maxValue="31290.57"/>
    </cacheField>
    <cacheField name="month_03_mar" numFmtId="43">
      <sharedItems containsSemiMixedTypes="0" containsString="0" containsNumber="1" minValue="-3851.6" maxValue="31290.57"/>
    </cacheField>
    <cacheField name="month_04_apr" numFmtId="43">
      <sharedItems containsSemiMixedTypes="0" containsString="0" containsNumber="1" minValue="-1.34" maxValue="31290.57"/>
    </cacheField>
    <cacheField name="month_05_may" numFmtId="43">
      <sharedItems containsSemiMixedTypes="0" containsString="0" containsNumber="1" minValue="-51675.22" maxValue="31290.57"/>
    </cacheField>
    <cacheField name="month_06_jun" numFmtId="43">
      <sharedItems containsSemiMixedTypes="0" containsString="0" containsNumber="1" minValue="0" maxValue="31290.57"/>
    </cacheField>
    <cacheField name="month_07_jul" numFmtId="43">
      <sharedItems containsSemiMixedTypes="0" containsString="0" containsNumber="1" minValue="-2414.0500000000002" maxValue="27747.87"/>
    </cacheField>
    <cacheField name="month_08_aug" numFmtId="43">
      <sharedItems containsSemiMixedTypes="0" containsString="0" containsNumber="1" minValue="-69652.63" maxValue="376305.05"/>
    </cacheField>
    <cacheField name="month_09_sep" numFmtId="43">
      <sharedItems containsSemiMixedTypes="0" containsString="0" containsNumber="1" minValue="0" maxValue="39677.9"/>
    </cacheField>
    <cacheField name="month_10_oct" numFmtId="43">
      <sharedItems containsSemiMixedTypes="0" containsString="0" containsNumber="1" minValue="0" maxValue="44448.23"/>
    </cacheField>
    <cacheField name="month_11_nov" numFmtId="43">
      <sharedItems containsSemiMixedTypes="0" containsString="0" containsNumber="1" minValue="0" maxValue="45591.839999999997"/>
    </cacheField>
    <cacheField name="month_12_dec" numFmtId="43">
      <sharedItems containsSemiMixedTypes="0" containsString="0" containsNumber="1" minValue="0" maxValue="407100.86"/>
    </cacheField>
    <cacheField name="Total" numFmtId="43">
      <sharedItems containsSemiMixedTypes="0" containsString="0" containsNumber="1" minValue="-51047.01" maxValue="483109.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7">
  <r>
    <x v="0"/>
    <s v="026615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1211.3599999999999"/>
    <n v="1211.3599999999999"/>
    <n v="0"/>
    <n v="0"/>
    <n v="0"/>
    <n v="0"/>
    <n v="2422.7199999999998"/>
  </r>
  <r>
    <x v="0"/>
    <s v="026615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177.87"/>
    <n v="177.87"/>
    <n v="0"/>
    <n v="0"/>
    <n v="0"/>
    <n v="0"/>
    <n v="355.74"/>
  </r>
  <r>
    <x v="0"/>
    <s v="026615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770.77"/>
    <n v="770.77"/>
    <n v="0"/>
    <n v="0"/>
    <n v="0"/>
    <n v="0"/>
    <n v="1541.54"/>
  </r>
  <r>
    <x v="0"/>
    <s v="026625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10496.74"/>
    <n v="10530.19"/>
    <n v="8899.32"/>
    <n v="2464.62"/>
    <n v="1987.13"/>
    <n v="1562.81"/>
    <n v="35940.81"/>
  </r>
  <r>
    <x v="0"/>
    <s v="026625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1541.24"/>
    <n v="1546.19"/>
    <n v="1306.68"/>
    <n v="361.87"/>
    <n v="291.76"/>
    <n v="229.46"/>
    <n v="5277.2000000000007"/>
  </r>
  <r>
    <x v="0"/>
    <s v="026625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6678.99"/>
    <n v="6700.49"/>
    <n v="5662.54"/>
    <n v="1568.22"/>
    <n v="1264.3900000000001"/>
    <n v="994.41"/>
    <n v="22869.040000000001"/>
  </r>
  <r>
    <x v="0"/>
    <s v="026635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7562.33"/>
    <n v="4206.1400000000003"/>
    <n v="15502.28"/>
    <n v="9416.6"/>
    <n v="1106.8599999999999"/>
    <n v="0"/>
    <n v="37794.21"/>
  </r>
  <r>
    <x v="0"/>
    <s v="026635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1110.3800000000001"/>
    <n v="617.59"/>
    <n v="2276.19"/>
    <n v="1382.64"/>
    <n v="162.51"/>
    <n v="0"/>
    <n v="5549.31"/>
  </r>
  <r>
    <x v="0"/>
    <s v="026635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4811.83"/>
    <n v="2676.32"/>
    <n v="9863.9500000000007"/>
    <n v="5991.69"/>
    <n v="704.29"/>
    <n v="0"/>
    <n v="24048.079999999998"/>
  </r>
  <r>
    <x v="0"/>
    <s v="026636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539.54999999999995"/>
    <n v="164.51"/>
    <n v="4478.2"/>
    <n v="207.72"/>
    <n v="206.89"/>
    <n v="206.89"/>
    <n v="5803.7600000000011"/>
  </r>
  <r>
    <x v="0"/>
    <s v="026636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79.22"/>
    <n v="24.16"/>
    <n v="657.54"/>
    <n v="30.5"/>
    <n v="30.38"/>
    <n v="30.38"/>
    <n v="852.18"/>
  </r>
  <r>
    <x v="0"/>
    <s v="026636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343.31"/>
    <n v="104.67"/>
    <n v="2849.43"/>
    <n v="132.16999999999999"/>
    <n v="131.63999999999999"/>
    <n v="131.63999999999999"/>
    <n v="3692.8599999999997"/>
  </r>
  <r>
    <x v="0"/>
    <s v="026637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376.84"/>
    <n v="256.94"/>
    <n v="0"/>
    <n v="0"/>
    <n v="0"/>
    <n v="0"/>
    <n v="633.78"/>
  </r>
  <r>
    <x v="0"/>
    <s v="026637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55.33"/>
    <n v="37.729999999999997"/>
    <n v="0"/>
    <n v="0"/>
    <n v="0"/>
    <n v="0"/>
    <n v="93.06"/>
  </r>
  <r>
    <x v="0"/>
    <s v="026637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239.78"/>
    <n v="163.49"/>
    <n v="0"/>
    <n v="0"/>
    <n v="0"/>
    <n v="0"/>
    <n v="403.27"/>
  </r>
  <r>
    <x v="0"/>
    <s v="026645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12265.73"/>
    <n v="49110.07"/>
    <n v="8722.49"/>
    <n v="25549.41"/>
    <n v="19423.78"/>
    <n v="136.9"/>
    <n v="115208.38"/>
  </r>
  <r>
    <x v="0"/>
    <s v="026645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1800.97"/>
    <n v="7210.83"/>
    <n v="1280.72"/>
    <n v="3751.41"/>
    <n v="2851.99"/>
    <n v="20.100000000000001"/>
    <n v="16916.019999999997"/>
  </r>
  <r>
    <x v="0"/>
    <s v="026645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7804.57"/>
    <n v="31248.26"/>
    <n v="5550.03"/>
    <n v="16256.84"/>
    <n v="12359.16"/>
    <n v="87.11"/>
    <n v="73305.97"/>
  </r>
  <r>
    <x v="0"/>
    <s v="026646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952.29"/>
    <n v="649.29"/>
    <n v="0"/>
    <n v="0"/>
    <n v="0"/>
    <n v="0"/>
    <n v="1601.58"/>
  </r>
  <r>
    <x v="0"/>
    <s v="026646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139.82"/>
    <n v="95.34"/>
    <n v="0"/>
    <n v="0"/>
    <n v="0"/>
    <n v="0"/>
    <n v="235.16"/>
  </r>
  <r>
    <x v="0"/>
    <s v="026646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605.92999999999995"/>
    <n v="413.13"/>
    <n v="0"/>
    <n v="0"/>
    <n v="0"/>
    <n v="0"/>
    <n v="1019.06"/>
  </r>
  <r>
    <x v="0"/>
    <s v="026744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6056.81"/>
    <n v="6056.81"/>
    <n v="6056.81"/>
    <n v="6056.81"/>
    <n v="6056.81"/>
    <n v="6056.81"/>
    <n v="36340.86"/>
  </r>
  <r>
    <x v="0"/>
    <s v="026744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889.32"/>
    <n v="889.32"/>
    <n v="889.32"/>
    <n v="889.32"/>
    <n v="889.32"/>
    <n v="889.32"/>
    <n v="5335.92"/>
  </r>
  <r>
    <x v="0"/>
    <s v="026744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3853.89"/>
    <n v="3853.89"/>
    <n v="3853.89"/>
    <n v="3853.89"/>
    <n v="3853.89"/>
    <n v="3853.89"/>
    <n v="23123.34"/>
  </r>
  <r>
    <x v="0"/>
    <s v="026774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18685.36"/>
    <n v="18407.75"/>
    <n v="14716.85"/>
    <n v="10341.91"/>
    <n v="6809.29"/>
    <n v="5930.67"/>
    <n v="74891.829999999987"/>
  </r>
  <r>
    <x v="0"/>
    <s v="026774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2743.57"/>
    <n v="2702.81"/>
    <n v="2160.87"/>
    <n v="1518.5"/>
    <n v="999.81"/>
    <n v="870.8"/>
    <n v="10996.359999999999"/>
  </r>
  <r>
    <x v="0"/>
    <s v="026774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11889.3"/>
    <n v="11712.66"/>
    <n v="9364.18"/>
    <n v="6580.45"/>
    <n v="4332.68"/>
    <n v="3773.63"/>
    <n v="47652.899999999994"/>
  </r>
  <r>
    <x v="0"/>
    <s v="027610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3441.3"/>
    <n v="12116.34"/>
    <n v="11117.23"/>
    <n v="11117.23"/>
    <n v="11117.23"/>
    <n v="11302.77"/>
    <n v="60212.100000000006"/>
  </r>
  <r>
    <x v="0"/>
    <s v="027610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505.29"/>
    <n v="1779.04"/>
    <n v="1632.34"/>
    <n v="1632.34"/>
    <n v="1632.34"/>
    <n v="1659.58"/>
    <n v="8840.93"/>
  </r>
  <r>
    <x v="0"/>
    <s v="027610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2189.67"/>
    <n v="7709.51"/>
    <n v="7073.79"/>
    <n v="7073.79"/>
    <n v="7073.79"/>
    <n v="7191.83"/>
    <n v="38312.380000000005"/>
  </r>
  <r>
    <x v="0"/>
    <s v="027620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9130.36"/>
    <n v="13952.03"/>
    <n v="13026.96"/>
    <n v="13026.96"/>
    <n v="8091.78"/>
    <n v="8277.32"/>
    <n v="65505.409999999996"/>
  </r>
  <r>
    <x v="0"/>
    <s v="027620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1340.61"/>
    <n v="2048.58"/>
    <n v="1912.76"/>
    <n v="1912.76"/>
    <n v="1188.1199999999999"/>
    <n v="1215.3599999999999"/>
    <n v="9618.19"/>
  </r>
  <r>
    <x v="0"/>
    <s v="027620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5809.56"/>
    <n v="8877.5300000000007"/>
    <n v="8288.92"/>
    <n v="8288.92"/>
    <n v="5148.72"/>
    <n v="5266.77"/>
    <n v="41680.42"/>
  </r>
  <r>
    <x v="0"/>
    <s v="027630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763.87"/>
    <n v="520.82000000000005"/>
    <n v="0"/>
    <n v="0"/>
    <n v="0"/>
    <n v="0"/>
    <n v="1284.69"/>
  </r>
  <r>
    <x v="0"/>
    <s v="027630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112.16"/>
    <n v="76.47"/>
    <n v="0"/>
    <n v="0"/>
    <n v="0"/>
    <n v="0"/>
    <n v="188.63"/>
  </r>
  <r>
    <x v="0"/>
    <s v="027630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486.04"/>
    <n v="331.39"/>
    <n v="0"/>
    <n v="0"/>
    <n v="0"/>
    <n v="0"/>
    <n v="817.43000000000006"/>
  </r>
  <r>
    <x v="0"/>
    <s v="027810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2878.85"/>
    <n v="9370.5400000000009"/>
    <n v="10163.56"/>
    <n v="10163.56"/>
    <n v="7695.97"/>
    <n v="7284.72"/>
    <n v="47557.200000000004"/>
  </r>
  <r>
    <x v="0"/>
    <s v="027810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422.7"/>
    <n v="1375.88"/>
    <n v="1492.32"/>
    <n v="1492.32"/>
    <n v="1130"/>
    <n v="1069.6199999999999"/>
    <n v="6982.84"/>
  </r>
  <r>
    <x v="0"/>
    <s v="027810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1831.79"/>
    <n v="5962.38"/>
    <n v="6466.97"/>
    <n v="6466.97"/>
    <n v="4896.8599999999997"/>
    <n v="4635.1899999999996"/>
    <n v="30260.16"/>
  </r>
  <r>
    <x v="0"/>
    <s v="027820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3083.49"/>
    <n v="7037.56"/>
    <n v="4935.18"/>
    <n v="4935.18"/>
    <n v="4935.18"/>
    <n v="4935.18"/>
    <n v="29861.77"/>
  </r>
  <r>
    <x v="0"/>
    <s v="027820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452.75"/>
    <n v="1033.32"/>
    <n v="724.63"/>
    <n v="724.63"/>
    <n v="724.63"/>
    <n v="724.63"/>
    <n v="4384.59"/>
  </r>
  <r>
    <x v="0"/>
    <s v="027820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1961.99"/>
    <n v="4477.93"/>
    <n v="3140.21"/>
    <n v="3140.21"/>
    <n v="3140.21"/>
    <n v="3140.21"/>
    <n v="19000.759999999998"/>
  </r>
  <r>
    <x v="0"/>
    <s v="027830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3157.33"/>
    <n v="7087.9"/>
    <n v="4935.18"/>
    <n v="4935.18"/>
    <n v="4935.18"/>
    <n v="4935.18"/>
    <n v="29985.95"/>
  </r>
  <r>
    <x v="0"/>
    <s v="027830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463.59"/>
    <n v="1040.71"/>
    <n v="724.63"/>
    <n v="724.63"/>
    <n v="724.63"/>
    <n v="724.63"/>
    <n v="4402.82"/>
  </r>
  <r>
    <x v="0"/>
    <s v="027830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2008.97"/>
    <n v="4509.96"/>
    <n v="3140.21"/>
    <n v="3140.21"/>
    <n v="3140.21"/>
    <n v="3140.21"/>
    <n v="19079.769999999997"/>
  </r>
  <r>
    <x v="0"/>
    <s v="027840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22449.5"/>
    <n v="22449.5"/>
    <n v="22449.5"/>
    <n v="22449.5"/>
    <n v="22449.5"/>
    <n v="24490.36"/>
    <n v="136737.85999999999"/>
  </r>
  <r>
    <x v="0"/>
    <s v="027840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3296.26"/>
    <n v="3296.26"/>
    <n v="3296.26"/>
    <n v="3296.26"/>
    <n v="3296.26"/>
    <n v="3595.92"/>
    <n v="20077.22"/>
  </r>
  <r>
    <x v="0"/>
    <s v="027840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14284.39"/>
    <n v="14284.39"/>
    <n v="14284.39"/>
    <n v="14284.39"/>
    <n v="14284.39"/>
    <n v="15582.97"/>
    <n v="87004.92"/>
  </r>
  <r>
    <x v="0"/>
    <s v="027850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3525.13"/>
    <n v="0"/>
    <n v="0"/>
    <n v="0"/>
    <n v="0"/>
    <n v="0"/>
    <n v="3525.13"/>
  </r>
  <r>
    <x v="0"/>
    <s v="027850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517.59"/>
    <n v="0"/>
    <n v="0"/>
    <n v="0"/>
    <n v="0"/>
    <n v="0"/>
    <n v="517.59"/>
  </r>
  <r>
    <x v="0"/>
    <s v="027850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2243"/>
    <n v="0"/>
    <n v="0"/>
    <n v="0"/>
    <n v="0"/>
    <n v="0"/>
    <n v="2243"/>
  </r>
  <r>
    <x v="0"/>
    <s v="027860"/>
    <s v="P44000: TOTAL INFORMATION TECHNOLOGY"/>
    <s v="107001"/>
    <s v="CONSTR WORK IN PROG"/>
    <m/>
    <x v="0"/>
    <s v="LABOR - EXEMPT"/>
    <s v="2017"/>
    <x v="0"/>
    <n v="0"/>
    <n v="0"/>
    <n v="0"/>
    <n v="0"/>
    <n v="0"/>
    <n v="0"/>
    <n v="14020.39"/>
    <n v="14020.39"/>
    <n v="0"/>
    <n v="0"/>
    <n v="0"/>
    <n v="0"/>
    <n v="28040.78"/>
  </r>
  <r>
    <x v="0"/>
    <s v="027860"/>
    <s v="P44000: TOTAL INFORMATION TECHNOLOGY"/>
    <s v="107001"/>
    <s v="CONSTR WORK IN PROG"/>
    <m/>
    <x v="1"/>
    <s v="OVERHEADS - PENSION AND FAS 106 (BUDGET ONLY)"/>
    <s v="2017"/>
    <x v="0"/>
    <n v="0"/>
    <n v="0"/>
    <n v="0"/>
    <n v="0"/>
    <n v="0"/>
    <n v="0"/>
    <n v="2058.61"/>
    <n v="2058.61"/>
    <n v="0"/>
    <n v="0"/>
    <n v="0"/>
    <n v="0"/>
    <n v="4117.22"/>
  </r>
  <r>
    <x v="0"/>
    <s v="027860"/>
    <s v="P44000: TOTAL INFORMATION TECHNOLOGY"/>
    <s v="107001"/>
    <s v="CONSTR WORK IN PROG"/>
    <m/>
    <x v="2"/>
    <s v="OVERHEADS - OTHER LABOR COST (BUDGET ONLY)"/>
    <s v="2017"/>
    <x v="0"/>
    <n v="0"/>
    <n v="0"/>
    <n v="0"/>
    <n v="0"/>
    <n v="0"/>
    <n v="0"/>
    <n v="8921.0300000000007"/>
    <n v="8921.0300000000007"/>
    <n v="0"/>
    <n v="0"/>
    <n v="0"/>
    <n v="0"/>
    <n v="17842.060000000001"/>
  </r>
  <r>
    <x v="0"/>
    <s v="026615"/>
    <s v="P44000: TOTAL INFORMATION TECHNOLOGY"/>
    <s v="107001"/>
    <s v="CONSTR WORK IN PROG"/>
    <m/>
    <x v="0"/>
    <s v="LABOR - EXEMPT"/>
    <s v="2018"/>
    <x v="0"/>
    <n v="178.5"/>
    <n v="4075.53"/>
    <n v="5146.5600000000004"/>
    <n v="6593.39"/>
    <n v="6014.66"/>
    <n v="4164.79"/>
    <n v="0"/>
    <n v="0"/>
    <n v="0"/>
    <n v="0"/>
    <n v="0"/>
    <n v="0"/>
    <n v="26173.43"/>
  </r>
  <r>
    <x v="0"/>
    <s v="026615"/>
    <s v="P44000: TOTAL INFORMATION TECHNOLOGY"/>
    <s v="107001"/>
    <s v="CONSTR WORK IN PROG"/>
    <m/>
    <x v="1"/>
    <s v="OVERHEADS - PENSION AND FAS 106 (BUDGET ONLY)"/>
    <s v="2018"/>
    <x v="0"/>
    <n v="24.41"/>
    <n v="557.33000000000004"/>
    <n v="703.72"/>
    <n v="901.57"/>
    <n v="822.44"/>
    <n v="569.54"/>
    <n v="0"/>
    <n v="0"/>
    <n v="0"/>
    <n v="0"/>
    <n v="0"/>
    <n v="0"/>
    <n v="3579.01"/>
  </r>
  <r>
    <x v="0"/>
    <s v="026615"/>
    <s v="P44000: TOTAL INFORMATION TECHNOLOGY"/>
    <s v="107001"/>
    <s v="CONSTR WORK IN PROG"/>
    <m/>
    <x v="2"/>
    <s v="OVERHEADS - OTHER LABOR COST (BUDGET ONLY)"/>
    <s v="2018"/>
    <x v="0"/>
    <n v="114.15"/>
    <n v="2606.14"/>
    <n v="3291.02"/>
    <n v="4216.21"/>
    <n v="3846.13"/>
    <n v="2663.22"/>
    <n v="0"/>
    <n v="0"/>
    <n v="0"/>
    <n v="0"/>
    <n v="0"/>
    <n v="0"/>
    <n v="16736.870000000003"/>
  </r>
  <r>
    <x v="0"/>
    <s v="026625"/>
    <s v="P44000: TOTAL INFORMATION TECHNOLOGY"/>
    <s v="107001"/>
    <s v="CONSTR WORK IN PROG"/>
    <m/>
    <x v="0"/>
    <s v="LABOR - EXEMPT"/>
    <s v="2018"/>
    <x v="0"/>
    <n v="132.43"/>
    <n v="490.11"/>
    <n v="9826.27"/>
    <n v="10045.64"/>
    <n v="9121.4500000000007"/>
    <n v="9348.27"/>
    <n v="0"/>
    <n v="0"/>
    <n v="0"/>
    <n v="0"/>
    <n v="0"/>
    <n v="0"/>
    <n v="38964.17"/>
  </r>
  <r>
    <x v="0"/>
    <s v="026625"/>
    <s v="P44000: TOTAL INFORMATION TECHNOLOGY"/>
    <s v="107001"/>
    <s v="CONSTR WORK IN PROG"/>
    <m/>
    <x v="1"/>
    <s v="OVERHEADS - PENSION AND FAS 106 (BUDGET ONLY)"/>
    <s v="2018"/>
    <x v="0"/>
    <n v="14.28"/>
    <n v="59.26"/>
    <n v="1328.43"/>
    <n v="1358.45"/>
    <n v="1232.06"/>
    <n v="1270.73"/>
    <n v="0"/>
    <n v="0"/>
    <n v="0"/>
    <n v="0"/>
    <n v="0"/>
    <n v="0"/>
    <n v="5263.21"/>
  </r>
  <r>
    <x v="0"/>
    <s v="026625"/>
    <s v="P44000: TOTAL INFORMATION TECHNOLOGY"/>
    <s v="107001"/>
    <s v="CONSTR WORK IN PROG"/>
    <m/>
    <x v="2"/>
    <s v="OVERHEADS - OTHER LABOR COST (BUDGET ONLY)"/>
    <s v="2018"/>
    <x v="0"/>
    <n v="66.8"/>
    <n v="277.7"/>
    <n v="6211.99"/>
    <n v="6352.29"/>
    <n v="5761.31"/>
    <n v="5942.1"/>
    <n v="0"/>
    <n v="0"/>
    <n v="0"/>
    <n v="0"/>
    <n v="0"/>
    <n v="0"/>
    <n v="24612.190000000002"/>
  </r>
  <r>
    <x v="0"/>
    <s v="026635"/>
    <s v="P44000: TOTAL INFORMATION TECHNOLOGY"/>
    <s v="107001"/>
    <s v="CONSTR WORK IN PROG"/>
    <m/>
    <x v="0"/>
    <s v="LABOR - EXEMPT"/>
    <s v="2018"/>
    <x v="0"/>
    <n v="178.5"/>
    <n v="1553.43"/>
    <n v="15539.31"/>
    <n v="2661.12"/>
    <n v="2624.46"/>
    <n v="28398.22"/>
    <n v="0"/>
    <n v="0"/>
    <n v="0"/>
    <n v="0"/>
    <n v="0"/>
    <n v="0"/>
    <n v="50955.039999999994"/>
  </r>
  <r>
    <x v="0"/>
    <s v="026635"/>
    <s v="P44000: TOTAL INFORMATION TECHNOLOGY"/>
    <s v="107001"/>
    <s v="CONSTR WORK IN PROG"/>
    <m/>
    <x v="1"/>
    <s v="OVERHEADS - PENSION AND FAS 106 (BUDGET ONLY)"/>
    <s v="2018"/>
    <x v="0"/>
    <n v="24.41"/>
    <n v="212.43"/>
    <n v="2124.8000000000002"/>
    <n v="363.82"/>
    <n v="358.71"/>
    <n v="3883.45"/>
    <n v="0"/>
    <n v="0"/>
    <n v="0"/>
    <n v="0"/>
    <n v="0"/>
    <n v="0"/>
    <n v="6967.6200000000008"/>
  </r>
  <r>
    <x v="0"/>
    <s v="026635"/>
    <s v="P44000: TOTAL INFORMATION TECHNOLOGY"/>
    <s v="107001"/>
    <s v="CONSTR WORK IN PROG"/>
    <m/>
    <x v="2"/>
    <s v="OVERHEADS - OTHER LABOR COST (BUDGET ONLY)"/>
    <s v="2018"/>
    <x v="0"/>
    <n v="114.15"/>
    <n v="993.35"/>
    <n v="9936.77"/>
    <n v="1701.67"/>
    <n v="1678.23"/>
    <n v="18159.53"/>
    <n v="0"/>
    <n v="0"/>
    <n v="0"/>
    <n v="0"/>
    <n v="0"/>
    <n v="0"/>
    <n v="32583.699999999997"/>
  </r>
  <r>
    <x v="0"/>
    <s v="026636"/>
    <s v="P44000: TOTAL INFORMATION TECHNOLOGY"/>
    <s v="107001"/>
    <s v="CONSTR WORK IN PROG"/>
    <m/>
    <x v="0"/>
    <s v="LABOR - EXEMPT"/>
    <s v="2018"/>
    <x v="0"/>
    <n v="0"/>
    <n v="0"/>
    <n v="1981.74"/>
    <n v="165.15"/>
    <n v="1137.1500000000001"/>
    <n v="1137.1500000000001"/>
    <n v="0"/>
    <n v="0"/>
    <n v="0"/>
    <n v="0"/>
    <n v="0"/>
    <n v="0"/>
    <n v="4421.1900000000005"/>
  </r>
  <r>
    <x v="0"/>
    <s v="026636"/>
    <s v="P44000: TOTAL INFORMATION TECHNOLOGY"/>
    <s v="107001"/>
    <s v="CONSTR WORK IN PROG"/>
    <m/>
    <x v="1"/>
    <s v="OVERHEADS - PENSION AND FAS 106 (BUDGET ONLY)"/>
    <s v="2018"/>
    <x v="0"/>
    <n v="0"/>
    <n v="0"/>
    <n v="271"/>
    <n v="22.59"/>
    <n v="155.51"/>
    <n v="155.51"/>
    <n v="0"/>
    <n v="0"/>
    <n v="0"/>
    <n v="0"/>
    <n v="0"/>
    <n v="0"/>
    <n v="604.6099999999999"/>
  </r>
  <r>
    <x v="0"/>
    <s v="026636"/>
    <s v="P44000: TOTAL INFORMATION TECHNOLOGY"/>
    <s v="107001"/>
    <s v="CONSTR WORK IN PROG"/>
    <m/>
    <x v="2"/>
    <s v="OVERHEADS - OTHER LABOR COST (BUDGET ONLY)"/>
    <s v="2018"/>
    <x v="0"/>
    <n v="0"/>
    <n v="0"/>
    <n v="1267.24"/>
    <n v="105.6"/>
    <n v="727.15"/>
    <n v="727.15"/>
    <n v="0"/>
    <n v="0"/>
    <n v="0"/>
    <n v="0"/>
    <n v="0"/>
    <n v="0"/>
    <n v="2827.14"/>
  </r>
  <r>
    <x v="0"/>
    <s v="026637"/>
    <s v="P44000: TOTAL INFORMATION TECHNOLOGY"/>
    <s v="107001"/>
    <s v="CONSTR WORK IN PROG"/>
    <m/>
    <x v="0"/>
    <s v="LABOR - EXEMPT"/>
    <s v="2018"/>
    <x v="0"/>
    <n v="0"/>
    <n v="0"/>
    <n v="0"/>
    <n v="3040.16"/>
    <n v="0"/>
    <n v="9880.5300000000007"/>
    <n v="0"/>
    <n v="0"/>
    <n v="0"/>
    <n v="0"/>
    <n v="0"/>
    <n v="0"/>
    <n v="12920.69"/>
  </r>
  <r>
    <x v="0"/>
    <s v="026637"/>
    <s v="P44000: TOTAL INFORMATION TECHNOLOGY"/>
    <s v="107001"/>
    <s v="CONSTR WORK IN PROG"/>
    <m/>
    <x v="1"/>
    <s v="OVERHEADS - PENSION AND FAS 106 (BUDGET ONLY)"/>
    <s v="2018"/>
    <x v="0"/>
    <n v="0"/>
    <n v="0"/>
    <n v="0"/>
    <n v="415.74"/>
    <n v="0"/>
    <n v="1351.16"/>
    <n v="0"/>
    <n v="0"/>
    <n v="0"/>
    <n v="0"/>
    <n v="0"/>
    <n v="0"/>
    <n v="1766.9"/>
  </r>
  <r>
    <x v="0"/>
    <s v="026637"/>
    <s v="P44000: TOTAL INFORMATION TECHNOLOGY"/>
    <s v="107001"/>
    <s v="CONSTR WORK IN PROG"/>
    <m/>
    <x v="2"/>
    <s v="OVERHEADS - OTHER LABOR COST (BUDGET ONLY)"/>
    <s v="2018"/>
    <x v="0"/>
    <n v="0"/>
    <n v="0"/>
    <n v="0"/>
    <n v="1944.06"/>
    <n v="0"/>
    <n v="6318.21"/>
    <n v="0"/>
    <n v="0"/>
    <n v="0"/>
    <n v="0"/>
    <n v="0"/>
    <n v="0"/>
    <n v="8262.27"/>
  </r>
  <r>
    <x v="0"/>
    <s v="026645"/>
    <s v="P44000: TOTAL INFORMATION TECHNOLOGY"/>
    <s v="107001"/>
    <s v="CONSTR WORK IN PROG"/>
    <m/>
    <x v="0"/>
    <s v="LABOR - EXEMPT"/>
    <s v="2018"/>
    <x v="0"/>
    <n v="0"/>
    <n v="182.41"/>
    <n v="212.81"/>
    <n v="7448.39"/>
    <n v="1732.89"/>
    <n v="9333.2999999999993"/>
    <n v="0"/>
    <n v="0"/>
    <n v="0"/>
    <n v="0"/>
    <n v="0"/>
    <n v="0"/>
    <n v="18909.8"/>
  </r>
  <r>
    <x v="0"/>
    <s v="026645"/>
    <s v="P44000: TOTAL INFORMATION TECHNOLOGY"/>
    <s v="107001"/>
    <s v="CONSTR WORK IN PROG"/>
    <m/>
    <x v="1"/>
    <s v="OVERHEADS - PENSION AND FAS 106 (BUDGET ONLY)"/>
    <s v="2018"/>
    <x v="0"/>
    <n v="0"/>
    <n v="24.94"/>
    <n v="29.1"/>
    <n v="1018.57"/>
    <n v="236.97"/>
    <n v="1276.33"/>
    <n v="0"/>
    <n v="0"/>
    <n v="0"/>
    <n v="0"/>
    <n v="0"/>
    <n v="0"/>
    <n v="2585.91"/>
  </r>
  <r>
    <x v="0"/>
    <s v="026645"/>
    <s v="P44000: TOTAL INFORMATION TECHNOLOGY"/>
    <s v="107001"/>
    <s v="CONSTR WORK IN PROG"/>
    <m/>
    <x v="2"/>
    <s v="OVERHEADS - OTHER LABOR COST (BUDGET ONLY)"/>
    <s v="2018"/>
    <x v="0"/>
    <n v="0"/>
    <n v="116.65"/>
    <n v="136.09"/>
    <n v="4762.95"/>
    <n v="1108.1199999999999"/>
    <n v="5968.28"/>
    <n v="0"/>
    <n v="0"/>
    <n v="0"/>
    <n v="0"/>
    <n v="0"/>
    <n v="0"/>
    <n v="12092.09"/>
  </r>
  <r>
    <x v="0"/>
    <s v="026646"/>
    <s v="P44000: TOTAL INFORMATION TECHNOLOGY"/>
    <s v="107001"/>
    <s v="CONSTR WORK IN PROG"/>
    <m/>
    <x v="0"/>
    <s v="LABOR - EXEMPT"/>
    <s v="2018"/>
    <x v="0"/>
    <n v="0"/>
    <n v="0"/>
    <n v="0"/>
    <n v="760.04"/>
    <n v="2786.82"/>
    <n v="2786.82"/>
    <n v="0"/>
    <n v="0"/>
    <n v="0"/>
    <n v="0"/>
    <n v="0"/>
    <n v="0"/>
    <n v="6333.68"/>
  </r>
  <r>
    <x v="0"/>
    <s v="026646"/>
    <s v="P44000: TOTAL INFORMATION TECHNOLOGY"/>
    <s v="107001"/>
    <s v="CONSTR WORK IN PROG"/>
    <m/>
    <x v="1"/>
    <s v="OVERHEADS - PENSION AND FAS 106 (BUDGET ONLY)"/>
    <s v="2018"/>
    <x v="0"/>
    <n v="0"/>
    <n v="0"/>
    <n v="0"/>
    <n v="103.93"/>
    <n v="381.09"/>
    <n v="381.09"/>
    <n v="0"/>
    <n v="0"/>
    <n v="0"/>
    <n v="0"/>
    <n v="0"/>
    <n v="0"/>
    <n v="866.1099999999999"/>
  </r>
  <r>
    <x v="0"/>
    <s v="026646"/>
    <s v="P44000: TOTAL INFORMATION TECHNOLOGY"/>
    <s v="107001"/>
    <s v="CONSTR WORK IN PROG"/>
    <m/>
    <x v="2"/>
    <s v="OVERHEADS - OTHER LABOR COST (BUDGET ONLY)"/>
    <s v="2018"/>
    <x v="0"/>
    <n v="0"/>
    <n v="0"/>
    <n v="0"/>
    <n v="486.02"/>
    <n v="1782.06"/>
    <n v="1782.06"/>
    <n v="0"/>
    <n v="0"/>
    <n v="0"/>
    <n v="0"/>
    <n v="0"/>
    <n v="0"/>
    <n v="4050.14"/>
  </r>
  <r>
    <x v="0"/>
    <s v="026742"/>
    <s v="P44000: TOTAL INFORMATION TECHNOLOGY"/>
    <s v="107001"/>
    <s v="CONSTR WORK IN PROG"/>
    <m/>
    <x v="0"/>
    <s v="LABOR - EXEMPT"/>
    <s v="2018"/>
    <x v="0"/>
    <n v="0"/>
    <n v="0"/>
    <n v="0"/>
    <n v="0"/>
    <n v="15200.82"/>
    <n v="0"/>
    <n v="0"/>
    <n v="0"/>
    <n v="0"/>
    <n v="0"/>
    <n v="0"/>
    <n v="0"/>
    <n v="15200.82"/>
  </r>
  <r>
    <x v="0"/>
    <s v="026742"/>
    <s v="P44000: TOTAL INFORMATION TECHNOLOGY"/>
    <s v="107001"/>
    <s v="CONSTR WORK IN PROG"/>
    <m/>
    <x v="1"/>
    <s v="OVERHEADS - PENSION AND FAS 106 (BUDGET ONLY)"/>
    <s v="2018"/>
    <x v="0"/>
    <n v="0"/>
    <n v="0"/>
    <n v="0"/>
    <n v="0"/>
    <n v="2078.71"/>
    <n v="0"/>
    <n v="0"/>
    <n v="0"/>
    <n v="0"/>
    <n v="0"/>
    <n v="0"/>
    <n v="0"/>
    <n v="2078.71"/>
  </r>
  <r>
    <x v="0"/>
    <s v="026742"/>
    <s v="P44000: TOTAL INFORMATION TECHNOLOGY"/>
    <s v="107001"/>
    <s v="CONSTR WORK IN PROG"/>
    <m/>
    <x v="2"/>
    <s v="OVERHEADS - OTHER LABOR COST (BUDGET ONLY)"/>
    <s v="2018"/>
    <x v="0"/>
    <n v="0"/>
    <n v="0"/>
    <n v="0"/>
    <n v="0"/>
    <n v="9720.31"/>
    <n v="0"/>
    <n v="0"/>
    <n v="0"/>
    <n v="0"/>
    <n v="0"/>
    <n v="0"/>
    <n v="0"/>
    <n v="9720.31"/>
  </r>
  <r>
    <x v="0"/>
    <s v="026744"/>
    <s v="P44000: TOTAL INFORMATION TECHNOLOGY"/>
    <s v="107001"/>
    <s v="CONSTR WORK IN PROG"/>
    <m/>
    <x v="0"/>
    <s v="LABOR - EXEMPT"/>
    <s v="2018"/>
    <x v="0"/>
    <n v="6333.68"/>
    <n v="6333.68"/>
    <n v="6333.68"/>
    <n v="6333.68"/>
    <n v="6333.68"/>
    <n v="6333.68"/>
    <n v="0"/>
    <n v="0"/>
    <n v="0"/>
    <n v="0"/>
    <n v="0"/>
    <n v="0"/>
    <n v="38002.080000000002"/>
  </r>
  <r>
    <x v="0"/>
    <s v="026744"/>
    <s v="P44000: TOTAL INFORMATION TECHNOLOGY"/>
    <s v="107001"/>
    <s v="CONSTR WORK IN PROG"/>
    <m/>
    <x v="1"/>
    <s v="OVERHEADS - PENSION AND FAS 106 (BUDGET ONLY)"/>
    <s v="2018"/>
    <x v="0"/>
    <n v="866.13"/>
    <n v="866.13"/>
    <n v="866.13"/>
    <n v="866.13"/>
    <n v="866.13"/>
    <n v="866.13"/>
    <n v="0"/>
    <n v="0"/>
    <n v="0"/>
    <n v="0"/>
    <n v="0"/>
    <n v="0"/>
    <n v="5196.78"/>
  </r>
  <r>
    <x v="0"/>
    <s v="026744"/>
    <s v="P44000: TOTAL INFORMATION TECHNOLOGY"/>
    <s v="107001"/>
    <s v="CONSTR WORK IN PROG"/>
    <m/>
    <x v="2"/>
    <s v="OVERHEADS - OTHER LABOR COST (BUDGET ONLY)"/>
    <s v="2018"/>
    <x v="0"/>
    <n v="4050.13"/>
    <n v="4050.13"/>
    <n v="4050.13"/>
    <n v="4050.13"/>
    <n v="4050.13"/>
    <n v="4050.13"/>
    <n v="0"/>
    <n v="0"/>
    <n v="0"/>
    <n v="0"/>
    <n v="0"/>
    <n v="0"/>
    <n v="24300.780000000002"/>
  </r>
  <r>
    <x v="0"/>
    <s v="026774"/>
    <s v="P44000: TOTAL INFORMATION TECHNOLOGY"/>
    <s v="107001"/>
    <s v="CONSTR WORK IN PROG"/>
    <m/>
    <x v="0"/>
    <s v="LABOR - EXEMPT"/>
    <s v="2018"/>
    <x v="0"/>
    <n v="4430.79"/>
    <n v="5829.98"/>
    <n v="10027.56"/>
    <n v="13059.15"/>
    <n v="14924.75"/>
    <n v="17023.54"/>
    <n v="0"/>
    <n v="0"/>
    <n v="0"/>
    <n v="0"/>
    <n v="0"/>
    <n v="0"/>
    <n v="65295.770000000004"/>
  </r>
  <r>
    <x v="0"/>
    <s v="026774"/>
    <s v="P44000: TOTAL INFORMATION TECHNOLOGY"/>
    <s v="107001"/>
    <s v="CONSTR WORK IN PROG"/>
    <m/>
    <x v="1"/>
    <s v="OVERHEADS - PENSION AND FAS 106 (BUDGET ONLY)"/>
    <s v="2018"/>
    <x v="0"/>
    <n v="605.91"/>
    <n v="797.25"/>
    <n v="1371.27"/>
    <n v="1785.84"/>
    <n v="2040.96"/>
    <n v="2327.9699999999998"/>
    <n v="0"/>
    <n v="0"/>
    <n v="0"/>
    <n v="0"/>
    <n v="0"/>
    <n v="0"/>
    <n v="8929.1999999999989"/>
  </r>
  <r>
    <x v="0"/>
    <s v="026774"/>
    <s v="P44000: TOTAL INFORMATION TECHNOLOGY"/>
    <s v="107001"/>
    <s v="CONSTR WORK IN PROG"/>
    <m/>
    <x v="2"/>
    <s v="OVERHEADS - OTHER LABOR COST (BUDGET ONLY)"/>
    <s v="2018"/>
    <x v="0"/>
    <n v="2833.32"/>
    <n v="3728.04"/>
    <n v="6412.22"/>
    <n v="8350.7999999999993"/>
    <n v="9543.7800000000007"/>
    <n v="10885.87"/>
    <n v="0"/>
    <n v="0"/>
    <n v="0"/>
    <n v="0"/>
    <n v="0"/>
    <n v="0"/>
    <n v="41754.030000000006"/>
  </r>
  <r>
    <x v="0"/>
    <s v="027610"/>
    <s v="P44000: TOTAL INFORMATION TECHNOLOGY"/>
    <s v="107001"/>
    <s v="CONSTR WORK IN PROG"/>
    <m/>
    <x v="0"/>
    <s v="LABOR - EXEMPT"/>
    <s v="2018"/>
    <x v="0"/>
    <n v="3129.06"/>
    <n v="3129.06"/>
    <n v="3129.06"/>
    <n v="3129.06"/>
    <n v="3129.06"/>
    <n v="3129.06"/>
    <n v="0"/>
    <n v="0"/>
    <n v="0"/>
    <n v="0"/>
    <n v="0"/>
    <n v="0"/>
    <n v="18774.36"/>
  </r>
  <r>
    <x v="0"/>
    <s v="027610"/>
    <s v="P44000: TOTAL INFORMATION TECHNOLOGY"/>
    <s v="107001"/>
    <s v="CONSTR WORK IN PROG"/>
    <m/>
    <x v="1"/>
    <s v="OVERHEADS - PENSION AND FAS 106 (BUDGET ONLY)"/>
    <s v="2018"/>
    <x v="0"/>
    <n v="427.9"/>
    <n v="427.9"/>
    <n v="427.9"/>
    <n v="427.9"/>
    <n v="427.9"/>
    <n v="427.9"/>
    <n v="0"/>
    <n v="0"/>
    <n v="0"/>
    <n v="0"/>
    <n v="0"/>
    <n v="0"/>
    <n v="2567.4"/>
  </r>
  <r>
    <x v="0"/>
    <s v="027610"/>
    <s v="P44000: TOTAL INFORMATION TECHNOLOGY"/>
    <s v="107001"/>
    <s v="CONSTR WORK IN PROG"/>
    <m/>
    <x v="2"/>
    <s v="OVERHEADS - OTHER LABOR COST (BUDGET ONLY)"/>
    <s v="2018"/>
    <x v="0"/>
    <n v="2000.9"/>
    <n v="2000.9"/>
    <n v="2000.9"/>
    <n v="2000.9"/>
    <n v="2000.9"/>
    <n v="2000.9"/>
    <n v="0"/>
    <n v="0"/>
    <n v="0"/>
    <n v="0"/>
    <n v="0"/>
    <n v="0"/>
    <n v="12005.4"/>
  </r>
  <r>
    <x v="0"/>
    <s v="027620"/>
    <s v="P44000: TOTAL INFORMATION TECHNOLOGY"/>
    <s v="107001"/>
    <s v="CONSTR WORK IN PROG"/>
    <m/>
    <x v="0"/>
    <s v="LABOR - EXEMPT"/>
    <s v="2018"/>
    <x v="0"/>
    <n v="16660.29"/>
    <n v="16660.29"/>
    <n v="16660.29"/>
    <n v="16660.29"/>
    <n v="16842.12"/>
    <n v="16660.29"/>
    <n v="0"/>
    <n v="0"/>
    <n v="0"/>
    <n v="0"/>
    <n v="0"/>
    <n v="0"/>
    <n v="100143.57"/>
  </r>
  <r>
    <x v="0"/>
    <s v="027620"/>
    <s v="P44000: TOTAL INFORMATION TECHNOLOGY"/>
    <s v="107001"/>
    <s v="CONSTR WORK IN PROG"/>
    <m/>
    <x v="1"/>
    <s v="OVERHEADS - PENSION AND FAS 106 (BUDGET ONLY)"/>
    <s v="2018"/>
    <x v="0"/>
    <n v="2278.3000000000002"/>
    <n v="2278.3000000000002"/>
    <n v="2278.3000000000002"/>
    <n v="2278.3000000000002"/>
    <n v="2303.17"/>
    <n v="2278.3000000000002"/>
    <n v="0"/>
    <n v="0"/>
    <n v="0"/>
    <n v="0"/>
    <n v="0"/>
    <n v="0"/>
    <n v="13694.670000000002"/>
  </r>
  <r>
    <x v="0"/>
    <s v="027620"/>
    <s v="P44000: TOTAL INFORMATION TECHNOLOGY"/>
    <s v="107001"/>
    <s v="CONSTR WORK IN PROG"/>
    <m/>
    <x v="2"/>
    <s v="OVERHEADS - OTHER LABOR COST (BUDGET ONLY)"/>
    <s v="2018"/>
    <x v="0"/>
    <n v="10653.59"/>
    <n v="10653.59"/>
    <n v="10653.59"/>
    <n v="10653.59"/>
    <n v="10769.86"/>
    <n v="10653.59"/>
    <n v="0"/>
    <n v="0"/>
    <n v="0"/>
    <n v="0"/>
    <n v="0"/>
    <n v="0"/>
    <n v="64037.81"/>
  </r>
  <r>
    <x v="0"/>
    <s v="027630"/>
    <s v="P44000: TOTAL INFORMATION TECHNOLOGY"/>
    <s v="107001"/>
    <s v="CONSTR WORK IN PROG"/>
    <m/>
    <x v="0"/>
    <s v="LABOR - EXEMPT"/>
    <s v="2018"/>
    <x v="0"/>
    <n v="3129.06"/>
    <n v="3129.06"/>
    <n v="3129.06"/>
    <n v="3129.06"/>
    <n v="3129.06"/>
    <n v="3129.06"/>
    <n v="0"/>
    <n v="0"/>
    <n v="0"/>
    <n v="0"/>
    <n v="0"/>
    <n v="0"/>
    <n v="18774.36"/>
  </r>
  <r>
    <x v="0"/>
    <s v="027630"/>
    <s v="P44000: TOTAL INFORMATION TECHNOLOGY"/>
    <s v="107001"/>
    <s v="CONSTR WORK IN PROG"/>
    <m/>
    <x v="1"/>
    <s v="OVERHEADS - PENSION AND FAS 106 (BUDGET ONLY)"/>
    <s v="2018"/>
    <x v="0"/>
    <n v="427.9"/>
    <n v="427.9"/>
    <n v="427.9"/>
    <n v="427.9"/>
    <n v="427.9"/>
    <n v="427.9"/>
    <n v="0"/>
    <n v="0"/>
    <n v="0"/>
    <n v="0"/>
    <n v="0"/>
    <n v="0"/>
    <n v="2567.4"/>
  </r>
  <r>
    <x v="0"/>
    <s v="027630"/>
    <s v="P44000: TOTAL INFORMATION TECHNOLOGY"/>
    <s v="107001"/>
    <s v="CONSTR WORK IN PROG"/>
    <m/>
    <x v="2"/>
    <s v="OVERHEADS - OTHER LABOR COST (BUDGET ONLY)"/>
    <s v="2018"/>
    <x v="0"/>
    <n v="2000.9"/>
    <n v="2000.9"/>
    <n v="2000.9"/>
    <n v="2000.9"/>
    <n v="2000.9"/>
    <n v="2000.9"/>
    <n v="0"/>
    <n v="0"/>
    <n v="0"/>
    <n v="0"/>
    <n v="0"/>
    <n v="0"/>
    <n v="12005.4"/>
  </r>
  <r>
    <x v="0"/>
    <s v="027810"/>
    <s v="P44000: TOTAL INFORMATION TECHNOLOGY"/>
    <s v="107001"/>
    <s v="CONSTR WORK IN PROG"/>
    <m/>
    <x v="0"/>
    <s v="LABOR - EXEMPT"/>
    <s v="2018"/>
    <x v="0"/>
    <n v="6500.2"/>
    <n v="6500.2"/>
    <n v="6500.2"/>
    <n v="7325.92"/>
    <n v="7860"/>
    <n v="8151.65"/>
    <n v="0"/>
    <n v="0"/>
    <n v="0"/>
    <n v="0"/>
    <n v="0"/>
    <n v="0"/>
    <n v="42838.17"/>
  </r>
  <r>
    <x v="0"/>
    <s v="027810"/>
    <s v="P44000: TOTAL INFORMATION TECHNOLOGY"/>
    <s v="107001"/>
    <s v="CONSTR WORK IN PROG"/>
    <m/>
    <x v="1"/>
    <s v="OVERHEADS - PENSION AND FAS 106 (BUDGET ONLY)"/>
    <s v="2018"/>
    <x v="0"/>
    <n v="888.9"/>
    <n v="888.9"/>
    <n v="888.9"/>
    <n v="1001.82"/>
    <n v="1074.8499999999999"/>
    <n v="1114.74"/>
    <n v="0"/>
    <n v="0"/>
    <n v="0"/>
    <n v="0"/>
    <n v="0"/>
    <n v="0"/>
    <n v="5858.11"/>
  </r>
  <r>
    <x v="0"/>
    <s v="027810"/>
    <s v="P44000: TOTAL INFORMATION TECHNOLOGY"/>
    <s v="107001"/>
    <s v="CONSTR WORK IN PROG"/>
    <m/>
    <x v="2"/>
    <s v="OVERHEADS - OTHER LABOR COST (BUDGET ONLY)"/>
    <s v="2018"/>
    <x v="0"/>
    <n v="4156.62"/>
    <n v="4156.62"/>
    <n v="4156.62"/>
    <n v="4684.63"/>
    <n v="5026.1499999999996"/>
    <n v="5212.6499999999996"/>
    <n v="0"/>
    <n v="0"/>
    <n v="0"/>
    <n v="0"/>
    <n v="0"/>
    <n v="0"/>
    <n v="27393.29"/>
  </r>
  <r>
    <x v="0"/>
    <s v="027820"/>
    <s v="P44000: TOTAL INFORMATION TECHNOLOGY"/>
    <s v="107001"/>
    <s v="CONSTR WORK IN PROG"/>
    <m/>
    <x v="0"/>
    <s v="LABOR - EXEMPT"/>
    <s v="2018"/>
    <x v="0"/>
    <n v="0"/>
    <n v="7431.51"/>
    <n v="7431.51"/>
    <n v="7431.51"/>
    <n v="7431.51"/>
    <n v="7431.51"/>
    <n v="0"/>
    <n v="0"/>
    <n v="0"/>
    <n v="0"/>
    <n v="0"/>
    <n v="0"/>
    <n v="37157.550000000003"/>
  </r>
  <r>
    <x v="0"/>
    <s v="027820"/>
    <s v="P44000: TOTAL INFORMATION TECHNOLOGY"/>
    <s v="107001"/>
    <s v="CONSTR WORK IN PROG"/>
    <m/>
    <x v="1"/>
    <s v="OVERHEADS - PENSION AND FAS 106 (BUDGET ONLY)"/>
    <s v="2018"/>
    <x v="0"/>
    <n v="0"/>
    <n v="1016.26"/>
    <n v="1016.26"/>
    <n v="1016.26"/>
    <n v="1016.26"/>
    <n v="1016.26"/>
    <n v="0"/>
    <n v="0"/>
    <n v="0"/>
    <n v="0"/>
    <n v="0"/>
    <n v="0"/>
    <n v="5081.3"/>
  </r>
  <r>
    <x v="0"/>
    <s v="027820"/>
    <s v="P44000: TOTAL INFORMATION TECHNOLOGY"/>
    <s v="107001"/>
    <s v="CONSTR WORK IN PROG"/>
    <m/>
    <x v="2"/>
    <s v="OVERHEADS - OTHER LABOR COST (BUDGET ONLY)"/>
    <s v="2018"/>
    <x v="0"/>
    <n v="0"/>
    <n v="4752.16"/>
    <n v="4752.16"/>
    <n v="4752.16"/>
    <n v="4752.16"/>
    <n v="4752.16"/>
    <n v="0"/>
    <n v="0"/>
    <n v="0"/>
    <n v="0"/>
    <n v="0"/>
    <n v="0"/>
    <n v="23760.799999999999"/>
  </r>
  <r>
    <x v="0"/>
    <s v="027830"/>
    <s v="P44000: TOTAL INFORMATION TECHNOLOGY"/>
    <s v="107001"/>
    <s v="CONSTR WORK IN PROG"/>
    <m/>
    <x v="0"/>
    <s v="LABOR - EXEMPT"/>
    <s v="2018"/>
    <x v="0"/>
    <n v="0"/>
    <n v="8670.09"/>
    <n v="8670.09"/>
    <n v="8670.09"/>
    <n v="8670.09"/>
    <n v="8670.09"/>
    <n v="0"/>
    <n v="0"/>
    <n v="0"/>
    <n v="0"/>
    <n v="0"/>
    <n v="0"/>
    <n v="43350.45"/>
  </r>
  <r>
    <x v="0"/>
    <s v="027830"/>
    <s v="P44000: TOTAL INFORMATION TECHNOLOGY"/>
    <s v="107001"/>
    <s v="CONSTR WORK IN PROG"/>
    <m/>
    <x v="1"/>
    <s v="OVERHEADS - PENSION AND FAS 106 (BUDGET ONLY)"/>
    <s v="2018"/>
    <x v="0"/>
    <n v="0"/>
    <n v="1185.6400000000001"/>
    <n v="1185.6400000000001"/>
    <n v="1185.6400000000001"/>
    <n v="1185.6400000000001"/>
    <n v="1185.6400000000001"/>
    <n v="0"/>
    <n v="0"/>
    <n v="0"/>
    <n v="0"/>
    <n v="0"/>
    <n v="0"/>
    <n v="5928.2000000000007"/>
  </r>
  <r>
    <x v="0"/>
    <s v="027830"/>
    <s v="P44000: TOTAL INFORMATION TECHNOLOGY"/>
    <s v="107001"/>
    <s v="CONSTR WORK IN PROG"/>
    <m/>
    <x v="2"/>
    <s v="OVERHEADS - OTHER LABOR COST (BUDGET ONLY)"/>
    <s v="2018"/>
    <x v="0"/>
    <n v="0"/>
    <n v="5544.18"/>
    <n v="5544.18"/>
    <n v="5544.18"/>
    <n v="5544.18"/>
    <n v="5544.18"/>
    <n v="0"/>
    <n v="0"/>
    <n v="0"/>
    <n v="0"/>
    <n v="0"/>
    <n v="0"/>
    <n v="27720.9"/>
  </r>
  <r>
    <x v="0"/>
    <s v="027840"/>
    <s v="P44000: TOTAL INFORMATION TECHNOLOGY"/>
    <s v="107001"/>
    <s v="CONSTR WORK IN PROG"/>
    <m/>
    <x v="0"/>
    <s v="LABOR - EXEMPT"/>
    <s v="2018"/>
    <x v="0"/>
    <n v="31290.57"/>
    <n v="31290.57"/>
    <n v="31290.57"/>
    <n v="31290.57"/>
    <n v="31290.57"/>
    <n v="31290.57"/>
    <n v="0"/>
    <n v="0"/>
    <n v="0"/>
    <n v="0"/>
    <n v="0"/>
    <n v="0"/>
    <n v="187743.42"/>
  </r>
  <r>
    <x v="0"/>
    <s v="027840"/>
    <s v="P44000: TOTAL INFORMATION TECHNOLOGY"/>
    <s v="107001"/>
    <s v="CONSTR WORK IN PROG"/>
    <m/>
    <x v="1"/>
    <s v="OVERHEADS - PENSION AND FAS 106 (BUDGET ONLY)"/>
    <s v="2018"/>
    <x v="0"/>
    <n v="4278.99"/>
    <n v="4278.99"/>
    <n v="4278.99"/>
    <n v="4278.99"/>
    <n v="4278.99"/>
    <n v="4278.99"/>
    <n v="0"/>
    <n v="0"/>
    <n v="0"/>
    <n v="0"/>
    <n v="0"/>
    <n v="0"/>
    <n v="25673.939999999995"/>
  </r>
  <r>
    <x v="0"/>
    <s v="027840"/>
    <s v="P44000: TOTAL INFORMATION TECHNOLOGY"/>
    <s v="107001"/>
    <s v="CONSTR WORK IN PROG"/>
    <m/>
    <x v="2"/>
    <s v="OVERHEADS - OTHER LABOR COST (BUDGET ONLY)"/>
    <s v="2018"/>
    <x v="0"/>
    <n v="20009.07"/>
    <n v="20009.07"/>
    <n v="20009.07"/>
    <n v="20009.07"/>
    <n v="20009.07"/>
    <n v="20009.07"/>
    <n v="0"/>
    <n v="0"/>
    <n v="0"/>
    <n v="0"/>
    <n v="0"/>
    <n v="0"/>
    <n v="120054.42000000001"/>
  </r>
  <r>
    <x v="0"/>
    <s v="027850"/>
    <s v="P44000: TOTAL INFORMATION TECHNOLOGY"/>
    <s v="107001"/>
    <s v="CONSTR WORK IN PROG"/>
    <m/>
    <x v="0"/>
    <s v="LABOR - EXEMPT"/>
    <s v="2018"/>
    <x v="0"/>
    <n v="0"/>
    <n v="0"/>
    <n v="2123.29"/>
    <n v="2123.29"/>
    <n v="2123.29"/>
    <n v="2123.29"/>
    <n v="0"/>
    <n v="0"/>
    <n v="0"/>
    <n v="0"/>
    <n v="0"/>
    <n v="0"/>
    <n v="8493.16"/>
  </r>
  <r>
    <x v="0"/>
    <s v="027850"/>
    <s v="P44000: TOTAL INFORMATION TECHNOLOGY"/>
    <s v="107001"/>
    <s v="CONSTR WORK IN PROG"/>
    <m/>
    <x v="1"/>
    <s v="OVERHEADS - PENSION AND FAS 106 (BUDGET ONLY)"/>
    <s v="2018"/>
    <x v="0"/>
    <n v="0"/>
    <n v="0"/>
    <n v="290.36"/>
    <n v="290.36"/>
    <n v="290.36"/>
    <n v="290.36"/>
    <n v="0"/>
    <n v="0"/>
    <n v="0"/>
    <n v="0"/>
    <n v="0"/>
    <n v="0"/>
    <n v="1161.44"/>
  </r>
  <r>
    <x v="0"/>
    <s v="027850"/>
    <s v="P44000: TOTAL INFORMATION TECHNOLOGY"/>
    <s v="107001"/>
    <s v="CONSTR WORK IN PROG"/>
    <m/>
    <x v="2"/>
    <s v="OVERHEADS - OTHER LABOR COST (BUDGET ONLY)"/>
    <s v="2018"/>
    <x v="0"/>
    <n v="0"/>
    <n v="0"/>
    <n v="1357.76"/>
    <n v="1357.76"/>
    <n v="1357.76"/>
    <n v="1357.76"/>
    <n v="0"/>
    <n v="0"/>
    <n v="0"/>
    <n v="0"/>
    <n v="0"/>
    <n v="0"/>
    <n v="5431.04"/>
  </r>
  <r>
    <x v="0"/>
    <s v="027860"/>
    <s v="P44000: TOTAL INFORMATION TECHNOLOGY"/>
    <s v="107001"/>
    <s v="CONSTR WORK IN PROG"/>
    <m/>
    <x v="0"/>
    <s v="LABOR - EXEMPT"/>
    <s v="2018"/>
    <x v="0"/>
    <n v="6956.72"/>
    <n v="6956.72"/>
    <n v="6956.72"/>
    <n v="6956.72"/>
    <n v="6956.72"/>
    <n v="6956.72"/>
    <n v="0"/>
    <n v="0"/>
    <n v="0"/>
    <n v="0"/>
    <n v="0"/>
    <n v="0"/>
    <n v="41740.32"/>
  </r>
  <r>
    <x v="0"/>
    <s v="027860"/>
    <s v="P44000: TOTAL INFORMATION TECHNOLOGY"/>
    <s v="107001"/>
    <s v="CONSTR WORK IN PROG"/>
    <m/>
    <x v="1"/>
    <s v="OVERHEADS - PENSION AND FAS 106 (BUDGET ONLY)"/>
    <s v="2018"/>
    <x v="0"/>
    <n v="951.33"/>
    <n v="951.33"/>
    <n v="951.33"/>
    <n v="951.33"/>
    <n v="951.33"/>
    <n v="951.33"/>
    <n v="0"/>
    <n v="0"/>
    <n v="0"/>
    <n v="0"/>
    <n v="0"/>
    <n v="0"/>
    <n v="5707.9800000000005"/>
  </r>
  <r>
    <x v="0"/>
    <s v="027860"/>
    <s v="P44000: TOTAL INFORMATION TECHNOLOGY"/>
    <s v="107001"/>
    <s v="CONSTR WORK IN PROG"/>
    <m/>
    <x v="2"/>
    <s v="OVERHEADS - OTHER LABOR COST (BUDGET ONLY)"/>
    <s v="2018"/>
    <x v="0"/>
    <n v="4448.55"/>
    <n v="4448.55"/>
    <n v="4448.55"/>
    <n v="4448.55"/>
    <n v="4448.55"/>
    <n v="4448.55"/>
    <n v="0"/>
    <n v="0"/>
    <n v="0"/>
    <n v="0"/>
    <n v="0"/>
    <n v="0"/>
    <n v="26691.3"/>
  </r>
  <r>
    <x v="0"/>
    <s v="008910"/>
    <s v="P44000: TOTAL INFORMATION TECHNOLOGY"/>
    <s v="107001"/>
    <s v="CONSTR WORK IN PROG"/>
    <m/>
    <x v="0"/>
    <s v="LABOR - EXEMPT"/>
    <s v="2016"/>
    <x v="1"/>
    <n v="0"/>
    <n v="0"/>
    <n v="0"/>
    <n v="0"/>
    <n v="0"/>
    <n v="0"/>
    <n v="0"/>
    <n v="24386.34"/>
    <n v="9902.1299999999992"/>
    <n v="5640.39"/>
    <n v="2101.67"/>
    <n v="127.94"/>
    <n v="42158.47"/>
  </r>
  <r>
    <x v="0"/>
    <s v="008910"/>
    <s v="P44000: TOTAL INFORMATION TECHNOLOGY"/>
    <s v="107001"/>
    <s v="CONSTR WORK IN PROG"/>
    <m/>
    <x v="3"/>
    <s v="LABOR - BARGAINING UNIT - STRAIGHT TIME"/>
    <s v="2016"/>
    <x v="1"/>
    <n v="0"/>
    <n v="0"/>
    <n v="0"/>
    <n v="0"/>
    <n v="0"/>
    <n v="0"/>
    <n v="0"/>
    <n v="0"/>
    <n v="0"/>
    <n v="1196.5"/>
    <n v="142.80000000000001"/>
    <n v="127.94"/>
    <n v="1467.24"/>
  </r>
  <r>
    <x v="0"/>
    <s v="008910"/>
    <s v="P44000: TOTAL INFORMATION TECHNOLOGY"/>
    <s v="107001"/>
    <s v="CONSTR WORK IN PROG"/>
    <m/>
    <x v="4"/>
    <s v="LABOR - BARGAINING UNIT - OVERTIME"/>
    <s v="2016"/>
    <x v="1"/>
    <n v="0"/>
    <n v="0"/>
    <n v="0"/>
    <n v="0"/>
    <n v="0"/>
    <n v="0"/>
    <n v="0"/>
    <n v="0"/>
    <n v="0"/>
    <n v="1196.5"/>
    <n v="142.80000000000001"/>
    <n v="127.94"/>
    <n v="1467.24"/>
  </r>
  <r>
    <x v="0"/>
    <s v="008910"/>
    <s v="P44000: TOTAL INFORMATION TECHNOLOGY"/>
    <s v="107001"/>
    <s v="CONSTR WORK IN PROG"/>
    <m/>
    <x v="5"/>
    <s v="LABOR - NON-BARGAINING UNIT - STRAIGHT TIME"/>
    <s v="2016"/>
    <x v="1"/>
    <n v="0"/>
    <n v="0"/>
    <n v="0"/>
    <n v="0"/>
    <n v="0"/>
    <n v="0"/>
    <n v="0"/>
    <n v="0"/>
    <n v="0"/>
    <n v="1196.5"/>
    <n v="142.80000000000001"/>
    <n v="127.94"/>
    <n v="1467.24"/>
  </r>
  <r>
    <x v="0"/>
    <s v="008910"/>
    <s v="P44000: TOTAL INFORMATION TECHNOLOGY"/>
    <s v="107001"/>
    <s v="CONSTR WORK IN PROG"/>
    <m/>
    <x v="6"/>
    <s v="LABOR - NON-BARGAINING UNIT - OVERTIME"/>
    <s v="2016"/>
    <x v="1"/>
    <n v="0"/>
    <n v="0"/>
    <n v="0"/>
    <n v="0"/>
    <n v="0"/>
    <n v="0"/>
    <n v="0"/>
    <n v="0"/>
    <n v="0"/>
    <n v="1196.5"/>
    <n v="142.80000000000001"/>
    <n v="127.94"/>
    <n v="1467.24"/>
  </r>
  <r>
    <x v="0"/>
    <s v="008910"/>
    <s v="P44000: TOTAL INFORMATION TECHNOLOGY"/>
    <s v="107001"/>
    <s v="CONSTR WORK IN PROG"/>
    <m/>
    <x v="7"/>
    <s v="LABOR - HOURLY NON-UNION - OVERTIME"/>
    <s v="2016"/>
    <x v="1"/>
    <n v="0"/>
    <n v="0"/>
    <n v="0"/>
    <n v="0"/>
    <n v="0"/>
    <n v="0"/>
    <n v="0"/>
    <n v="0"/>
    <n v="0"/>
    <n v="1196.5"/>
    <n v="142.80000000000001"/>
    <n v="127.94"/>
    <n v="1467.24"/>
  </r>
  <r>
    <x v="0"/>
    <s v="008910"/>
    <s v="P44000: TOTAL INFORMATION TECHNOLOGY"/>
    <s v="107001"/>
    <s v="CONSTR WORK IN PROG"/>
    <m/>
    <x v="8"/>
    <s v="LABOR - PREMIUMS"/>
    <s v="2016"/>
    <x v="1"/>
    <n v="0"/>
    <n v="0"/>
    <n v="0"/>
    <n v="0"/>
    <n v="0"/>
    <n v="0"/>
    <n v="0"/>
    <n v="0"/>
    <n v="0"/>
    <n v="1196.5"/>
    <n v="142.80000000000001"/>
    <n v="127.94"/>
    <n v="1467.24"/>
  </r>
  <r>
    <x v="0"/>
    <s v="008910"/>
    <s v="P44000: TOTAL INFORMATION TECHNOLOGY"/>
    <s v="107001"/>
    <s v="CONSTR WORK IN PROG"/>
    <m/>
    <x v="9"/>
    <s v="LABOR - ACCTNG USE - MISC JE - NONALLOCATED"/>
    <s v="2016"/>
    <x v="1"/>
    <n v="0"/>
    <n v="0"/>
    <n v="921.22"/>
    <n v="-0.01"/>
    <n v="25562.47"/>
    <n v="0"/>
    <n v="0"/>
    <n v="-8792.9500000000007"/>
    <n v="0"/>
    <n v="0"/>
    <n v="0"/>
    <n v="0"/>
    <n v="17690.73"/>
  </r>
  <r>
    <x v="0"/>
    <s v="008910"/>
    <s v="P44000: TOTAL INFORMATION TECHNOLOGY"/>
    <s v="107001"/>
    <s v="CONSTR WORK IN PROG"/>
    <m/>
    <x v="10"/>
    <s v="OVERHEADS - ADMINISTRATIVE AND GENERAL"/>
    <s v="2016"/>
    <x v="1"/>
    <n v="0"/>
    <n v="0"/>
    <n v="0"/>
    <n v="0"/>
    <n v="31.2"/>
    <n v="0"/>
    <n v="0"/>
    <n v="0"/>
    <n v="0"/>
    <n v="0"/>
    <n v="0"/>
    <n v="0"/>
    <n v="31.2"/>
  </r>
  <r>
    <x v="0"/>
    <s v="008910"/>
    <s v="P44000: TOTAL INFORMATION TECHNOLOGY"/>
    <s v="107001"/>
    <s v="CONSTR WORK IN PROG"/>
    <m/>
    <x v="1"/>
    <s v="OVERHEADS - PENSION AND FAS 106 (BUDGET ONLY)"/>
    <s v="2016"/>
    <x v="1"/>
    <n v="0"/>
    <n v="0"/>
    <n v="0"/>
    <n v="0"/>
    <n v="0"/>
    <n v="0"/>
    <n v="0"/>
    <n v="3344.79"/>
    <n v="1358.14"/>
    <n v="1101.8399999999999"/>
    <n v="327.43"/>
    <n v="52.64"/>
    <n v="6184.8400000000011"/>
  </r>
  <r>
    <x v="0"/>
    <s v="008910"/>
    <s v="P44000: TOTAL INFORMATION TECHNOLOGY"/>
    <s v="107001"/>
    <s v="CONSTR WORK IN PROG"/>
    <m/>
    <x v="2"/>
    <s v="OVERHEADS - OTHER LABOR COST (BUDGET ONLY)"/>
    <s v="2016"/>
    <x v="1"/>
    <n v="0"/>
    <n v="0"/>
    <n v="0"/>
    <n v="0"/>
    <n v="0"/>
    <n v="0"/>
    <n v="0"/>
    <n v="14174.96"/>
    <n v="5755.8"/>
    <n v="4936.6000000000004"/>
    <n v="1419.53"/>
    <n v="251.66"/>
    <n v="26538.55"/>
  </r>
  <r>
    <x v="0"/>
    <s v="008910"/>
    <s v="P44000: TOTAL INFORMATION TECHNOLOGY"/>
    <s v="107001"/>
    <s v="CONSTR WORK IN PROG"/>
    <m/>
    <x v="11"/>
    <s v="OVERHEADS - OVERTIME TAXES AND TIA (BUDGET ONLY)"/>
    <s v="2016"/>
    <x v="1"/>
    <n v="0"/>
    <n v="0"/>
    <n v="0"/>
    <n v="0"/>
    <n v="0"/>
    <n v="0"/>
    <n v="0"/>
    <n v="0"/>
    <n v="0"/>
    <n v="801.12"/>
    <n v="95.62"/>
    <n v="85.66"/>
    <n v="982.4"/>
  </r>
  <r>
    <x v="0"/>
    <s v="018910"/>
    <s v="P44000: TOTAL INFORMATION TECHNOLOGY"/>
    <s v="107001"/>
    <s v="CONSTR WORK IN PROG"/>
    <m/>
    <x v="9"/>
    <s v="LABOR - ACCTNG USE - MISC JE - NONALLOCATED"/>
    <s v="2016"/>
    <x v="1"/>
    <n v="0"/>
    <n v="0"/>
    <n v="0"/>
    <n v="-1.34"/>
    <n v="29031.87"/>
    <n v="0"/>
    <n v="0"/>
    <n v="-9923.9699999999993"/>
    <n v="0"/>
    <n v="0"/>
    <n v="0"/>
    <n v="0"/>
    <n v="19106.559999999998"/>
  </r>
  <r>
    <x v="0"/>
    <s v="018910"/>
    <s v="P44000: TOTAL INFORMATION TECHNOLOGY"/>
    <s v="107001"/>
    <s v="CONSTR WORK IN PROG"/>
    <m/>
    <x v="10"/>
    <s v="OVERHEADS - ADMINISTRATIVE AND GENERAL"/>
    <s v="2016"/>
    <x v="1"/>
    <n v="0"/>
    <n v="0"/>
    <n v="0"/>
    <n v="0"/>
    <n v="30.58"/>
    <n v="0"/>
    <n v="0"/>
    <n v="-3.89"/>
    <n v="0"/>
    <n v="0"/>
    <n v="7.56"/>
    <n v="6.78"/>
    <n v="41.03"/>
  </r>
  <r>
    <x v="0"/>
    <s v="020899"/>
    <s v="P44000: TOTAL INFORMATION TECHNOLOGY"/>
    <s v="107001"/>
    <s v="CONSTR WORK IN PROG"/>
    <m/>
    <x v="12"/>
    <s v="LABOR - PPL STRAIGHT TIME"/>
    <s v="2016"/>
    <x v="1"/>
    <n v="0"/>
    <n v="0"/>
    <n v="0"/>
    <n v="0"/>
    <n v="0"/>
    <n v="10069.379999999999"/>
    <n v="-2414.0500000000002"/>
    <n v="1447.75"/>
    <n v="0"/>
    <n v="0"/>
    <n v="0"/>
    <n v="0"/>
    <n v="9103.0799999999981"/>
  </r>
  <r>
    <x v="0"/>
    <s v="026492"/>
    <s v="P44000: TOTAL INFORMATION TECHNOLOGY"/>
    <s v="107001"/>
    <s v="CONSTR WORK IN PROG"/>
    <m/>
    <x v="9"/>
    <s v="LABOR - ACCTNG USE - MISC JE - NONALLOCATED"/>
    <s v="2016"/>
    <x v="1"/>
    <n v="0"/>
    <n v="0"/>
    <n v="0"/>
    <n v="9.11"/>
    <n v="-51675.22"/>
    <n v="0"/>
    <n v="0"/>
    <n v="619.1"/>
    <n v="0"/>
    <n v="0"/>
    <n v="0"/>
    <n v="0"/>
    <n v="-51047.01"/>
  </r>
  <r>
    <x v="0"/>
    <s v="026496"/>
    <s v="P44000: TOTAL INFORMATION TECHNOLOGY"/>
    <s v="107001"/>
    <s v="CONSTR WORK IN PROG"/>
    <m/>
    <x v="0"/>
    <s v="LABOR - EXEMPT"/>
    <s v="2016"/>
    <x v="1"/>
    <n v="0"/>
    <n v="0"/>
    <n v="0"/>
    <n v="0"/>
    <n v="0"/>
    <n v="0"/>
    <n v="0"/>
    <n v="112305.59"/>
    <n v="16967.11"/>
    <n v="8392.5"/>
    <n v="23023.94"/>
    <n v="4328.7"/>
    <n v="165017.84000000003"/>
  </r>
  <r>
    <x v="0"/>
    <s v="026496"/>
    <s v="P44000: TOTAL INFORMATION TECHNOLOGY"/>
    <s v="107001"/>
    <s v="CONSTR WORK IN PROG"/>
    <m/>
    <x v="9"/>
    <s v="LABOR - ACCTNG USE - MISC JE - NONALLOCATED"/>
    <s v="2016"/>
    <x v="1"/>
    <n v="0"/>
    <n v="0"/>
    <n v="-3851.6"/>
    <n v="0"/>
    <n v="0"/>
    <n v="0"/>
    <n v="0"/>
    <n v="0"/>
    <n v="0"/>
    <n v="0"/>
    <n v="0"/>
    <n v="0"/>
    <n v="-3851.6"/>
  </r>
  <r>
    <x v="0"/>
    <s v="026496"/>
    <s v="P44000: TOTAL INFORMATION TECHNOLOGY"/>
    <s v="107001"/>
    <s v="CONSTR WORK IN PROG"/>
    <m/>
    <x v="1"/>
    <s v="OVERHEADS - PENSION AND FAS 106 (BUDGET ONLY)"/>
    <s v="2016"/>
    <x v="1"/>
    <n v="0"/>
    <n v="0"/>
    <n v="0"/>
    <n v="0"/>
    <n v="0"/>
    <n v="0"/>
    <n v="0"/>
    <n v="15403.8"/>
    <n v="2327.21"/>
    <n v="1151.1199999999999"/>
    <n v="3157.96"/>
    <n v="593.73"/>
    <n v="22633.819999999996"/>
  </r>
  <r>
    <x v="0"/>
    <s v="026496"/>
    <s v="P44000: TOTAL INFORMATION TECHNOLOGY"/>
    <s v="107001"/>
    <s v="CONSTR WORK IN PROG"/>
    <m/>
    <x v="2"/>
    <s v="OVERHEADS - OTHER LABOR COST (BUDGET ONLY)"/>
    <s v="2016"/>
    <x v="1"/>
    <n v="0"/>
    <n v="0"/>
    <n v="0"/>
    <n v="0"/>
    <n v="0"/>
    <n v="0"/>
    <n v="0"/>
    <n v="65279.85"/>
    <n v="9862.4699999999993"/>
    <n v="4878.33"/>
    <n v="13383.12"/>
    <n v="2516.15"/>
    <n v="95919.919999999984"/>
  </r>
  <r>
    <x v="0"/>
    <s v="026600"/>
    <s v="P44000: TOTAL INFORMATION TECHNOLOGY"/>
    <s v="107001"/>
    <s v="CONSTR WORK IN PROG"/>
    <m/>
    <x v="0"/>
    <s v="LABOR - EXEMPT"/>
    <s v="2016"/>
    <x v="1"/>
    <n v="0"/>
    <n v="0"/>
    <n v="0"/>
    <n v="0"/>
    <n v="0"/>
    <n v="0"/>
    <n v="74.67"/>
    <n v="-46.68"/>
    <n v="0"/>
    <n v="0"/>
    <n v="0"/>
    <n v="0"/>
    <n v="27.990000000000002"/>
  </r>
  <r>
    <x v="0"/>
    <s v="026600"/>
    <s v="P44000: TOTAL INFORMATION TECHNOLOGY"/>
    <s v="107001"/>
    <s v="CONSTR WORK IN PROG"/>
    <m/>
    <x v="1"/>
    <s v="OVERHEADS - PENSION AND FAS 106 (BUDGET ONLY)"/>
    <s v="2016"/>
    <x v="1"/>
    <n v="0"/>
    <n v="0"/>
    <n v="0"/>
    <n v="0"/>
    <n v="0"/>
    <n v="0"/>
    <n v="10.24"/>
    <n v="-6.4"/>
    <n v="0"/>
    <n v="0"/>
    <n v="0"/>
    <n v="0"/>
    <n v="3.84"/>
  </r>
  <r>
    <x v="0"/>
    <s v="026600"/>
    <s v="P44000: TOTAL INFORMATION TECHNOLOGY"/>
    <s v="107001"/>
    <s v="CONSTR WORK IN PROG"/>
    <m/>
    <x v="2"/>
    <s v="OVERHEADS - OTHER LABOR COST (BUDGET ONLY)"/>
    <s v="2016"/>
    <x v="1"/>
    <n v="0"/>
    <n v="0"/>
    <n v="0"/>
    <n v="0"/>
    <n v="0"/>
    <n v="0"/>
    <n v="43.39"/>
    <n v="-27.13"/>
    <n v="0"/>
    <n v="0"/>
    <n v="0"/>
    <n v="0"/>
    <n v="16.260000000000002"/>
  </r>
  <r>
    <x v="0"/>
    <s v="026615"/>
    <s v="P44000: TOTAL INFORMATION TECHNOLOGY"/>
    <s v="107001"/>
    <s v="CONSTR WORK IN PROG"/>
    <m/>
    <x v="0"/>
    <s v="LABOR - EXEMPT"/>
    <s v="2016"/>
    <x v="1"/>
    <n v="0"/>
    <n v="0"/>
    <n v="856.57"/>
    <n v="2238.69"/>
    <n v="2465.14"/>
    <n v="695.92"/>
    <n v="1016.92"/>
    <n v="35641.339999999997"/>
    <n v="8781.92"/>
    <n v="13873.49"/>
    <n v="4656.63"/>
    <n v="407100.86"/>
    <n v="477327.48"/>
  </r>
  <r>
    <x v="0"/>
    <s v="026615"/>
    <s v="P44000: TOTAL INFORMATION TECHNOLOGY"/>
    <s v="107001"/>
    <s v="CONSTR WORK IN PROG"/>
    <m/>
    <x v="1"/>
    <s v="OVERHEADS - PENSION AND FAS 106 (BUDGET ONLY)"/>
    <s v="2016"/>
    <x v="1"/>
    <n v="0"/>
    <n v="0"/>
    <n v="129.66999999999999"/>
    <n v="338.9"/>
    <n v="373.2"/>
    <n v="95.43"/>
    <n v="139.44"/>
    <n v="4888.74"/>
    <n v="1207.6099999999999"/>
    <n v="1902.96"/>
    <n v="638.71"/>
    <n v="495.68"/>
    <n v="10210.34"/>
  </r>
  <r>
    <x v="0"/>
    <s v="026615"/>
    <s v="P44000: TOTAL INFORMATION TECHNOLOGY"/>
    <s v="107001"/>
    <s v="CONSTR WORK IN PROG"/>
    <m/>
    <x v="2"/>
    <s v="OVERHEADS - OTHER LABOR COST (BUDGET ONLY)"/>
    <s v="2016"/>
    <x v="1"/>
    <n v="0"/>
    <n v="0"/>
    <n v="526.75"/>
    <n v="1376.6"/>
    <n v="1515.77"/>
    <n v="404.49"/>
    <n v="591.07000000000005"/>
    <n v="20717.560000000001"/>
    <n v="5111.87"/>
    <n v="8064.41"/>
    <n v="2706.77"/>
    <n v="2097.27"/>
    <n v="43112.56"/>
  </r>
  <r>
    <x v="0"/>
    <s v="026625"/>
    <s v="P44000: TOTAL INFORMATION TECHNOLOGY"/>
    <s v="107001"/>
    <s v="CONSTR WORK IN PROG"/>
    <m/>
    <x v="0"/>
    <s v="LABOR - EXEMPT"/>
    <s v="2016"/>
    <x v="1"/>
    <n v="0"/>
    <n v="0"/>
    <n v="9174.3700000000008"/>
    <n v="11398.48"/>
    <n v="12253.58"/>
    <n v="8768.57"/>
    <n v="8665.6299999999992"/>
    <n v="376305.05"/>
    <n v="15876.56"/>
    <n v="15900.17"/>
    <n v="14551.78"/>
    <n v="10215.370000000001"/>
    <n v="483109.56"/>
  </r>
  <r>
    <x v="0"/>
    <s v="026625"/>
    <s v="P44000: TOTAL INFORMATION TECHNOLOGY"/>
    <s v="107001"/>
    <s v="CONSTR WORK IN PROG"/>
    <m/>
    <x v="1"/>
    <s v="OVERHEADS - PENSION AND FAS 106 (BUDGET ONLY)"/>
    <s v="2016"/>
    <x v="1"/>
    <n v="0"/>
    <n v="0"/>
    <n v="1388.84"/>
    <n v="1725.52"/>
    <n v="1854.98"/>
    <n v="1204.51"/>
    <n v="1188.55"/>
    <n v="51614.1"/>
    <n v="2179.7399999999998"/>
    <n v="2180.87"/>
    <n v="1995.89"/>
    <n v="1415.59"/>
    <n v="66748.59"/>
  </r>
  <r>
    <x v="0"/>
    <s v="026625"/>
    <s v="P44000: TOTAL INFORMATION TECHNOLOGY"/>
    <s v="107001"/>
    <s v="CONSTR WORK IN PROG"/>
    <m/>
    <x v="2"/>
    <s v="OVERHEADS - OTHER LABOR COST (BUDGET ONLY)"/>
    <s v="2016"/>
    <x v="1"/>
    <n v="0"/>
    <n v="0"/>
    <n v="5641.43"/>
    <n v="7009.13"/>
    <n v="7535.02"/>
    <n v="5101.1000000000004"/>
    <n v="5036.87"/>
    <n v="218734.33"/>
    <n v="9233.6200000000008"/>
    <n v="9242.2999999999993"/>
    <n v="8458.51"/>
    <n v="5972.14"/>
    <n v="281964.45"/>
  </r>
  <r>
    <x v="0"/>
    <s v="026635"/>
    <s v="P44000: TOTAL INFORMATION TECHNOLOGY"/>
    <s v="107001"/>
    <s v="CONSTR WORK IN PROG"/>
    <m/>
    <x v="0"/>
    <s v="LABOR - EXEMPT"/>
    <s v="2016"/>
    <x v="1"/>
    <n v="0"/>
    <n v="0"/>
    <n v="4750.29"/>
    <n v="5097.45"/>
    <n v="3527.46"/>
    <n v="3896.01"/>
    <n v="4139.51"/>
    <n v="-23114.41"/>
    <n v="392.62"/>
    <n v="2478.62"/>
    <n v="4314.3599999999997"/>
    <n v="4579.12"/>
    <n v="10061.030000000001"/>
  </r>
  <r>
    <x v="0"/>
    <s v="026635"/>
    <s v="P44000: TOTAL INFORMATION TECHNOLOGY"/>
    <s v="107001"/>
    <s v="CONSTR WORK IN PROG"/>
    <m/>
    <x v="1"/>
    <s v="OVERHEADS - PENSION AND FAS 106 (BUDGET ONLY)"/>
    <s v="2016"/>
    <x v="1"/>
    <n v="0"/>
    <n v="0"/>
    <n v="719.12"/>
    <n v="771.56"/>
    <n v="533.97"/>
    <n v="535.26"/>
    <n v="567.72"/>
    <n v="-3169.47"/>
    <n v="76.77"/>
    <n v="340.63"/>
    <n v="592.02"/>
    <n v="628.29"/>
    <n v="1595.8700000000003"/>
  </r>
  <r>
    <x v="0"/>
    <s v="026635"/>
    <s v="P44000: TOTAL INFORMATION TECHNOLOGY"/>
    <s v="107001"/>
    <s v="CONSTR WORK IN PROG"/>
    <m/>
    <x v="2"/>
    <s v="OVERHEADS - OTHER LABOR COST (BUDGET ONLY)"/>
    <s v="2016"/>
    <x v="1"/>
    <n v="0"/>
    <n v="0"/>
    <n v="2921.02"/>
    <n v="3134.55"/>
    <n v="2169.1799999999998"/>
    <n v="2266.61"/>
    <n v="2406.12"/>
    <n v="-13433.43"/>
    <n v="282.52999999999997"/>
    <n v="1442.34"/>
    <n v="2508.42"/>
    <n v="2662.23"/>
    <n v="6359.57"/>
  </r>
  <r>
    <x v="0"/>
    <s v="026636"/>
    <s v="P44000: TOTAL INFORMATION TECHNOLOGY"/>
    <s v="107001"/>
    <s v="CONSTR WORK IN PROG"/>
    <m/>
    <x v="0"/>
    <s v="LABOR - EXEMPT"/>
    <s v="2016"/>
    <x v="1"/>
    <n v="0"/>
    <n v="0"/>
    <n v="3167.58"/>
    <n v="264.17"/>
    <n v="1471.07"/>
    <n v="3457.36"/>
    <n v="1936.76"/>
    <n v="-2414.9899999999998"/>
    <n v="0"/>
    <n v="0"/>
    <n v="0"/>
    <n v="0"/>
    <n v="7881.9500000000007"/>
  </r>
  <r>
    <x v="0"/>
    <s v="026636"/>
    <s v="P44000: TOTAL INFORMATION TECHNOLOGY"/>
    <s v="107001"/>
    <s v="CONSTR WORK IN PROG"/>
    <m/>
    <x v="1"/>
    <s v="OVERHEADS - PENSION AND FAS 106 (BUDGET ONLY)"/>
    <s v="2016"/>
    <x v="1"/>
    <n v="0"/>
    <n v="0"/>
    <n v="479.5"/>
    <n v="40"/>
    <n v="222.67"/>
    <n v="474.21"/>
    <n v="265.64"/>
    <n v="-331.23"/>
    <n v="0"/>
    <n v="0"/>
    <n v="0"/>
    <n v="0"/>
    <n v="1150.79"/>
  </r>
  <r>
    <x v="0"/>
    <s v="026636"/>
    <s v="P44000: TOTAL INFORMATION TECHNOLOGY"/>
    <s v="107001"/>
    <s v="CONSTR WORK IN PROG"/>
    <m/>
    <x v="2"/>
    <s v="OVERHEADS - OTHER LABOR COST (BUDGET ONLY)"/>
    <s v="2016"/>
    <x v="1"/>
    <n v="0"/>
    <n v="0"/>
    <n v="1947.8"/>
    <n v="162.46"/>
    <n v="904.6"/>
    <n v="2009.59"/>
    <n v="1125.76"/>
    <n v="-1403.73"/>
    <n v="0"/>
    <n v="0"/>
    <n v="0"/>
    <n v="0"/>
    <n v="4746.4799999999996"/>
  </r>
  <r>
    <x v="0"/>
    <s v="026637"/>
    <s v="P44000: TOTAL INFORMATION TECHNOLOGY"/>
    <s v="107001"/>
    <s v="CONSTR WORK IN PROG"/>
    <m/>
    <x v="0"/>
    <s v="LABOR - EXEMPT"/>
    <s v="2016"/>
    <x v="1"/>
    <n v="0"/>
    <n v="0"/>
    <n v="1407.12"/>
    <n v="2345.1999999999998"/>
    <n v="4610.5200000000004"/>
    <n v="3096.93"/>
    <n v="2678.25"/>
    <n v="-11868.19"/>
    <n v="0"/>
    <n v="0"/>
    <n v="132.22"/>
    <n v="118.46"/>
    <n v="2520.5099999999998"/>
  </r>
  <r>
    <x v="0"/>
    <s v="026637"/>
    <s v="P44000: TOTAL INFORMATION TECHNOLOGY"/>
    <s v="107001"/>
    <s v="CONSTR WORK IN PROG"/>
    <m/>
    <x v="1"/>
    <s v="OVERHEADS - PENSION AND FAS 106 (BUDGET ONLY)"/>
    <s v="2016"/>
    <x v="1"/>
    <n v="0"/>
    <n v="0"/>
    <n v="213"/>
    <n v="355.01"/>
    <n v="697.98"/>
    <n v="424.8"/>
    <n v="367.33"/>
    <n v="-1627.41"/>
    <n v="0"/>
    <n v="0"/>
    <n v="19.32"/>
    <n v="17.309999999999999"/>
    <n v="467.3399999999998"/>
  </r>
  <r>
    <x v="0"/>
    <s v="026637"/>
    <s v="P44000: TOTAL INFORMATION TECHNOLOGY"/>
    <s v="107001"/>
    <s v="CONSTR WORK IN PROG"/>
    <m/>
    <x v="2"/>
    <s v="OVERHEADS - OTHER LABOR COST (BUDGET ONLY)"/>
    <s v="2016"/>
    <x v="1"/>
    <n v="0"/>
    <n v="0"/>
    <n v="865.23"/>
    <n v="1442.12"/>
    <n v="2835.13"/>
    <n v="1800.1"/>
    <n v="1556.71"/>
    <n v="-6897.62"/>
    <n v="0"/>
    <n v="0"/>
    <n v="79.680000000000007"/>
    <n v="71.38"/>
    <n v="1752.7300000000009"/>
  </r>
  <r>
    <x v="0"/>
    <s v="026645"/>
    <s v="P44000: TOTAL INFORMATION TECHNOLOGY"/>
    <s v="107001"/>
    <s v="CONSTR WORK IN PROG"/>
    <m/>
    <x v="0"/>
    <s v="LABOR - EXEMPT"/>
    <s v="2016"/>
    <x v="1"/>
    <n v="0"/>
    <n v="0"/>
    <n v="3654.85"/>
    <n v="1125.99"/>
    <n v="1214.1600000000001"/>
    <n v="1065.8599999999999"/>
    <n v="2115.86"/>
    <n v="-1430.38"/>
    <n v="7.08"/>
    <n v="0"/>
    <n v="136.28"/>
    <n v="122.1"/>
    <n v="8011.7999999999993"/>
  </r>
  <r>
    <x v="0"/>
    <s v="026645"/>
    <s v="P44000: TOTAL INFORMATION TECHNOLOGY"/>
    <s v="107001"/>
    <s v="CONSTR WORK IN PROG"/>
    <m/>
    <x v="9"/>
    <s v="LABOR - ACCTNG USE - MISC JE - NONALLOCATED"/>
    <s v="2016"/>
    <x v="1"/>
    <n v="0"/>
    <n v="0"/>
    <n v="0"/>
    <n v="0"/>
    <n v="0"/>
    <n v="4900"/>
    <n v="4900"/>
    <n v="-9800"/>
    <n v="0"/>
    <n v="0"/>
    <n v="0"/>
    <n v="0"/>
    <n v="0"/>
  </r>
  <r>
    <x v="0"/>
    <s v="026645"/>
    <s v="P44000: TOTAL INFORMATION TECHNOLOGY"/>
    <s v="107001"/>
    <s v="CONSTR WORK IN PROG"/>
    <m/>
    <x v="1"/>
    <s v="OVERHEADS - PENSION AND FAS 106 (BUDGET ONLY)"/>
    <s v="2016"/>
    <x v="1"/>
    <n v="0"/>
    <n v="0"/>
    <n v="553.29999999999995"/>
    <n v="170.46"/>
    <n v="183.77"/>
    <n v="151.43"/>
    <n v="290.20999999999998"/>
    <n v="-196.19"/>
    <n v="0.97"/>
    <n v="0"/>
    <n v="20.11"/>
    <n v="18.010000000000002"/>
    <n v="1192.07"/>
  </r>
  <r>
    <x v="0"/>
    <s v="026645"/>
    <s v="P44000: TOTAL INFORMATION TECHNOLOGY"/>
    <s v="107001"/>
    <s v="CONSTR WORK IN PROG"/>
    <m/>
    <x v="2"/>
    <s v="OVERHEADS - OTHER LABOR COST (BUDGET ONLY)"/>
    <s v="2016"/>
    <x v="1"/>
    <n v="0"/>
    <n v="0"/>
    <n v="2247.5300000000002"/>
    <n v="692.42"/>
    <n v="746.66"/>
    <n v="631.94000000000005"/>
    <n v="1229.8399999999999"/>
    <n v="-831.42"/>
    <n v="4.12"/>
    <n v="0"/>
    <n v="82.58"/>
    <n v="73.989999999999995"/>
    <n v="4877.66"/>
  </r>
  <r>
    <x v="0"/>
    <s v="026646"/>
    <s v="P44000: TOTAL INFORMATION TECHNOLOGY"/>
    <s v="107001"/>
    <s v="CONSTR WORK IN PROG"/>
    <m/>
    <x v="0"/>
    <s v="LABOR - EXEMPT"/>
    <s v="2016"/>
    <x v="1"/>
    <n v="0"/>
    <n v="0"/>
    <n v="10629.71"/>
    <n v="9221.09"/>
    <n v="11229.81"/>
    <n v="11732.4"/>
    <n v="8470.68"/>
    <n v="-46422.11"/>
    <n v="17.73"/>
    <n v="0"/>
    <n v="0"/>
    <n v="0"/>
    <n v="4879.3100000000013"/>
  </r>
  <r>
    <x v="0"/>
    <s v="026646"/>
    <s v="P44000: TOTAL INFORMATION TECHNOLOGY"/>
    <s v="107001"/>
    <s v="CONSTR WORK IN PROG"/>
    <m/>
    <x v="1"/>
    <s v="OVERHEADS - PENSION AND FAS 106 (BUDGET ONLY)"/>
    <s v="2016"/>
    <x v="1"/>
    <n v="0"/>
    <n v="0"/>
    <n v="1609.11"/>
    <n v="1395.88"/>
    <n v="1699.96"/>
    <n v="1609.22"/>
    <n v="1161.8499999999999"/>
    <n v="-6364.33"/>
    <n v="2.71"/>
    <n v="0"/>
    <n v="0"/>
    <n v="0"/>
    <n v="1114.4000000000005"/>
  </r>
  <r>
    <x v="0"/>
    <s v="026646"/>
    <s v="P44000: TOTAL INFORMATION TECHNOLOGY"/>
    <s v="107001"/>
    <s v="CONSTR WORK IN PROG"/>
    <m/>
    <x v="2"/>
    <s v="OVERHEADS - OTHER LABOR COST (BUDGET ONLY)"/>
    <s v="2016"/>
    <x v="1"/>
    <n v="0"/>
    <n v="0"/>
    <n v="6536.47"/>
    <n v="5670.26"/>
    <n v="6905.46"/>
    <n v="6819.48"/>
    <n v="4923.6000000000004"/>
    <n v="-26976.83"/>
    <n v="10.98"/>
    <n v="0"/>
    <n v="0"/>
    <n v="0"/>
    <n v="3889.4199999999951"/>
  </r>
  <r>
    <x v="0"/>
    <s v="026742"/>
    <s v="P44000: TOTAL INFORMATION TECHNOLOGY"/>
    <s v="107001"/>
    <s v="CONSTR WORK IN PROG"/>
    <m/>
    <x v="0"/>
    <s v="LABOR - EXEMPT"/>
    <s v="2016"/>
    <x v="1"/>
    <n v="0"/>
    <n v="0"/>
    <n v="2222.67"/>
    <n v="2144.2600000000002"/>
    <n v="1897.99"/>
    <n v="1777.31"/>
    <n v="7713.57"/>
    <n v="-2439.4"/>
    <n v="2367.3000000000002"/>
    <n v="767.71"/>
    <n v="0"/>
    <n v="0"/>
    <n v="16451.41"/>
  </r>
  <r>
    <x v="0"/>
    <s v="026742"/>
    <s v="P44000: TOTAL INFORMATION TECHNOLOGY"/>
    <s v="107001"/>
    <s v="CONSTR WORK IN PROG"/>
    <m/>
    <x v="1"/>
    <s v="OVERHEADS - PENSION AND FAS 106 (BUDGET ONLY)"/>
    <s v="2016"/>
    <x v="1"/>
    <n v="0"/>
    <n v="0"/>
    <n v="336.45"/>
    <n v="324.58"/>
    <n v="287.33"/>
    <n v="243.88"/>
    <n v="1057.97"/>
    <n v="-334.64"/>
    <n v="324.7"/>
    <n v="105.3"/>
    <n v="0"/>
    <n v="0"/>
    <n v="2345.5700000000002"/>
  </r>
  <r>
    <x v="0"/>
    <s v="026742"/>
    <s v="P44000: TOTAL INFORMATION TECHNOLOGY"/>
    <s v="107001"/>
    <s v="CONSTR WORK IN PROG"/>
    <m/>
    <x v="2"/>
    <s v="OVERHEADS - OTHER LABOR COST (BUDGET ONLY)"/>
    <s v="2016"/>
    <x v="1"/>
    <n v="0"/>
    <n v="0"/>
    <n v="1366.75"/>
    <n v="1318.5"/>
    <n v="1167.1300000000001"/>
    <n v="1033.27"/>
    <n v="4483.51"/>
    <n v="-1417.99"/>
    <n v="1376.04"/>
    <n v="446.24"/>
    <n v="0"/>
    <n v="0"/>
    <n v="9773.4499999999989"/>
  </r>
  <r>
    <x v="0"/>
    <s v="026744"/>
    <s v="P44000: TOTAL INFORMATION TECHNOLOGY"/>
    <s v="107001"/>
    <s v="CONSTR WORK IN PROG"/>
    <m/>
    <x v="0"/>
    <s v="LABOR - EXEMPT"/>
    <s v="2016"/>
    <x v="1"/>
    <n v="0"/>
    <n v="0"/>
    <n v="2551.9499999999998"/>
    <n v="3840.57"/>
    <n v="3838.06"/>
    <n v="2667.42"/>
    <n v="3731.86"/>
    <n v="3366.96"/>
    <n v="4993.42"/>
    <n v="6304.4"/>
    <n v="8651.69"/>
    <n v="13885.62"/>
    <n v="53831.950000000004"/>
  </r>
  <r>
    <x v="0"/>
    <s v="026744"/>
    <s v="P44000: TOTAL INFORMATION TECHNOLOGY"/>
    <s v="107001"/>
    <s v="CONSTR WORK IN PROG"/>
    <m/>
    <x v="1"/>
    <s v="OVERHEADS - PENSION AND FAS 106 (BUDGET ONLY)"/>
    <s v="2016"/>
    <x v="1"/>
    <n v="0"/>
    <n v="0"/>
    <n v="386.33"/>
    <n v="581.38"/>
    <n v="581.01"/>
    <n v="365.85"/>
    <n v="511.85"/>
    <n v="461.82"/>
    <n v="684.9"/>
    <n v="864.71"/>
    <n v="1186.67"/>
    <n v="1904.57"/>
    <n v="7529.09"/>
  </r>
  <r>
    <x v="0"/>
    <s v="026744"/>
    <s v="P44000: TOTAL INFORMATION TECHNOLOGY"/>
    <s v="107001"/>
    <s v="CONSTR WORK IN PROG"/>
    <m/>
    <x v="2"/>
    <s v="OVERHEADS - OTHER LABOR COST (BUDGET ONLY)"/>
    <s v="2016"/>
    <x v="1"/>
    <n v="0"/>
    <n v="0"/>
    <n v="1569.26"/>
    <n v="2361.65"/>
    <n v="2360.09"/>
    <n v="1550.43"/>
    <n v="2169.13"/>
    <n v="1957.21"/>
    <n v="2902.52"/>
    <n v="3664.56"/>
    <n v="5028.96"/>
    <n v="8071.3"/>
    <n v="31635.11"/>
  </r>
  <r>
    <x v="0"/>
    <s v="026760"/>
    <s v="P44000: TOTAL INFORMATION TECHNOLOGY"/>
    <s v="107001"/>
    <s v="CONSTR WORK IN PROG"/>
    <m/>
    <x v="0"/>
    <s v="LABOR - EXEMPT"/>
    <s v="2016"/>
    <x v="1"/>
    <n v="0"/>
    <n v="0"/>
    <n v="0"/>
    <n v="0"/>
    <n v="0"/>
    <n v="0"/>
    <n v="107.57"/>
    <n v="-67.25"/>
    <n v="0"/>
    <n v="0"/>
    <n v="0"/>
    <n v="0"/>
    <n v="40.319999999999993"/>
  </r>
  <r>
    <x v="0"/>
    <s v="026760"/>
    <s v="P44000: TOTAL INFORMATION TECHNOLOGY"/>
    <s v="107001"/>
    <s v="CONSTR WORK IN PROG"/>
    <m/>
    <x v="1"/>
    <s v="OVERHEADS - PENSION AND FAS 106 (BUDGET ONLY)"/>
    <s v="2016"/>
    <x v="1"/>
    <n v="0"/>
    <n v="0"/>
    <n v="0"/>
    <n v="0"/>
    <n v="0"/>
    <n v="0"/>
    <n v="14.75"/>
    <n v="-9.2200000000000006"/>
    <n v="0"/>
    <n v="0"/>
    <n v="0"/>
    <n v="0"/>
    <n v="5.5299999999999994"/>
  </r>
  <r>
    <x v="0"/>
    <s v="026760"/>
    <s v="P44000: TOTAL INFORMATION TECHNOLOGY"/>
    <s v="107001"/>
    <s v="CONSTR WORK IN PROG"/>
    <m/>
    <x v="2"/>
    <s v="OVERHEADS - OTHER LABOR COST (BUDGET ONLY)"/>
    <s v="2016"/>
    <x v="1"/>
    <n v="0"/>
    <n v="0"/>
    <n v="0"/>
    <n v="0"/>
    <n v="0"/>
    <n v="0"/>
    <n v="62.52"/>
    <n v="-39.090000000000003"/>
    <n v="0"/>
    <n v="0"/>
    <n v="0"/>
    <n v="0"/>
    <n v="23.43"/>
  </r>
  <r>
    <x v="0"/>
    <s v="026772"/>
    <s v="P44000: TOTAL INFORMATION TECHNOLOGY"/>
    <s v="107001"/>
    <s v="CONSTR WORK IN PROG"/>
    <m/>
    <x v="0"/>
    <s v="LABOR - EXEMPT"/>
    <s v="2016"/>
    <x v="1"/>
    <n v="0"/>
    <n v="0"/>
    <n v="0"/>
    <n v="0"/>
    <n v="0"/>
    <n v="0"/>
    <n v="663.26"/>
    <n v="-414.67"/>
    <n v="0"/>
    <n v="0"/>
    <n v="0"/>
    <n v="0"/>
    <n v="248.58999999999997"/>
  </r>
  <r>
    <x v="0"/>
    <s v="026772"/>
    <s v="P44000: TOTAL INFORMATION TECHNOLOGY"/>
    <s v="107001"/>
    <s v="CONSTR WORK IN PROG"/>
    <m/>
    <x v="5"/>
    <s v="LABOR - NON-BARGAINING UNIT - STRAIGHT TIME"/>
    <s v="2016"/>
    <x v="1"/>
    <n v="0"/>
    <n v="0"/>
    <n v="0"/>
    <n v="0"/>
    <n v="0"/>
    <n v="0"/>
    <n v="718.22"/>
    <n v="-449.03"/>
    <n v="0"/>
    <n v="0"/>
    <n v="0"/>
    <n v="0"/>
    <n v="269.19000000000005"/>
  </r>
  <r>
    <x v="0"/>
    <s v="026772"/>
    <s v="P44000: TOTAL INFORMATION TECHNOLOGY"/>
    <s v="107001"/>
    <s v="CONSTR WORK IN PROG"/>
    <m/>
    <x v="1"/>
    <s v="OVERHEADS - PENSION AND FAS 106 (BUDGET ONLY)"/>
    <s v="2016"/>
    <x v="1"/>
    <n v="0"/>
    <n v="0"/>
    <n v="0"/>
    <n v="0"/>
    <n v="0"/>
    <n v="0"/>
    <n v="189.5"/>
    <n v="-118.47"/>
    <n v="0"/>
    <n v="0"/>
    <n v="0"/>
    <n v="0"/>
    <n v="71.03"/>
  </r>
  <r>
    <x v="0"/>
    <s v="026772"/>
    <s v="P44000: TOTAL INFORMATION TECHNOLOGY"/>
    <s v="107001"/>
    <s v="CONSTR WORK IN PROG"/>
    <m/>
    <x v="2"/>
    <s v="OVERHEADS - OTHER LABOR COST (BUDGET ONLY)"/>
    <s v="2016"/>
    <x v="1"/>
    <n v="0"/>
    <n v="0"/>
    <n v="0"/>
    <n v="0"/>
    <n v="0"/>
    <n v="0"/>
    <n v="803"/>
    <n v="-502.03"/>
    <n v="0"/>
    <n v="0"/>
    <n v="0"/>
    <n v="0"/>
    <n v="300.97000000000003"/>
  </r>
  <r>
    <x v="0"/>
    <s v="026774"/>
    <s v="P44000: TOTAL INFORMATION TECHNOLOGY"/>
    <s v="107001"/>
    <s v="CONSTR WORK IN PROG"/>
    <m/>
    <x v="0"/>
    <s v="LABOR - EXEMPT"/>
    <s v="2016"/>
    <x v="1"/>
    <n v="0"/>
    <n v="0"/>
    <n v="7615.1"/>
    <n v="8736.16"/>
    <n v="8810.15"/>
    <n v="6762.91"/>
    <n v="8462.89"/>
    <n v="1828.98"/>
    <n v="21269.75"/>
    <n v="1862.5"/>
    <n v="2279.25"/>
    <n v="1158.3399999999999"/>
    <n v="68786.03"/>
  </r>
  <r>
    <x v="0"/>
    <s v="026774"/>
    <s v="P44000: TOTAL INFORMATION TECHNOLOGY"/>
    <s v="107001"/>
    <s v="CONSTR WORK IN PROG"/>
    <m/>
    <x v="1"/>
    <s v="OVERHEADS - PENSION AND FAS 106 (BUDGET ONLY)"/>
    <s v="2016"/>
    <x v="1"/>
    <n v="0"/>
    <n v="0"/>
    <n v="1152.78"/>
    <n v="1322.45"/>
    <n v="1333.66"/>
    <n v="927.58"/>
    <n v="1160.76"/>
    <n v="250.88"/>
    <n v="2917.37"/>
    <n v="255.46"/>
    <n v="313.07"/>
    <n v="159.28"/>
    <n v="9793.2899999999991"/>
  </r>
  <r>
    <x v="0"/>
    <s v="026774"/>
    <s v="P44000: TOTAL INFORMATION TECHNOLOGY"/>
    <s v="107001"/>
    <s v="CONSTR WORK IN PROG"/>
    <m/>
    <x v="2"/>
    <s v="OVERHEADS - OTHER LABOR COST (BUDGET ONLY)"/>
    <s v="2016"/>
    <x v="1"/>
    <n v="0"/>
    <n v="0"/>
    <n v="4682.6899999999996"/>
    <n v="5372.03"/>
    <n v="5417.51"/>
    <n v="3930.94"/>
    <n v="4919.04"/>
    <n v="1063.21"/>
    <n v="12363.43"/>
    <n v="1082.6099999999999"/>
    <n v="1325.95"/>
    <n v="674.28"/>
    <n v="40831.689999999995"/>
  </r>
  <r>
    <x v="0"/>
    <s v="027600"/>
    <s v="P44000: TOTAL INFORMATION TECHNOLOGY"/>
    <s v="107001"/>
    <s v="CONSTR WORK IN PROG"/>
    <m/>
    <x v="0"/>
    <s v="LABOR - EXEMPT"/>
    <s v="2016"/>
    <x v="1"/>
    <n v="0"/>
    <n v="0"/>
    <n v="0"/>
    <n v="0"/>
    <n v="0"/>
    <n v="698.57"/>
    <n v="539.79999999999995"/>
    <n v="-782.67"/>
    <n v="0"/>
    <n v="0"/>
    <n v="0"/>
    <n v="0"/>
    <n v="455.69999999999993"/>
  </r>
  <r>
    <x v="0"/>
    <s v="027600"/>
    <s v="P44000: TOTAL INFORMATION TECHNOLOGY"/>
    <s v="107001"/>
    <s v="CONSTR WORK IN PROG"/>
    <m/>
    <x v="1"/>
    <s v="OVERHEADS - PENSION AND FAS 106 (BUDGET ONLY)"/>
    <s v="2016"/>
    <x v="1"/>
    <n v="0"/>
    <n v="0"/>
    <n v="0"/>
    <n v="0"/>
    <n v="0"/>
    <n v="95.81"/>
    <n v="74.03"/>
    <n v="-107.34"/>
    <n v="0"/>
    <n v="0"/>
    <n v="0"/>
    <n v="0"/>
    <n v="62.5"/>
  </r>
  <r>
    <x v="0"/>
    <s v="027600"/>
    <s v="P44000: TOTAL INFORMATION TECHNOLOGY"/>
    <s v="107001"/>
    <s v="CONSTR WORK IN PROG"/>
    <m/>
    <x v="2"/>
    <s v="OVERHEADS - OTHER LABOR COST (BUDGET ONLY)"/>
    <s v="2016"/>
    <x v="1"/>
    <n v="0"/>
    <n v="0"/>
    <n v="0"/>
    <n v="0"/>
    <n v="0"/>
    <n v="406.05"/>
    <n v="313.77999999999997"/>
    <n v="-454.95"/>
    <n v="0"/>
    <n v="0"/>
    <n v="0"/>
    <n v="0"/>
    <n v="264.87999999999994"/>
  </r>
  <r>
    <x v="0"/>
    <s v="027610"/>
    <s v="P44000: TOTAL INFORMATION TECHNOLOGY"/>
    <s v="107001"/>
    <s v="CONSTR WORK IN PROG"/>
    <m/>
    <x v="0"/>
    <s v="LABOR - EXEMPT"/>
    <s v="2016"/>
    <x v="1"/>
    <n v="0"/>
    <n v="0"/>
    <n v="23450.39"/>
    <n v="24892.32"/>
    <n v="26151.57"/>
    <n v="29516.17"/>
    <n v="24217.5"/>
    <n v="-14247.63"/>
    <n v="279"/>
    <n v="15271.94"/>
    <n v="15555.56"/>
    <n v="12344.07"/>
    <n v="157430.89000000001"/>
  </r>
  <r>
    <x v="0"/>
    <s v="027610"/>
    <s v="P44000: TOTAL INFORMATION TECHNOLOGY"/>
    <s v="107001"/>
    <s v="CONSTR WORK IN PROG"/>
    <m/>
    <x v="9"/>
    <s v="LABOR - ACCTNG USE - MISC JE - NONALLOCATED"/>
    <s v="2016"/>
    <x v="1"/>
    <n v="0"/>
    <n v="0"/>
    <n v="-44.15"/>
    <n v="0"/>
    <n v="0"/>
    <n v="0"/>
    <n v="0"/>
    <n v="0"/>
    <n v="0"/>
    <n v="0"/>
    <n v="0"/>
    <n v="0"/>
    <n v="-44.15"/>
  </r>
  <r>
    <x v="0"/>
    <s v="027610"/>
    <s v="P44000: TOTAL INFORMATION TECHNOLOGY"/>
    <s v="107001"/>
    <s v="CONSTR WORK IN PROG"/>
    <m/>
    <x v="1"/>
    <s v="OVERHEADS - PENSION AND FAS 106 (BUDGET ONLY)"/>
    <s v="2016"/>
    <x v="1"/>
    <n v="0"/>
    <n v="0"/>
    <n v="3549.99"/>
    <n v="3768.26"/>
    <n v="3958.91"/>
    <n v="4049.73"/>
    <n v="3321.67"/>
    <n v="-1937.12"/>
    <n v="179.84"/>
    <n v="2095.6"/>
    <n v="2162.04"/>
    <n v="1719.19"/>
    <n v="22868.109999999997"/>
  </r>
  <r>
    <x v="0"/>
    <s v="027610"/>
    <s v="P44000: TOTAL INFORMATION TECHNOLOGY"/>
    <s v="107001"/>
    <s v="CONSTR WORK IN PROG"/>
    <m/>
    <x v="2"/>
    <s v="OVERHEADS - OTHER LABOR COST (BUDGET ONLY)"/>
    <s v="2016"/>
    <x v="1"/>
    <n v="0"/>
    <n v="0"/>
    <n v="14420.43"/>
    <n v="15306.86"/>
    <n v="16081.1"/>
    <n v="17159.11"/>
    <n v="14076.54"/>
    <n v="-8240.7099999999991"/>
    <n v="690.13"/>
    <n v="8879.5300000000007"/>
    <n v="9109.39"/>
    <n v="7236.93"/>
    <n v="94719.310000000027"/>
  </r>
  <r>
    <x v="0"/>
    <s v="027620"/>
    <s v="P44000: TOTAL INFORMATION TECHNOLOGY"/>
    <s v="107001"/>
    <s v="CONSTR WORK IN PROG"/>
    <m/>
    <x v="0"/>
    <s v="LABOR - EXEMPT"/>
    <s v="2016"/>
    <x v="1"/>
    <n v="0"/>
    <n v="0"/>
    <n v="21076.79"/>
    <n v="17180.53"/>
    <n v="14008.49"/>
    <n v="26912.83"/>
    <n v="17008.89"/>
    <n v="32523.52"/>
    <n v="17497.75"/>
    <n v="24209.14"/>
    <n v="28578.75"/>
    <n v="25682.240000000002"/>
    <n v="224678.93"/>
  </r>
  <r>
    <x v="0"/>
    <s v="027620"/>
    <s v="P44000: TOTAL INFORMATION TECHNOLOGY"/>
    <s v="107001"/>
    <s v="CONSTR WORK IN PROG"/>
    <m/>
    <x v="9"/>
    <s v="LABOR - ACCTNG USE - MISC JE - NONALLOCATED"/>
    <s v="2016"/>
    <x v="1"/>
    <n v="0"/>
    <n v="0"/>
    <n v="-236.56"/>
    <n v="0"/>
    <n v="0"/>
    <n v="0"/>
    <n v="0"/>
    <n v="0.01"/>
    <n v="0"/>
    <n v="0"/>
    <n v="0.03"/>
    <n v="0.03"/>
    <n v="-236.49"/>
  </r>
  <r>
    <x v="0"/>
    <s v="027620"/>
    <s v="P44000: TOTAL INFORMATION TECHNOLOGY"/>
    <s v="107001"/>
    <s v="CONSTR WORK IN PROG"/>
    <m/>
    <x v="1"/>
    <s v="OVERHEADS - PENSION AND FAS 106 (BUDGET ONLY)"/>
    <s v="2016"/>
    <x v="1"/>
    <n v="0"/>
    <n v="0"/>
    <n v="3190.58"/>
    <n v="2600.79"/>
    <n v="2120.59"/>
    <n v="3766.55"/>
    <n v="2332.9299999999998"/>
    <n v="4451"/>
    <n v="2401.12"/>
    <n v="7117.03"/>
    <n v="11546.07"/>
    <n v="11152.44"/>
    <n v="50679.100000000006"/>
  </r>
  <r>
    <x v="0"/>
    <s v="027620"/>
    <s v="P44000: TOTAL INFORMATION TECHNOLOGY"/>
    <s v="107001"/>
    <s v="CONSTR WORK IN PROG"/>
    <m/>
    <x v="2"/>
    <s v="OVERHEADS - OTHER LABOR COST (BUDGET ONLY)"/>
    <s v="2016"/>
    <x v="1"/>
    <n v="0"/>
    <n v="0"/>
    <n v="12960.48"/>
    <n v="10564.65"/>
    <n v="8614.15"/>
    <n v="15820.91"/>
    <n v="9886.33"/>
    <n v="18881.669999999998"/>
    <n v="10173.56"/>
    <n v="15914.45"/>
    <n v="20375.349999999999"/>
    <n v="18700.38"/>
    <n v="141891.93"/>
  </r>
  <r>
    <x v="0"/>
    <s v="027630"/>
    <s v="P44000: TOTAL INFORMATION TECHNOLOGY"/>
    <s v="107001"/>
    <s v="CONSTR WORK IN PROG"/>
    <m/>
    <x v="0"/>
    <s v="LABOR - EXEMPT"/>
    <s v="2016"/>
    <x v="1"/>
    <n v="0"/>
    <n v="0"/>
    <n v="6825.04"/>
    <n v="7161.53"/>
    <n v="6674.26"/>
    <n v="6879.54"/>
    <n v="6740.75"/>
    <n v="-21181.119999999999"/>
    <n v="2269.4299999999998"/>
    <n v="2303.9499999999998"/>
    <n v="1904.39"/>
    <n v="1651.38"/>
    <n v="21229.150000000005"/>
  </r>
  <r>
    <x v="0"/>
    <s v="027630"/>
    <s v="P44000: TOTAL INFORMATION TECHNOLOGY"/>
    <s v="107001"/>
    <s v="CONSTR WORK IN PROG"/>
    <m/>
    <x v="1"/>
    <s v="OVERHEADS - PENSION AND FAS 106 (BUDGET ONLY)"/>
    <s v="2016"/>
    <x v="1"/>
    <n v="0"/>
    <n v="0"/>
    <n v="1033.17"/>
    <n v="1084.07"/>
    <n v="1010.34"/>
    <n v="943.55"/>
    <n v="924.57"/>
    <n v="-2905.14"/>
    <n v="311.27"/>
    <n v="316.01"/>
    <n v="261.2"/>
    <n v="226.5"/>
    <n v="3205.54"/>
  </r>
  <r>
    <x v="0"/>
    <s v="027630"/>
    <s v="P44000: TOTAL INFORMATION TECHNOLOGY"/>
    <s v="107001"/>
    <s v="CONSTR WORK IN PROG"/>
    <m/>
    <x v="2"/>
    <s v="OVERHEADS - OTHER LABOR COST (BUDGET ONLY)"/>
    <s v="2016"/>
    <x v="1"/>
    <n v="0"/>
    <n v="0"/>
    <n v="4196.84"/>
    <n v="4403.75"/>
    <n v="4104.1099999999997"/>
    <n v="3998.72"/>
    <n v="3918.04"/>
    <n v="-12311.87"/>
    <n v="1319.15"/>
    <n v="1339.22"/>
    <n v="1106.97"/>
    <n v="959.89"/>
    <n v="13034.82"/>
  </r>
  <r>
    <x v="0"/>
    <s v="027810"/>
    <s v="P44000: TOTAL INFORMATION TECHNOLOGY"/>
    <s v="107001"/>
    <s v="CONSTR WORK IN PROG"/>
    <m/>
    <x v="0"/>
    <s v="LABOR - EXEMPT"/>
    <s v="2016"/>
    <x v="1"/>
    <n v="0"/>
    <n v="0"/>
    <n v="12533.85"/>
    <n v="10377.57"/>
    <n v="9306.8799999999992"/>
    <n v="8116.43"/>
    <n v="7059.87"/>
    <n v="-6746.62"/>
    <n v="0"/>
    <n v="0"/>
    <n v="0"/>
    <n v="0"/>
    <n v="40647.979999999996"/>
  </r>
  <r>
    <x v="0"/>
    <s v="027810"/>
    <s v="P44000: TOTAL INFORMATION TECHNOLOGY"/>
    <s v="107001"/>
    <s v="CONSTR WORK IN PROG"/>
    <m/>
    <x v="1"/>
    <s v="OVERHEADS - PENSION AND FAS 106 (BUDGET ONLY)"/>
    <s v="2016"/>
    <x v="1"/>
    <n v="0"/>
    <n v="0"/>
    <n v="1897.37"/>
    <n v="1570.95"/>
    <n v="1408.87"/>
    <n v="1113.46"/>
    <n v="968.39"/>
    <n v="-925.54"/>
    <n v="0"/>
    <n v="0"/>
    <n v="0"/>
    <n v="0"/>
    <n v="6033.5"/>
  </r>
  <r>
    <x v="0"/>
    <s v="027810"/>
    <s v="P44000: TOTAL INFORMATION TECHNOLOGY"/>
    <s v="107001"/>
    <s v="CONSTR WORK IN PROG"/>
    <m/>
    <x v="2"/>
    <s v="OVERHEADS - OTHER LABOR COST (BUDGET ONLY)"/>
    <s v="2016"/>
    <x v="1"/>
    <n v="0"/>
    <n v="0"/>
    <n v="7707.27"/>
    <n v="6381.33"/>
    <n v="5723.06"/>
    <n v="4718.1499999999996"/>
    <n v="4103.5600000000004"/>
    <n v="-3921.76"/>
    <n v="0"/>
    <n v="0"/>
    <n v="0"/>
    <n v="0"/>
    <n v="24711.61"/>
  </r>
  <r>
    <x v="0"/>
    <s v="027820"/>
    <s v="P44000: TOTAL INFORMATION TECHNOLOGY"/>
    <s v="107001"/>
    <s v="CONSTR WORK IN PROG"/>
    <m/>
    <x v="0"/>
    <s v="LABOR - EXEMPT"/>
    <s v="2016"/>
    <x v="1"/>
    <n v="0"/>
    <n v="0"/>
    <n v="7476.29"/>
    <n v="9746.75"/>
    <n v="9886.5"/>
    <n v="20616.07"/>
    <n v="19660.8"/>
    <n v="176458.59"/>
    <n v="39677.9"/>
    <n v="44448.23"/>
    <n v="45591.839999999997"/>
    <n v="41591.58"/>
    <n v="415154.55"/>
  </r>
  <r>
    <x v="0"/>
    <s v="027820"/>
    <s v="P44000: TOTAL INFORMATION TECHNOLOGY"/>
    <s v="107001"/>
    <s v="CONSTR WORK IN PROG"/>
    <m/>
    <x v="1"/>
    <s v="OVERHEADS - PENSION AND FAS 106 (BUDGET ONLY)"/>
    <s v="2016"/>
    <x v="1"/>
    <n v="0"/>
    <n v="0"/>
    <n v="1131.75"/>
    <n v="1475.46"/>
    <n v="1496.59"/>
    <n v="2847.25"/>
    <n v="2696.66"/>
    <n v="24204.78"/>
    <n v="5445.74"/>
    <n v="6096.52"/>
    <n v="6253.38"/>
    <n v="5704.7"/>
    <n v="57352.829999999994"/>
  </r>
  <r>
    <x v="0"/>
    <s v="027820"/>
    <s v="P44000: TOTAL INFORMATION TECHNOLOGY"/>
    <s v="107001"/>
    <s v="CONSTR WORK IN PROG"/>
    <m/>
    <x v="2"/>
    <s v="OVERHEADS - OTHER LABOR COST (BUDGET ONLY)"/>
    <s v="2016"/>
    <x v="1"/>
    <n v="0"/>
    <n v="0"/>
    <n v="4597.3599999999997"/>
    <n v="5993.55"/>
    <n v="6079.35"/>
    <n v="12029.46"/>
    <n v="11427.85"/>
    <n v="102574.18"/>
    <n v="23071.88"/>
    <n v="25836.42"/>
    <n v="26501.17"/>
    <n v="24175.95"/>
    <n v="242287.16999999998"/>
  </r>
  <r>
    <x v="0"/>
    <s v="027830"/>
    <s v="P44000: TOTAL INFORMATION TECHNOLOGY"/>
    <s v="107001"/>
    <s v="CONSTR WORK IN PROG"/>
    <m/>
    <x v="0"/>
    <s v="LABOR - EXEMPT"/>
    <s v="2016"/>
    <x v="1"/>
    <n v="0"/>
    <n v="0"/>
    <n v="20303.72"/>
    <n v="19858.88"/>
    <n v="19007.93"/>
    <n v="28635.65"/>
    <n v="27747.87"/>
    <n v="-55967.7"/>
    <n v="8266.3799999999992"/>
    <n v="7833.46"/>
    <n v="6474.92"/>
    <n v="5614.71"/>
    <n v="87775.820000000022"/>
  </r>
  <r>
    <x v="0"/>
    <s v="027830"/>
    <s v="P44000: TOTAL INFORMATION TECHNOLOGY"/>
    <s v="107001"/>
    <s v="CONSTR WORK IN PROG"/>
    <m/>
    <x v="1"/>
    <s v="OVERHEADS - PENSION AND FAS 106 (BUDGET ONLY)"/>
    <s v="2016"/>
    <x v="1"/>
    <n v="0"/>
    <n v="0"/>
    <n v="3073.57"/>
    <n v="3006.23"/>
    <n v="2877.44"/>
    <n v="3931"/>
    <n v="3805.88"/>
    <n v="-7672.55"/>
    <n v="1143.93"/>
    <n v="1074.43"/>
    <n v="888.1"/>
    <n v="770.11"/>
    <n v="12898.140000000001"/>
  </r>
  <r>
    <x v="0"/>
    <s v="027830"/>
    <s v="P44000: TOTAL INFORMATION TECHNOLOGY"/>
    <s v="107001"/>
    <s v="CONSTR WORK IN PROG"/>
    <m/>
    <x v="2"/>
    <s v="OVERHEADS - OTHER LABOR COST (BUDGET ONLY)"/>
    <s v="2016"/>
    <x v="1"/>
    <n v="0"/>
    <n v="0"/>
    <n v="12485.17"/>
    <n v="12211.61"/>
    <n v="11688.37"/>
    <n v="16652.400000000001"/>
    <n v="16128.42"/>
    <n v="-32522.93"/>
    <n v="4828.9399999999996"/>
    <n v="4553.3599999999997"/>
    <n v="3763.68"/>
    <n v="3263.66"/>
    <n v="53052.680000000008"/>
  </r>
  <r>
    <x v="0"/>
    <s v="027840"/>
    <s v="P44000: TOTAL INFORMATION TECHNOLOGY"/>
    <s v="107001"/>
    <s v="CONSTR WORK IN PROG"/>
    <m/>
    <x v="0"/>
    <s v="LABOR - EXEMPT"/>
    <s v="2016"/>
    <x v="1"/>
    <n v="0"/>
    <n v="0"/>
    <n v="15644.21"/>
    <n v="15640.26"/>
    <n v="11642.91"/>
    <n v="16162.35"/>
    <n v="18440.09"/>
    <n v="-69652.63"/>
    <n v="4398.09"/>
    <n v="4746.95"/>
    <n v="7133.1"/>
    <n v="5593.23"/>
    <n v="29748.560000000001"/>
  </r>
  <r>
    <x v="0"/>
    <s v="027840"/>
    <s v="P44000: TOTAL INFORMATION TECHNOLOGY"/>
    <s v="107001"/>
    <s v="CONSTR WORK IN PROG"/>
    <m/>
    <x v="1"/>
    <s v="OVERHEADS - PENSION AND FAS 106 (BUDGET ONLY)"/>
    <s v="2016"/>
    <x v="1"/>
    <n v="0"/>
    <n v="0"/>
    <n v="2368.2199999999998"/>
    <n v="2367.6"/>
    <n v="1762.52"/>
    <n v="2234.4"/>
    <n v="2529.2600000000002"/>
    <n v="-9544.0400000000009"/>
    <n v="626.42999999999995"/>
    <n v="651.08000000000004"/>
    <n v="1001.17"/>
    <n v="787.59"/>
    <n v="4784.2299999999987"/>
  </r>
  <r>
    <x v="0"/>
    <s v="027840"/>
    <s v="P44000: TOTAL INFORMATION TECHNOLOGY"/>
    <s v="107001"/>
    <s v="CONSTR WORK IN PROG"/>
    <m/>
    <x v="2"/>
    <s v="OVERHEADS - OTHER LABOR COST (BUDGET ONLY)"/>
    <s v="2016"/>
    <x v="1"/>
    <n v="0"/>
    <n v="0"/>
    <n v="9619.91"/>
    <n v="9617.5400000000009"/>
    <n v="7159.53"/>
    <n v="9435.9500000000007"/>
    <n v="10718.34"/>
    <n v="-40463.72"/>
    <n v="2611.34"/>
    <n v="2759.23"/>
    <n v="4200.1499999999996"/>
    <n v="3299.46"/>
    <n v="18957.730000000003"/>
  </r>
  <r>
    <x v="0"/>
    <s v="027850"/>
    <s v="P44000: TOTAL INFORMATION TECHNOLOGY"/>
    <s v="107001"/>
    <s v="CONSTR WORK IN PROG"/>
    <m/>
    <x v="0"/>
    <s v="LABOR - EXEMPT"/>
    <s v="2016"/>
    <x v="1"/>
    <n v="0"/>
    <n v="0"/>
    <n v="2229.64"/>
    <n v="1819"/>
    <n v="3311.18"/>
    <n v="7578.8"/>
    <n v="3946.89"/>
    <n v="-8520.48"/>
    <n v="0"/>
    <n v="0"/>
    <n v="0"/>
    <n v="0"/>
    <n v="10365.029999999999"/>
  </r>
  <r>
    <x v="0"/>
    <s v="027850"/>
    <s v="P44000: TOTAL INFORMATION TECHNOLOGY"/>
    <s v="107001"/>
    <s v="CONSTR WORK IN PROG"/>
    <m/>
    <x v="1"/>
    <s v="OVERHEADS - PENSION AND FAS 106 (BUDGET ONLY)"/>
    <s v="2016"/>
    <x v="1"/>
    <n v="0"/>
    <n v="0"/>
    <n v="337.53"/>
    <n v="275.33"/>
    <n v="501.23"/>
    <n v="1054.58"/>
    <n v="541.36"/>
    <n v="-1169.47"/>
    <n v="0"/>
    <n v="0"/>
    <n v="0"/>
    <n v="0"/>
    <n v="1540.5600000000002"/>
  </r>
  <r>
    <x v="0"/>
    <s v="027850"/>
    <s v="P44000: TOTAL INFORMATION TECHNOLOGY"/>
    <s v="107001"/>
    <s v="CONSTR WORK IN PROG"/>
    <m/>
    <x v="2"/>
    <s v="OVERHEADS - OTHER LABOR COST (BUDGET ONLY)"/>
    <s v="2016"/>
    <x v="1"/>
    <n v="0"/>
    <n v="0"/>
    <n v="1371.07"/>
    <n v="1118.51"/>
    <n v="2036.07"/>
    <n v="4440.75"/>
    <n v="2294.13"/>
    <n v="-4954.46"/>
    <n v="0"/>
    <n v="0"/>
    <n v="0"/>
    <n v="0"/>
    <n v="6306.0699999999988"/>
  </r>
  <r>
    <x v="0"/>
    <s v="027860"/>
    <s v="P44000: TOTAL INFORMATION TECHNOLOGY"/>
    <s v="107001"/>
    <s v="CONSTR WORK IN PROG"/>
    <m/>
    <x v="0"/>
    <s v="LABOR - EXEMPT"/>
    <s v="2016"/>
    <x v="1"/>
    <n v="0"/>
    <n v="0"/>
    <n v="13061.63"/>
    <n v="12693.48"/>
    <n v="13907.25"/>
    <n v="16396.509999999998"/>
    <n v="17663.349999999999"/>
    <n v="-35069.72"/>
    <n v="8.65"/>
    <n v="0"/>
    <n v="2219.21"/>
    <n v="2164.08"/>
    <n v="43044.44"/>
  </r>
  <r>
    <x v="0"/>
    <s v="027860"/>
    <s v="P44000: TOTAL INFORMATION TECHNOLOGY"/>
    <s v="107001"/>
    <s v="CONSTR WORK IN PROG"/>
    <m/>
    <x v="13"/>
    <s v="LABOR - TEMPORARY - STRAIGHT TIME"/>
    <s v="2016"/>
    <x v="1"/>
    <n v="0"/>
    <n v="0"/>
    <n v="1250.7"/>
    <n v="1459.15"/>
    <n v="2349.8000000000002"/>
    <n v="2444.5500000000002"/>
    <n v="1667.6"/>
    <n v="-4266.71"/>
    <n v="0"/>
    <n v="0"/>
    <n v="0"/>
    <n v="0"/>
    <n v="4905.0900000000011"/>
  </r>
  <r>
    <x v="0"/>
    <s v="027860"/>
    <s v="P44000: TOTAL INFORMATION TECHNOLOGY"/>
    <s v="107001"/>
    <s v="CONSTR WORK IN PROG"/>
    <m/>
    <x v="9"/>
    <s v="LABOR - ACCTNG USE - MISC JE - NONALLOCATED"/>
    <s v="2016"/>
    <x v="1"/>
    <n v="0"/>
    <n v="0"/>
    <n v="-1277.93"/>
    <n v="0"/>
    <n v="0"/>
    <n v="0"/>
    <n v="0"/>
    <n v="0.08"/>
    <n v="0"/>
    <n v="0.13"/>
    <n v="0.18"/>
    <n v="0.17"/>
    <n v="-1277.3699999999999"/>
  </r>
  <r>
    <x v="0"/>
    <s v="027860"/>
    <s v="P44000: TOTAL INFORMATION TECHNOLOGY"/>
    <s v="107001"/>
    <s v="CONSTR WORK IN PROG"/>
    <m/>
    <x v="1"/>
    <s v="OVERHEADS - PENSION AND FAS 106 (BUDGET ONLY)"/>
    <s v="2016"/>
    <x v="1"/>
    <n v="0"/>
    <n v="0"/>
    <n v="1977.28"/>
    <n v="1921.49"/>
    <n v="2105.3200000000002"/>
    <n v="2264.71"/>
    <n v="2422.71"/>
    <n v="-4771.79"/>
    <n v="1.31"/>
    <n v="0"/>
    <n v="327.02"/>
    <n v="318.88"/>
    <n v="6566.9299999999994"/>
  </r>
  <r>
    <x v="0"/>
    <s v="027860"/>
    <s v="P44000: TOTAL INFORMATION TECHNOLOGY"/>
    <s v="107001"/>
    <s v="CONSTR WORK IN PROG"/>
    <m/>
    <x v="2"/>
    <s v="OVERHEADS - OTHER LABOR COST (BUDGET ONLY)"/>
    <s v="2016"/>
    <x v="1"/>
    <n v="0"/>
    <n v="0"/>
    <n v="8313.99"/>
    <n v="8134.64"/>
    <n v="9081.9599999999991"/>
    <n v="10113.51"/>
    <n v="10639.02"/>
    <n v="-21244.05"/>
    <n v="5.32"/>
    <n v="0"/>
    <n v="1343.53"/>
    <n v="1310.1500000000001"/>
    <n v="27698.069999999996"/>
  </r>
  <r>
    <x v="0"/>
    <s v="027870"/>
    <s v="P44000: TOTAL INFORMATION TECHNOLOGY"/>
    <s v="107001"/>
    <s v="CONSTR WORK IN PROG"/>
    <m/>
    <x v="0"/>
    <s v="LABOR - EXEMPT"/>
    <s v="2016"/>
    <x v="1"/>
    <n v="0"/>
    <n v="0"/>
    <n v="9406.7999999999993"/>
    <n v="8062.98"/>
    <n v="8542.06"/>
    <n v="9893.06"/>
    <n v="7167.09"/>
    <n v="-44281.87"/>
    <n v="0"/>
    <n v="0"/>
    <n v="0"/>
    <n v="0"/>
    <n v="-1209.8800000000119"/>
  </r>
  <r>
    <x v="0"/>
    <s v="027870"/>
    <s v="P44000: TOTAL INFORMATION TECHNOLOGY"/>
    <s v="107001"/>
    <s v="CONSTR WORK IN PROG"/>
    <m/>
    <x v="1"/>
    <s v="OVERHEADS - PENSION AND FAS 106 (BUDGET ONLY)"/>
    <s v="2016"/>
    <x v="1"/>
    <n v="0"/>
    <n v="0"/>
    <n v="1423.99"/>
    <n v="1220.57"/>
    <n v="1293.08"/>
    <n v="1356.94"/>
    <n v="983.05"/>
    <n v="-6073.7"/>
    <n v="0"/>
    <n v="0"/>
    <n v="0"/>
    <n v="0"/>
    <n v="203.93000000000029"/>
  </r>
  <r>
    <x v="0"/>
    <s v="027870"/>
    <s v="P44000: TOTAL INFORMATION TECHNOLOGY"/>
    <s v="107001"/>
    <s v="CONSTR WORK IN PROG"/>
    <m/>
    <x v="2"/>
    <s v="OVERHEADS - OTHER LABOR COST (BUDGET ONLY)"/>
    <s v="2016"/>
    <x v="1"/>
    <n v="0"/>
    <n v="0"/>
    <n v="5784.41"/>
    <n v="4958.1099999999997"/>
    <n v="5252.69"/>
    <n v="5750.37"/>
    <n v="4165.8599999999997"/>
    <n v="-25739.72"/>
    <n v="0"/>
    <n v="0"/>
    <n v="0"/>
    <n v="0"/>
    <n v="171.71999999999753"/>
  </r>
  <r>
    <x v="0"/>
    <s v="026615"/>
    <s v="P44000: TOTAL INFORMATION TECHNOLOGY"/>
    <s v="107001"/>
    <s v="CONSTR WORK IN PROG"/>
    <m/>
    <x v="0"/>
    <s v="LABOR - EXEMPT"/>
    <s v="2017"/>
    <x v="1"/>
    <n v="605.67999999999995"/>
    <n v="605.67999999999995"/>
    <n v="0"/>
    <n v="0"/>
    <n v="0"/>
    <n v="0"/>
    <n v="0"/>
    <n v="0"/>
    <n v="0"/>
    <n v="0"/>
    <n v="0"/>
    <n v="0"/>
    <n v="1211.3599999999999"/>
  </r>
  <r>
    <x v="0"/>
    <s v="026615"/>
    <s v="P44000: TOTAL INFORMATION TECHNOLOGY"/>
    <s v="107001"/>
    <s v="CONSTR WORK IN PROG"/>
    <m/>
    <x v="1"/>
    <s v="OVERHEADS - PENSION AND FAS 106 (BUDGET ONLY)"/>
    <s v="2017"/>
    <x v="1"/>
    <n v="88.93"/>
    <n v="88.93"/>
    <n v="0"/>
    <n v="0"/>
    <n v="0"/>
    <n v="0"/>
    <n v="0"/>
    <n v="0"/>
    <n v="0"/>
    <n v="0"/>
    <n v="0"/>
    <n v="0"/>
    <n v="177.86"/>
  </r>
  <r>
    <x v="0"/>
    <s v="026615"/>
    <s v="P44000: TOTAL INFORMATION TECHNOLOGY"/>
    <s v="107001"/>
    <s v="CONSTR WORK IN PROG"/>
    <m/>
    <x v="2"/>
    <s v="OVERHEADS - OTHER LABOR COST (BUDGET ONLY)"/>
    <s v="2017"/>
    <x v="1"/>
    <n v="385.39"/>
    <n v="385.39"/>
    <n v="0"/>
    <n v="0"/>
    <n v="0"/>
    <n v="0"/>
    <n v="0"/>
    <n v="0"/>
    <n v="0"/>
    <n v="0"/>
    <n v="0"/>
    <n v="0"/>
    <n v="770.78"/>
  </r>
  <r>
    <x v="0"/>
    <s v="026625"/>
    <s v="P44000: TOTAL INFORMATION TECHNOLOGY"/>
    <s v="107001"/>
    <s v="CONSTR WORK IN PROG"/>
    <m/>
    <x v="0"/>
    <s v="LABOR - EXEMPT"/>
    <s v="2017"/>
    <x v="1"/>
    <n v="821.58"/>
    <n v="2202.9699999999998"/>
    <n v="0"/>
    <n v="0"/>
    <n v="0"/>
    <n v="0"/>
    <n v="0"/>
    <n v="0"/>
    <n v="0"/>
    <n v="0"/>
    <n v="0"/>
    <n v="0"/>
    <n v="3024.5499999999997"/>
  </r>
  <r>
    <x v="0"/>
    <s v="026625"/>
    <s v="P44000: TOTAL INFORMATION TECHNOLOGY"/>
    <s v="107001"/>
    <s v="CONSTR WORK IN PROG"/>
    <m/>
    <x v="1"/>
    <s v="OVERHEADS - PENSION AND FAS 106 (BUDGET ONLY)"/>
    <s v="2017"/>
    <x v="1"/>
    <n v="120.63"/>
    <n v="323.45999999999998"/>
    <n v="0"/>
    <n v="0"/>
    <n v="0"/>
    <n v="0"/>
    <n v="0"/>
    <n v="0"/>
    <n v="0"/>
    <n v="0"/>
    <n v="0"/>
    <n v="0"/>
    <n v="444.09"/>
  </r>
  <r>
    <x v="0"/>
    <s v="026625"/>
    <s v="P44000: TOTAL INFORMATION TECHNOLOGY"/>
    <s v="107001"/>
    <s v="CONSTR WORK IN PROG"/>
    <m/>
    <x v="2"/>
    <s v="OVERHEADS - OTHER LABOR COST (BUDGET ONLY)"/>
    <s v="2017"/>
    <x v="1"/>
    <n v="522.77"/>
    <n v="1401.32"/>
    <n v="0"/>
    <n v="0"/>
    <n v="0"/>
    <n v="0"/>
    <n v="0"/>
    <n v="0"/>
    <n v="0"/>
    <n v="0"/>
    <n v="0"/>
    <n v="0"/>
    <n v="1924.09"/>
  </r>
  <r>
    <x v="0"/>
    <s v="026635"/>
    <s v="P44000: TOTAL INFORMATION TECHNOLOGY"/>
    <s v="107001"/>
    <s v="CONSTR WORK IN PROG"/>
    <m/>
    <x v="0"/>
    <s v="LABOR - EXEMPT"/>
    <s v="2017"/>
    <x v="1"/>
    <n v="2567.1999999999998"/>
    <n v="3007.25"/>
    <n v="0"/>
    <n v="0"/>
    <n v="0"/>
    <n v="0"/>
    <n v="0"/>
    <n v="0"/>
    <n v="0"/>
    <n v="0"/>
    <n v="0"/>
    <n v="0"/>
    <n v="5574.45"/>
  </r>
  <r>
    <x v="0"/>
    <s v="026635"/>
    <s v="P44000: TOTAL INFORMATION TECHNOLOGY"/>
    <s v="107001"/>
    <s v="CONSTR WORK IN PROG"/>
    <m/>
    <x v="1"/>
    <s v="OVERHEADS - PENSION AND FAS 106 (BUDGET ONLY)"/>
    <s v="2017"/>
    <x v="1"/>
    <n v="376.94"/>
    <n v="441.56"/>
    <n v="0"/>
    <n v="0"/>
    <n v="0"/>
    <n v="0"/>
    <n v="0"/>
    <n v="0"/>
    <n v="0"/>
    <n v="0"/>
    <n v="0"/>
    <n v="0"/>
    <n v="818.5"/>
  </r>
  <r>
    <x v="0"/>
    <s v="026635"/>
    <s v="P44000: TOTAL INFORMATION TECHNOLOGY"/>
    <s v="107001"/>
    <s v="CONSTR WORK IN PROG"/>
    <m/>
    <x v="2"/>
    <s v="OVERHEADS - OTHER LABOR COST (BUDGET ONLY)"/>
    <s v="2017"/>
    <x v="1"/>
    <n v="1633.48"/>
    <n v="1913.48"/>
    <n v="0"/>
    <n v="0"/>
    <n v="0"/>
    <n v="0"/>
    <n v="0"/>
    <n v="0"/>
    <n v="0"/>
    <n v="0"/>
    <n v="0"/>
    <n v="0"/>
    <n v="3546.96"/>
  </r>
  <r>
    <x v="0"/>
    <s v="026637"/>
    <s v="P44000: TOTAL INFORMATION TECHNOLOGY"/>
    <s v="107001"/>
    <s v="CONSTR WORK IN PROG"/>
    <m/>
    <x v="0"/>
    <s v="LABOR - EXEMPT"/>
    <s v="2017"/>
    <x v="1"/>
    <n v="3324.29"/>
    <n v="3155.74"/>
    <n v="0"/>
    <n v="0"/>
    <n v="0"/>
    <n v="0"/>
    <n v="0"/>
    <n v="0"/>
    <n v="0"/>
    <n v="0"/>
    <n v="0"/>
    <n v="0"/>
    <n v="6480.03"/>
  </r>
  <r>
    <x v="0"/>
    <s v="026637"/>
    <s v="P44000: TOTAL INFORMATION TECHNOLOGY"/>
    <s v="107001"/>
    <s v="CONSTR WORK IN PROG"/>
    <m/>
    <x v="1"/>
    <s v="OVERHEADS - PENSION AND FAS 106 (BUDGET ONLY)"/>
    <s v="2017"/>
    <x v="1"/>
    <n v="488.11"/>
    <n v="463.36"/>
    <n v="0"/>
    <n v="0"/>
    <n v="0"/>
    <n v="0"/>
    <n v="0"/>
    <n v="0"/>
    <n v="0"/>
    <n v="0"/>
    <n v="0"/>
    <n v="0"/>
    <n v="951.47"/>
  </r>
  <r>
    <x v="0"/>
    <s v="026637"/>
    <s v="P44000: TOTAL INFORMATION TECHNOLOGY"/>
    <s v="107001"/>
    <s v="CONSTR WORK IN PROG"/>
    <m/>
    <x v="2"/>
    <s v="OVERHEADS - OTHER LABOR COST (BUDGET ONLY)"/>
    <s v="2017"/>
    <x v="1"/>
    <n v="2115.21"/>
    <n v="2007.96"/>
    <n v="0"/>
    <n v="0"/>
    <n v="0"/>
    <n v="0"/>
    <n v="0"/>
    <n v="0"/>
    <n v="0"/>
    <n v="0"/>
    <n v="0"/>
    <n v="0"/>
    <n v="4123.17"/>
  </r>
  <r>
    <x v="0"/>
    <s v="026645"/>
    <s v="P44000: TOTAL INFORMATION TECHNOLOGY"/>
    <s v="107001"/>
    <s v="CONSTR WORK IN PROG"/>
    <m/>
    <x v="0"/>
    <s v="LABOR - EXEMPT"/>
    <s v="2017"/>
    <x v="1"/>
    <n v="0"/>
    <n v="152.11000000000001"/>
    <n v="0"/>
    <n v="0"/>
    <n v="0"/>
    <n v="0"/>
    <n v="0"/>
    <n v="0"/>
    <n v="0"/>
    <n v="0"/>
    <n v="0"/>
    <n v="0"/>
    <n v="152.11000000000001"/>
  </r>
  <r>
    <x v="0"/>
    <s v="026645"/>
    <s v="P44000: TOTAL INFORMATION TECHNOLOGY"/>
    <s v="107001"/>
    <s v="CONSTR WORK IN PROG"/>
    <m/>
    <x v="1"/>
    <s v="OVERHEADS - PENSION AND FAS 106 (BUDGET ONLY)"/>
    <s v="2017"/>
    <x v="1"/>
    <n v="0"/>
    <n v="22.33"/>
    <n v="0"/>
    <n v="0"/>
    <n v="0"/>
    <n v="0"/>
    <n v="0"/>
    <n v="0"/>
    <n v="0"/>
    <n v="0"/>
    <n v="0"/>
    <n v="0"/>
    <n v="22.33"/>
  </r>
  <r>
    <x v="0"/>
    <s v="026645"/>
    <s v="P44000: TOTAL INFORMATION TECHNOLOGY"/>
    <s v="107001"/>
    <s v="CONSTR WORK IN PROG"/>
    <m/>
    <x v="2"/>
    <s v="OVERHEADS - OTHER LABOR COST (BUDGET ONLY)"/>
    <s v="2017"/>
    <x v="1"/>
    <n v="0"/>
    <n v="96.79"/>
    <n v="0"/>
    <n v="0"/>
    <n v="0"/>
    <n v="0"/>
    <n v="0"/>
    <n v="0"/>
    <n v="0"/>
    <n v="0"/>
    <n v="0"/>
    <n v="0"/>
    <n v="96.79"/>
  </r>
  <r>
    <x v="0"/>
    <s v="026646"/>
    <s v="P44000: TOTAL INFORMATION TECHNOLOGY"/>
    <s v="107001"/>
    <s v="CONSTR WORK IN PROG"/>
    <m/>
    <x v="0"/>
    <s v="LABOR - EXEMPT"/>
    <s v="2017"/>
    <x v="1"/>
    <n v="8400.57"/>
    <n v="7974.63"/>
    <n v="0"/>
    <n v="0"/>
    <n v="0"/>
    <n v="0"/>
    <n v="0"/>
    <n v="0"/>
    <n v="0"/>
    <n v="0"/>
    <n v="0"/>
    <n v="0"/>
    <n v="16375.2"/>
  </r>
  <r>
    <x v="0"/>
    <s v="026646"/>
    <s v="P44000: TOTAL INFORMATION TECHNOLOGY"/>
    <s v="107001"/>
    <s v="CONSTR WORK IN PROG"/>
    <m/>
    <x v="1"/>
    <s v="OVERHEADS - PENSION AND FAS 106 (BUDGET ONLY)"/>
    <s v="2017"/>
    <x v="1"/>
    <n v="1233.46"/>
    <n v="1170.9100000000001"/>
    <n v="0"/>
    <n v="0"/>
    <n v="0"/>
    <n v="0"/>
    <n v="0"/>
    <n v="0"/>
    <n v="0"/>
    <n v="0"/>
    <n v="0"/>
    <n v="0"/>
    <n v="2404.37"/>
  </r>
  <r>
    <x v="0"/>
    <s v="026646"/>
    <s v="P44000: TOTAL INFORMATION TECHNOLOGY"/>
    <s v="107001"/>
    <s v="CONSTR WORK IN PROG"/>
    <m/>
    <x v="2"/>
    <s v="OVERHEADS - OTHER LABOR COST (BUDGET ONLY)"/>
    <s v="2017"/>
    <x v="1"/>
    <n v="5345.2"/>
    <n v="5074.17"/>
    <n v="0"/>
    <n v="0"/>
    <n v="0"/>
    <n v="0"/>
    <n v="0"/>
    <n v="0"/>
    <n v="0"/>
    <n v="0"/>
    <n v="0"/>
    <n v="0"/>
    <n v="10419.369999999999"/>
  </r>
  <r>
    <x v="0"/>
    <s v="026744"/>
    <s v="P44000: TOTAL INFORMATION TECHNOLOGY"/>
    <s v="107001"/>
    <s v="CONSTR WORK IN PROG"/>
    <m/>
    <x v="0"/>
    <s v="LABOR - EXEMPT"/>
    <s v="2017"/>
    <x v="1"/>
    <n v="6813.91"/>
    <n v="6813.91"/>
    <n v="0"/>
    <n v="0"/>
    <n v="0"/>
    <n v="0"/>
    <n v="0"/>
    <n v="0"/>
    <n v="0"/>
    <n v="0"/>
    <n v="0"/>
    <n v="0"/>
    <n v="13627.82"/>
  </r>
  <r>
    <x v="0"/>
    <s v="026744"/>
    <s v="P44000: TOTAL INFORMATION TECHNOLOGY"/>
    <s v="107001"/>
    <s v="CONSTR WORK IN PROG"/>
    <m/>
    <x v="1"/>
    <s v="OVERHEADS - PENSION AND FAS 106 (BUDGET ONLY)"/>
    <s v="2017"/>
    <x v="1"/>
    <n v="1000.48"/>
    <n v="1000.48"/>
    <n v="0"/>
    <n v="0"/>
    <n v="0"/>
    <n v="0"/>
    <n v="0"/>
    <n v="0"/>
    <n v="0"/>
    <n v="0"/>
    <n v="0"/>
    <n v="0"/>
    <n v="2000.96"/>
  </r>
  <r>
    <x v="0"/>
    <s v="026744"/>
    <s v="P44000: TOTAL INFORMATION TECHNOLOGY"/>
    <s v="107001"/>
    <s v="CONSTR WORK IN PROG"/>
    <m/>
    <x v="2"/>
    <s v="OVERHEADS - OTHER LABOR COST (BUDGET ONLY)"/>
    <s v="2017"/>
    <x v="1"/>
    <n v="4335.62"/>
    <n v="4335.62"/>
    <n v="0"/>
    <n v="0"/>
    <n v="0"/>
    <n v="0"/>
    <n v="0"/>
    <n v="0"/>
    <n v="0"/>
    <n v="0"/>
    <n v="0"/>
    <n v="0"/>
    <n v="8671.24"/>
  </r>
  <r>
    <x v="0"/>
    <s v="026774"/>
    <s v="P44000: TOTAL INFORMATION TECHNOLOGY"/>
    <s v="107001"/>
    <s v="CONSTR WORK IN PROG"/>
    <m/>
    <x v="0"/>
    <s v="LABOR - EXEMPT"/>
    <s v="2017"/>
    <x v="1"/>
    <n v="2767.65"/>
    <n v="5052.0600000000004"/>
    <n v="0"/>
    <n v="0"/>
    <n v="0"/>
    <n v="0"/>
    <n v="0"/>
    <n v="0"/>
    <n v="0"/>
    <n v="0"/>
    <n v="0"/>
    <n v="0"/>
    <n v="7819.7100000000009"/>
  </r>
  <r>
    <x v="0"/>
    <s v="026774"/>
    <s v="P44000: TOTAL INFORMATION TECHNOLOGY"/>
    <s v="107001"/>
    <s v="CONSTR WORK IN PROG"/>
    <m/>
    <x v="1"/>
    <s v="OVERHEADS - PENSION AND FAS 106 (BUDGET ONLY)"/>
    <s v="2017"/>
    <x v="1"/>
    <n v="406.37"/>
    <n v="741.79"/>
    <n v="0"/>
    <n v="0"/>
    <n v="0"/>
    <n v="0"/>
    <n v="0"/>
    <n v="0"/>
    <n v="0"/>
    <n v="0"/>
    <n v="0"/>
    <n v="0"/>
    <n v="1148.1599999999999"/>
  </r>
  <r>
    <x v="0"/>
    <s v="026774"/>
    <s v="P44000: TOTAL INFORMATION TECHNOLOGY"/>
    <s v="107001"/>
    <s v="CONSTR WORK IN PROG"/>
    <m/>
    <x v="2"/>
    <s v="OVERHEADS - OTHER LABOR COST (BUDGET ONLY)"/>
    <s v="2017"/>
    <x v="1"/>
    <n v="1761.03"/>
    <n v="3214.57"/>
    <n v="0"/>
    <n v="0"/>
    <n v="0"/>
    <n v="0"/>
    <n v="0"/>
    <n v="0"/>
    <n v="0"/>
    <n v="0"/>
    <n v="0"/>
    <n v="0"/>
    <n v="4975.6000000000004"/>
  </r>
  <r>
    <x v="0"/>
    <s v="027610"/>
    <s v="P44000: TOTAL INFORMATION TECHNOLOGY"/>
    <s v="107001"/>
    <s v="CONSTR WORK IN PROG"/>
    <m/>
    <x v="0"/>
    <s v="LABOR - EXEMPT"/>
    <s v="2017"/>
    <x v="1"/>
    <n v="14394.64"/>
    <n v="13768.27"/>
    <n v="0"/>
    <n v="0"/>
    <n v="0"/>
    <n v="0"/>
    <n v="0"/>
    <n v="0"/>
    <n v="0"/>
    <n v="0"/>
    <n v="0"/>
    <n v="0"/>
    <n v="28162.91"/>
  </r>
  <r>
    <x v="0"/>
    <s v="027610"/>
    <s v="P44000: TOTAL INFORMATION TECHNOLOGY"/>
    <s v="107001"/>
    <s v="CONSTR WORK IN PROG"/>
    <m/>
    <x v="1"/>
    <s v="OVERHEADS - PENSION AND FAS 106 (BUDGET ONLY)"/>
    <s v="2017"/>
    <x v="1"/>
    <n v="2113.56"/>
    <n v="2021.59"/>
    <n v="0"/>
    <n v="0"/>
    <n v="0"/>
    <n v="0"/>
    <n v="0"/>
    <n v="0"/>
    <n v="0"/>
    <n v="0"/>
    <n v="0"/>
    <n v="0"/>
    <n v="4135.1499999999996"/>
  </r>
  <r>
    <x v="0"/>
    <s v="027610"/>
    <s v="P44000: TOTAL INFORMATION TECHNOLOGY"/>
    <s v="107001"/>
    <s v="CONSTR WORK IN PROG"/>
    <m/>
    <x v="2"/>
    <s v="OVERHEADS - OTHER LABOR COST (BUDGET ONLY)"/>
    <s v="2017"/>
    <x v="1"/>
    <n v="9159.17"/>
    <n v="8760.61"/>
    <n v="0"/>
    <n v="0"/>
    <n v="0"/>
    <n v="0"/>
    <n v="0"/>
    <n v="0"/>
    <n v="0"/>
    <n v="0"/>
    <n v="0"/>
    <n v="0"/>
    <n v="17919.78"/>
  </r>
  <r>
    <x v="0"/>
    <s v="027620"/>
    <s v="P44000: TOTAL INFORMATION TECHNOLOGY"/>
    <s v="107001"/>
    <s v="CONSTR WORK IN PROG"/>
    <m/>
    <x v="0"/>
    <s v="LABOR - EXEMPT"/>
    <s v="2017"/>
    <x v="1"/>
    <n v="15855.15"/>
    <n v="17820.8"/>
    <n v="0"/>
    <n v="0"/>
    <n v="0"/>
    <n v="0"/>
    <n v="0"/>
    <n v="0"/>
    <n v="0"/>
    <n v="0"/>
    <n v="0"/>
    <n v="0"/>
    <n v="33675.949999999997"/>
  </r>
  <r>
    <x v="0"/>
    <s v="027620"/>
    <s v="P44000: TOTAL INFORMATION TECHNOLOGY"/>
    <s v="107001"/>
    <s v="CONSTR WORK IN PROG"/>
    <m/>
    <x v="1"/>
    <s v="OVERHEADS - PENSION AND FAS 106 (BUDGET ONLY)"/>
    <s v="2017"/>
    <x v="1"/>
    <n v="2328.02"/>
    <n v="2616.64"/>
    <n v="0"/>
    <n v="0"/>
    <n v="0"/>
    <n v="0"/>
    <n v="0"/>
    <n v="0"/>
    <n v="0"/>
    <n v="0"/>
    <n v="0"/>
    <n v="0"/>
    <n v="4944.66"/>
  </r>
  <r>
    <x v="0"/>
    <s v="027620"/>
    <s v="P44000: TOTAL INFORMATION TECHNOLOGY"/>
    <s v="107001"/>
    <s v="CONSTR WORK IN PROG"/>
    <m/>
    <x v="2"/>
    <s v="OVERHEADS - OTHER LABOR COST (BUDGET ONLY)"/>
    <s v="2017"/>
    <x v="1"/>
    <n v="10088.469999999999"/>
    <n v="11339.2"/>
    <n v="0"/>
    <n v="0"/>
    <n v="0"/>
    <n v="0"/>
    <n v="0"/>
    <n v="0"/>
    <n v="0"/>
    <n v="0"/>
    <n v="0"/>
    <n v="0"/>
    <n v="21427.67"/>
  </r>
  <r>
    <x v="0"/>
    <s v="027630"/>
    <s v="P44000: TOTAL INFORMATION TECHNOLOGY"/>
    <s v="107001"/>
    <s v="CONSTR WORK IN PROG"/>
    <m/>
    <x v="0"/>
    <s v="LABOR - EXEMPT"/>
    <s v="2017"/>
    <x v="1"/>
    <n v="6738.42"/>
    <n v="6396.77"/>
    <n v="0"/>
    <n v="0"/>
    <n v="0"/>
    <n v="0"/>
    <n v="0"/>
    <n v="0"/>
    <n v="0"/>
    <n v="0"/>
    <n v="0"/>
    <n v="0"/>
    <n v="13135.19"/>
  </r>
  <r>
    <x v="0"/>
    <s v="027630"/>
    <s v="P44000: TOTAL INFORMATION TECHNOLOGY"/>
    <s v="107001"/>
    <s v="CONSTR WORK IN PROG"/>
    <m/>
    <x v="1"/>
    <s v="OVERHEADS - PENSION AND FAS 106 (BUDGET ONLY)"/>
    <s v="2017"/>
    <x v="1"/>
    <n v="989.4"/>
    <n v="939.24"/>
    <n v="0"/>
    <n v="0"/>
    <n v="0"/>
    <n v="0"/>
    <n v="0"/>
    <n v="0"/>
    <n v="0"/>
    <n v="0"/>
    <n v="0"/>
    <n v="0"/>
    <n v="1928.6399999999999"/>
  </r>
  <r>
    <x v="0"/>
    <s v="027630"/>
    <s v="P44000: TOTAL INFORMATION TECHNOLOGY"/>
    <s v="107001"/>
    <s v="CONSTR WORK IN PROG"/>
    <m/>
    <x v="2"/>
    <s v="OVERHEADS - OTHER LABOR COST (BUDGET ONLY)"/>
    <s v="2017"/>
    <x v="1"/>
    <n v="4287.59"/>
    <n v="4070.2"/>
    <n v="0"/>
    <n v="0"/>
    <n v="0"/>
    <n v="0"/>
    <n v="0"/>
    <n v="0"/>
    <n v="0"/>
    <n v="0"/>
    <n v="0"/>
    <n v="0"/>
    <n v="8357.7900000000009"/>
  </r>
  <r>
    <x v="0"/>
    <s v="027820"/>
    <s v="P44000: TOTAL INFORMATION TECHNOLOGY"/>
    <s v="107001"/>
    <s v="CONSTR WORK IN PROG"/>
    <m/>
    <x v="0"/>
    <s v="LABOR - EXEMPT"/>
    <s v="2017"/>
    <x v="1"/>
    <n v="27200.76"/>
    <n v="25821.61"/>
    <n v="0"/>
    <n v="0"/>
    <n v="0"/>
    <n v="0"/>
    <n v="0"/>
    <n v="0"/>
    <n v="0"/>
    <n v="0"/>
    <n v="0"/>
    <n v="0"/>
    <n v="53022.369999999995"/>
  </r>
  <r>
    <x v="0"/>
    <s v="027820"/>
    <s v="P44000: TOTAL INFORMATION TECHNOLOGY"/>
    <s v="107001"/>
    <s v="CONSTR WORK IN PROG"/>
    <m/>
    <x v="1"/>
    <s v="OVERHEADS - PENSION AND FAS 106 (BUDGET ONLY)"/>
    <s v="2017"/>
    <x v="1"/>
    <n v="3993.89"/>
    <n v="3791.39"/>
    <n v="0"/>
    <n v="0"/>
    <n v="0"/>
    <n v="0"/>
    <n v="0"/>
    <n v="0"/>
    <n v="0"/>
    <n v="0"/>
    <n v="0"/>
    <n v="0"/>
    <n v="7785.28"/>
  </r>
  <r>
    <x v="0"/>
    <s v="027820"/>
    <s v="P44000: TOTAL INFORMATION TECHNOLOGY"/>
    <s v="107001"/>
    <s v="CONSTR WORK IN PROG"/>
    <m/>
    <x v="2"/>
    <s v="OVERHEADS - OTHER LABOR COST (BUDGET ONLY)"/>
    <s v="2017"/>
    <x v="1"/>
    <n v="17307.580000000002"/>
    <n v="16430.04"/>
    <n v="0"/>
    <n v="0"/>
    <n v="0"/>
    <n v="0"/>
    <n v="0"/>
    <n v="0"/>
    <n v="0"/>
    <n v="0"/>
    <n v="0"/>
    <n v="0"/>
    <n v="33737.620000000003"/>
  </r>
  <r>
    <x v="0"/>
    <s v="027830"/>
    <s v="P44000: TOTAL INFORMATION TECHNOLOGY"/>
    <s v="107001"/>
    <s v="CONSTR WORK IN PROG"/>
    <m/>
    <x v="0"/>
    <s v="LABOR - EXEMPT"/>
    <s v="2017"/>
    <x v="1"/>
    <n v="27852.14"/>
    <n v="26439.96"/>
    <n v="0"/>
    <n v="0"/>
    <n v="0"/>
    <n v="0"/>
    <n v="0"/>
    <n v="0"/>
    <n v="0"/>
    <n v="0"/>
    <n v="0"/>
    <n v="0"/>
    <n v="54292.1"/>
  </r>
  <r>
    <x v="0"/>
    <s v="027830"/>
    <s v="P44000: TOTAL INFORMATION TECHNOLOGY"/>
    <s v="107001"/>
    <s v="CONSTR WORK IN PROG"/>
    <m/>
    <x v="1"/>
    <s v="OVERHEADS - PENSION AND FAS 106 (BUDGET ONLY)"/>
    <s v="2017"/>
    <x v="1"/>
    <n v="4089.53"/>
    <n v="3882.18"/>
    <n v="0"/>
    <n v="0"/>
    <n v="0"/>
    <n v="0"/>
    <n v="0"/>
    <n v="0"/>
    <n v="0"/>
    <n v="0"/>
    <n v="0"/>
    <n v="0"/>
    <n v="7971.71"/>
  </r>
  <r>
    <x v="0"/>
    <s v="027830"/>
    <s v="P44000: TOTAL INFORMATION TECHNOLOGY"/>
    <s v="107001"/>
    <s v="CONSTR WORK IN PROG"/>
    <m/>
    <x v="2"/>
    <s v="OVERHEADS - OTHER LABOR COST (BUDGET ONLY)"/>
    <s v="2017"/>
    <x v="1"/>
    <n v="17722.04"/>
    <n v="16823.48"/>
    <n v="0"/>
    <n v="0"/>
    <n v="0"/>
    <n v="0"/>
    <n v="0"/>
    <n v="0"/>
    <n v="0"/>
    <n v="0"/>
    <n v="0"/>
    <n v="0"/>
    <n v="34545.520000000004"/>
  </r>
  <r>
    <x v="0"/>
    <s v="027840"/>
    <s v="P44000: TOTAL INFORMATION TECHNOLOGY"/>
    <s v="107001"/>
    <s v="CONSTR WORK IN PROG"/>
    <m/>
    <x v="0"/>
    <s v="LABOR - EXEMPT"/>
    <s v="2017"/>
    <x v="1"/>
    <n v="22449.5"/>
    <n v="22449.5"/>
    <n v="0"/>
    <n v="0"/>
    <n v="0"/>
    <n v="0"/>
    <n v="0"/>
    <n v="0"/>
    <n v="0"/>
    <n v="0"/>
    <n v="0"/>
    <n v="0"/>
    <n v="44899"/>
  </r>
  <r>
    <x v="0"/>
    <s v="027840"/>
    <s v="P44000: TOTAL INFORMATION TECHNOLOGY"/>
    <s v="107001"/>
    <s v="CONSTR WORK IN PROG"/>
    <m/>
    <x v="1"/>
    <s v="OVERHEADS - PENSION AND FAS 106 (BUDGET ONLY)"/>
    <s v="2017"/>
    <x v="1"/>
    <n v="3296.26"/>
    <n v="3296.26"/>
    <n v="0"/>
    <n v="0"/>
    <n v="0"/>
    <n v="0"/>
    <n v="0"/>
    <n v="0"/>
    <n v="0"/>
    <n v="0"/>
    <n v="0"/>
    <n v="0"/>
    <n v="6592.52"/>
  </r>
  <r>
    <x v="0"/>
    <s v="027840"/>
    <s v="P44000: TOTAL INFORMATION TECHNOLOGY"/>
    <s v="107001"/>
    <s v="CONSTR WORK IN PROG"/>
    <m/>
    <x v="2"/>
    <s v="OVERHEADS - OTHER LABOR COST (BUDGET ONLY)"/>
    <s v="2017"/>
    <x v="1"/>
    <n v="14284.39"/>
    <n v="14284.39"/>
    <n v="0"/>
    <n v="0"/>
    <n v="0"/>
    <n v="0"/>
    <n v="0"/>
    <n v="0"/>
    <n v="0"/>
    <n v="0"/>
    <n v="0"/>
    <n v="0"/>
    <n v="28568.78"/>
  </r>
  <r>
    <x v="0"/>
    <s v="027850"/>
    <s v="P44000: TOTAL INFORMATION TECHNOLOGY"/>
    <s v="107001"/>
    <s v="CONSTR WORK IN PROG"/>
    <m/>
    <x v="0"/>
    <s v="LABOR - EXEMPT"/>
    <s v="2017"/>
    <x v="1"/>
    <n v="3525.13"/>
    <n v="3525.13"/>
    <n v="0"/>
    <n v="0"/>
    <n v="0"/>
    <n v="0"/>
    <n v="0"/>
    <n v="0"/>
    <n v="0"/>
    <n v="0"/>
    <n v="0"/>
    <n v="0"/>
    <n v="7050.26"/>
  </r>
  <r>
    <x v="0"/>
    <s v="027850"/>
    <s v="P44000: TOTAL INFORMATION TECHNOLOGY"/>
    <s v="107001"/>
    <s v="CONSTR WORK IN PROG"/>
    <m/>
    <x v="1"/>
    <s v="OVERHEADS - PENSION AND FAS 106 (BUDGET ONLY)"/>
    <s v="2017"/>
    <x v="1"/>
    <n v="517.59"/>
    <n v="517.59"/>
    <n v="0"/>
    <n v="0"/>
    <n v="0"/>
    <n v="0"/>
    <n v="0"/>
    <n v="0"/>
    <n v="0"/>
    <n v="0"/>
    <n v="0"/>
    <n v="0"/>
    <n v="1035.18"/>
  </r>
  <r>
    <x v="0"/>
    <s v="027850"/>
    <s v="P44000: TOTAL INFORMATION TECHNOLOGY"/>
    <s v="107001"/>
    <s v="CONSTR WORK IN PROG"/>
    <m/>
    <x v="2"/>
    <s v="OVERHEADS - OTHER LABOR COST (BUDGET ONLY)"/>
    <s v="2017"/>
    <x v="1"/>
    <n v="2243"/>
    <n v="2243"/>
    <n v="0"/>
    <n v="0"/>
    <n v="0"/>
    <n v="0"/>
    <n v="0"/>
    <n v="0"/>
    <n v="0"/>
    <n v="0"/>
    <n v="0"/>
    <n v="0"/>
    <n v="4486"/>
  </r>
  <r>
    <x v="0"/>
    <s v="027860"/>
    <s v="P44000: TOTAL INFORMATION TECHNOLOGY"/>
    <s v="107001"/>
    <s v="CONSTR WORK IN PROG"/>
    <m/>
    <x v="0"/>
    <s v="LABOR - EXEMPT"/>
    <s v="2017"/>
    <x v="1"/>
    <n v="9870.36"/>
    <n v="9870.36"/>
    <n v="0"/>
    <n v="0"/>
    <n v="0"/>
    <n v="0"/>
    <n v="0"/>
    <n v="0"/>
    <n v="0"/>
    <n v="0"/>
    <n v="0"/>
    <n v="0"/>
    <n v="19740.72"/>
  </r>
  <r>
    <x v="0"/>
    <s v="027860"/>
    <s v="P44000: TOTAL INFORMATION TECHNOLOGY"/>
    <s v="107001"/>
    <s v="CONSTR WORK IN PROG"/>
    <m/>
    <x v="1"/>
    <s v="OVERHEADS - PENSION AND FAS 106 (BUDGET ONLY)"/>
    <s v="2017"/>
    <x v="1"/>
    <n v="1449.26"/>
    <n v="1449.26"/>
    <n v="0"/>
    <n v="0"/>
    <n v="0"/>
    <n v="0"/>
    <n v="0"/>
    <n v="0"/>
    <n v="0"/>
    <n v="0"/>
    <n v="0"/>
    <n v="0"/>
    <n v="2898.52"/>
  </r>
  <r>
    <x v="0"/>
    <s v="027860"/>
    <s v="P44000: TOTAL INFORMATION TECHNOLOGY"/>
    <s v="107001"/>
    <s v="CONSTR WORK IN PROG"/>
    <m/>
    <x v="2"/>
    <s v="OVERHEADS - OTHER LABOR COST (BUDGET ONLY)"/>
    <s v="2017"/>
    <x v="1"/>
    <n v="6280.41"/>
    <n v="6280.41"/>
    <n v="0"/>
    <n v="0"/>
    <n v="0"/>
    <n v="0"/>
    <n v="0"/>
    <n v="0"/>
    <n v="0"/>
    <n v="0"/>
    <n v="0"/>
    <n v="0"/>
    <n v="12560.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2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showHeaders="0" outline="1" outlineData="1" multipleFieldFilters="0">
  <location ref="A12:C15" firstHeaderRow="1" firstDataRow="2" firstDataCol="1" rowPageCount="1" colPageCount="1"/>
  <pivotFields count="23">
    <pivotField axis="axisRow" showAll="0">
      <items count="3">
        <item x="0"/>
        <item m="1" x="1"/>
        <item t="default"/>
      </items>
    </pivotField>
    <pivotField multipleItemSelectionAllowed="1" showAll="0"/>
    <pivotField showAll="0" defaultSubtotal="0"/>
    <pivotField showAll="0"/>
    <pivotField showAll="0"/>
    <pivotField showAll="0"/>
    <pivotField axis="axisPage" multipleItemSelectionAllowed="1" showAll="0">
      <items count="16">
        <item x="0"/>
        <item x="3"/>
        <item x="4"/>
        <item x="5"/>
        <item x="6"/>
        <item x="7"/>
        <item x="13"/>
        <item x="8"/>
        <item x="9"/>
        <item x="12"/>
        <item h="1" x="10"/>
        <item h="1" x="1"/>
        <item h="1" x="2"/>
        <item h="1" x="11"/>
        <item h="1" m="1" x="14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dataField="1" numFmtId="43" showAll="0"/>
  </pivotFields>
  <rowFields count="1">
    <field x="0"/>
  </rowFields>
  <rowItems count="2">
    <i>
      <x/>
    </i>
    <i t="grand">
      <x/>
    </i>
  </rowItems>
  <colFields count="1">
    <field x="9"/>
  </colFields>
  <colItems count="2">
    <i>
      <x/>
    </i>
    <i>
      <x v="1"/>
    </i>
  </colItems>
  <pageFields count="1">
    <pageField fld="6" hier="-1"/>
  </pageFields>
  <dataFields count="1">
    <dataField name="Sum of Total" fld="22" baseField="0" baseItem="0" numFmtId="164"/>
  </dataFields>
  <formats count="11">
    <format dxfId="10">
      <pivotArea outline="0" collapsedLevelsAreSubtotals="1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1">
          <reference field="9" count="0"/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1"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2" sqref="A2"/>
    </sheetView>
  </sheetViews>
  <sheetFormatPr defaultColWidth="9" defaultRowHeight="15.6" x14ac:dyDescent="0.3"/>
  <cols>
    <col min="1" max="1" width="14" style="3" customWidth="1"/>
    <col min="2" max="2" width="15" style="3" customWidth="1"/>
    <col min="3" max="3" width="12.19921875" style="3" customWidth="1"/>
    <col min="4" max="4" width="11.69921875" style="3" bestFit="1" customWidth="1"/>
    <col min="5" max="5" width="10.69921875" style="3" bestFit="1" customWidth="1"/>
    <col min="6" max="16384" width="9" style="3"/>
  </cols>
  <sheetData>
    <row r="1" spans="1:11" x14ac:dyDescent="0.3">
      <c r="J1" s="4"/>
      <c r="K1" s="5"/>
    </row>
    <row r="2" spans="1:11" x14ac:dyDescent="0.3">
      <c r="A2" s="13" t="s">
        <v>99</v>
      </c>
      <c r="J2" s="4"/>
      <c r="K2" s="5"/>
    </row>
    <row r="3" spans="1:11" x14ac:dyDescent="0.3">
      <c r="A3" s="6"/>
      <c r="B3" s="6"/>
      <c r="C3" s="6"/>
      <c r="D3" s="6" t="s">
        <v>97</v>
      </c>
    </row>
    <row r="4" spans="1:11" x14ac:dyDescent="0.3">
      <c r="A4" s="7" t="s">
        <v>93</v>
      </c>
      <c r="B4" s="7" t="s">
        <v>85</v>
      </c>
      <c r="C4" s="7" t="s">
        <v>48</v>
      </c>
      <c r="D4" s="7" t="s">
        <v>98</v>
      </c>
    </row>
    <row r="5" spans="1:11" x14ac:dyDescent="0.3">
      <c r="A5" s="8" t="s">
        <v>100</v>
      </c>
      <c r="B5" s="8">
        <f>7304268</f>
        <v>7304268</v>
      </c>
      <c r="C5" s="8">
        <f>7797587</f>
        <v>7797587</v>
      </c>
      <c r="D5" s="8">
        <f>B5-C5</f>
        <v>-493319</v>
      </c>
      <c r="E5" s="16"/>
    </row>
    <row r="6" spans="1:11" x14ac:dyDescent="0.3">
      <c r="A6" s="9" t="s">
        <v>94</v>
      </c>
      <c r="B6" s="9">
        <f>SUM(B5:B5)</f>
        <v>7304268</v>
      </c>
      <c r="C6" s="9">
        <f>SUM(C5:C5)</f>
        <v>7797587</v>
      </c>
      <c r="D6" s="9">
        <f>SUM(D5:D5)</f>
        <v>-493319</v>
      </c>
    </row>
    <row r="9" spans="1:11" x14ac:dyDescent="0.3">
      <c r="A9" s="2" t="s">
        <v>95</v>
      </c>
    </row>
    <row r="10" spans="1:11" x14ac:dyDescent="0.3">
      <c r="A10" s="10" t="s">
        <v>5</v>
      </c>
      <c r="B10" s="3" t="s">
        <v>88</v>
      </c>
      <c r="C10" s="3" t="s">
        <v>106</v>
      </c>
    </row>
    <row r="11" spans="1:11" x14ac:dyDescent="0.3">
      <c r="A11" s="2"/>
    </row>
    <row r="12" spans="1:11" x14ac:dyDescent="0.3">
      <c r="A12" s="10" t="s">
        <v>96</v>
      </c>
      <c r="D12" s="6" t="s">
        <v>97</v>
      </c>
    </row>
    <row r="13" spans="1:11" x14ac:dyDescent="0.3">
      <c r="B13" s="3" t="s">
        <v>85</v>
      </c>
      <c r="C13" s="3" t="s">
        <v>48</v>
      </c>
      <c r="D13" s="7" t="s">
        <v>98</v>
      </c>
    </row>
    <row r="14" spans="1:11" x14ac:dyDescent="0.3">
      <c r="A14" s="11" t="s">
        <v>15</v>
      </c>
      <c r="B14" s="8">
        <v>2681340.6100000022</v>
      </c>
      <c r="C14" s="8">
        <v>1489540.8499999999</v>
      </c>
      <c r="D14" s="8">
        <f>B14-C14</f>
        <v>1191799.7600000023</v>
      </c>
    </row>
    <row r="15" spans="1:11" x14ac:dyDescent="0.3">
      <c r="A15" s="11" t="s">
        <v>94</v>
      </c>
      <c r="B15" s="8">
        <v>2681340.6100000022</v>
      </c>
      <c r="C15" s="8">
        <v>1489540.8499999999</v>
      </c>
      <c r="D15" s="9">
        <f t="shared" ref="D15" si="0">B15-C15</f>
        <v>1191799.7600000023</v>
      </c>
    </row>
    <row r="17" spans="1:4" x14ac:dyDescent="0.3">
      <c r="A17" s="2" t="s">
        <v>102</v>
      </c>
    </row>
    <row r="18" spans="1:4" x14ac:dyDescent="0.3">
      <c r="A18" s="12"/>
      <c r="B18" s="14" t="s">
        <v>101</v>
      </c>
      <c r="C18" s="14" t="s">
        <v>108</v>
      </c>
      <c r="D18" s="14" t="s">
        <v>104</v>
      </c>
    </row>
    <row r="19" spans="1:4" x14ac:dyDescent="0.3">
      <c r="A19" s="7"/>
      <c r="B19" s="14" t="s">
        <v>103</v>
      </c>
      <c r="C19" s="14" t="s">
        <v>107</v>
      </c>
      <c r="D19" s="14" t="s">
        <v>105</v>
      </c>
    </row>
    <row r="20" spans="1:4" x14ac:dyDescent="0.3">
      <c r="A20" s="8" t="s">
        <v>100</v>
      </c>
      <c r="B20" s="8">
        <f>B5-(B5+(B5*3%))</f>
        <v>-219128.04000000004</v>
      </c>
      <c r="C20" s="8">
        <f>+(D14*-1*22%)</f>
        <v>-262195.94720000052</v>
      </c>
      <c r="D20" s="15">
        <f>+B20+C20</f>
        <v>-481323.98720000056</v>
      </c>
    </row>
    <row r="21" spans="1:4" x14ac:dyDescent="0.3">
      <c r="A21" s="9" t="s">
        <v>94</v>
      </c>
      <c r="B21" s="9">
        <f>SUM(B20:B20)</f>
        <v>-219128.04000000004</v>
      </c>
      <c r="C21" s="9">
        <f>SUM(C20:C20)</f>
        <v>-262195.94720000052</v>
      </c>
      <c r="D21" s="9">
        <f>SUM(D20:D20)</f>
        <v>-481323.98720000056</v>
      </c>
    </row>
  </sheetData>
  <pageMargins left="1" right="0.5" top="1.25" bottom="0.5" header="0.5" footer="0.3"/>
  <pageSetup orientation="portrait" horizontalDpi="1200" verticalDpi="1200" r:id="rId2"/>
  <headerFooter scaleWithDoc="0">
    <oddHeader>&amp;C&amp;"Times New Roman,Bold"
Louisville Gas and Electric Company
Case No. 2016-00371&amp;R&amp;"Times New Roman,Bold"Attachment to Response to PSC-2 Question No. 23
Page &amp;P of &amp;N
Arbough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8"/>
  <sheetViews>
    <sheetView tabSelected="1" zoomScale="85" zoomScaleNormal="85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.6" x14ac:dyDescent="0.3"/>
  <cols>
    <col min="1" max="1" width="11" bestFit="1" customWidth="1"/>
    <col min="2" max="2" width="16.8984375" bestFit="1" customWidth="1"/>
    <col min="3" max="3" width="45.09765625" bestFit="1" customWidth="1"/>
    <col min="4" max="4" width="10" bestFit="1" customWidth="1"/>
    <col min="5" max="5" width="25" bestFit="1" customWidth="1"/>
    <col min="6" max="6" width="12" bestFit="1" customWidth="1"/>
    <col min="7" max="7" width="11.69921875" customWidth="1"/>
    <col min="8" max="8" width="58.5" bestFit="1" customWidth="1"/>
    <col min="9" max="9" width="6.8984375" bestFit="1" customWidth="1"/>
    <col min="10" max="10" width="16.09765625" bestFit="1" customWidth="1"/>
    <col min="11" max="11" width="15.09765625" bestFit="1" customWidth="1"/>
    <col min="12" max="12" width="15.3984375" bestFit="1" customWidth="1"/>
    <col min="13" max="13" width="16.09765625" bestFit="1" customWidth="1"/>
    <col min="14" max="14" width="15.3984375" bestFit="1" customWidth="1"/>
    <col min="15" max="15" width="16.5" bestFit="1" customWidth="1"/>
    <col min="16" max="16" width="15.19921875" bestFit="1" customWidth="1"/>
    <col min="17" max="17" width="14.59765625" bestFit="1" customWidth="1"/>
    <col min="18" max="18" width="15.8984375" bestFit="1" customWidth="1"/>
    <col min="19" max="19" width="15.59765625" bestFit="1" customWidth="1"/>
    <col min="20" max="20" width="15.3984375" bestFit="1" customWidth="1"/>
    <col min="21" max="21" width="16" bestFit="1" customWidth="1"/>
    <col min="22" max="22" width="15.8984375" bestFit="1" customWidth="1"/>
    <col min="23" max="23" width="11.8984375" bestFit="1" customWidth="1"/>
  </cols>
  <sheetData>
    <row r="1" spans="1:23" x14ac:dyDescent="0.3">
      <c r="A1" t="s">
        <v>0</v>
      </c>
      <c r="B1" t="s">
        <v>1</v>
      </c>
      <c r="C1" t="s">
        <v>92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  <c r="W1" t="s">
        <v>87</v>
      </c>
    </row>
    <row r="2" spans="1:23" x14ac:dyDescent="0.3">
      <c r="A2" t="s">
        <v>15</v>
      </c>
      <c r="B2" t="s">
        <v>29</v>
      </c>
      <c r="C2" t="s">
        <v>28</v>
      </c>
      <c r="D2" t="s">
        <v>16</v>
      </c>
      <c r="E2" t="s">
        <v>17</v>
      </c>
      <c r="G2" t="s">
        <v>18</v>
      </c>
      <c r="H2" t="s">
        <v>19</v>
      </c>
      <c r="I2" t="s">
        <v>86</v>
      </c>
      <c r="J2" t="s">
        <v>48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1211.3599999999999</v>
      </c>
      <c r="R2" s="1">
        <v>1211.3599999999999</v>
      </c>
      <c r="S2" s="1">
        <v>0</v>
      </c>
      <c r="T2" s="1">
        <v>0</v>
      </c>
      <c r="U2" s="1">
        <v>0</v>
      </c>
      <c r="V2" s="1">
        <v>0</v>
      </c>
      <c r="W2" s="1">
        <f>SUM(K2:V2)</f>
        <v>2422.7199999999998</v>
      </c>
    </row>
    <row r="3" spans="1:23" x14ac:dyDescent="0.3">
      <c r="A3" t="s">
        <v>15</v>
      </c>
      <c r="B3" t="s">
        <v>29</v>
      </c>
      <c r="C3" t="s">
        <v>28</v>
      </c>
      <c r="D3" t="s">
        <v>16</v>
      </c>
      <c r="E3" t="s">
        <v>17</v>
      </c>
      <c r="G3" t="s">
        <v>23</v>
      </c>
      <c r="H3" t="s">
        <v>24</v>
      </c>
      <c r="I3" t="s">
        <v>86</v>
      </c>
      <c r="J3" t="s">
        <v>48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177.87</v>
      </c>
      <c r="R3" s="1">
        <v>177.87</v>
      </c>
      <c r="S3" s="1">
        <v>0</v>
      </c>
      <c r="T3" s="1">
        <v>0</v>
      </c>
      <c r="U3" s="1">
        <v>0</v>
      </c>
      <c r="V3" s="1">
        <v>0</v>
      </c>
      <c r="W3" s="1">
        <f t="shared" ref="W3:W55" si="0">SUM(K3:V3)</f>
        <v>355.74</v>
      </c>
    </row>
    <row r="4" spans="1:23" x14ac:dyDescent="0.3">
      <c r="A4" t="s">
        <v>15</v>
      </c>
      <c r="B4" t="s">
        <v>29</v>
      </c>
      <c r="C4" t="s">
        <v>28</v>
      </c>
      <c r="D4" t="s">
        <v>16</v>
      </c>
      <c r="E4" t="s">
        <v>17</v>
      </c>
      <c r="G4" t="s">
        <v>25</v>
      </c>
      <c r="H4" t="s">
        <v>26</v>
      </c>
      <c r="I4" t="s">
        <v>86</v>
      </c>
      <c r="J4" t="s">
        <v>48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770.77</v>
      </c>
      <c r="R4" s="1">
        <v>770.77</v>
      </c>
      <c r="S4" s="1">
        <v>0</v>
      </c>
      <c r="T4" s="1">
        <v>0</v>
      </c>
      <c r="U4" s="1">
        <v>0</v>
      </c>
      <c r="V4" s="1">
        <v>0</v>
      </c>
      <c r="W4" s="1">
        <f t="shared" si="0"/>
        <v>1541.54</v>
      </c>
    </row>
    <row r="5" spans="1:23" x14ac:dyDescent="0.3">
      <c r="A5" t="s">
        <v>15</v>
      </c>
      <c r="B5" t="s">
        <v>27</v>
      </c>
      <c r="C5" t="s">
        <v>28</v>
      </c>
      <c r="D5" t="s">
        <v>16</v>
      </c>
      <c r="E5" t="s">
        <v>17</v>
      </c>
      <c r="G5" t="s">
        <v>18</v>
      </c>
      <c r="H5" t="s">
        <v>19</v>
      </c>
      <c r="I5" t="s">
        <v>86</v>
      </c>
      <c r="J5" t="s">
        <v>48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10496.74</v>
      </c>
      <c r="R5" s="1">
        <v>10530.19</v>
      </c>
      <c r="S5" s="1">
        <v>8899.32</v>
      </c>
      <c r="T5" s="1">
        <v>2464.62</v>
      </c>
      <c r="U5" s="1">
        <v>1987.13</v>
      </c>
      <c r="V5" s="1">
        <v>1562.81</v>
      </c>
      <c r="W5" s="1">
        <f t="shared" si="0"/>
        <v>35940.81</v>
      </c>
    </row>
    <row r="6" spans="1:23" x14ac:dyDescent="0.3">
      <c r="A6" t="s">
        <v>15</v>
      </c>
      <c r="B6" t="s">
        <v>27</v>
      </c>
      <c r="C6" t="s">
        <v>28</v>
      </c>
      <c r="D6" t="s">
        <v>16</v>
      </c>
      <c r="E6" t="s">
        <v>17</v>
      </c>
      <c r="G6" t="s">
        <v>23</v>
      </c>
      <c r="H6" t="s">
        <v>24</v>
      </c>
      <c r="I6" t="s">
        <v>86</v>
      </c>
      <c r="J6" t="s">
        <v>48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1541.24</v>
      </c>
      <c r="R6" s="1">
        <v>1546.19</v>
      </c>
      <c r="S6" s="1">
        <v>1306.68</v>
      </c>
      <c r="T6" s="1">
        <v>361.87</v>
      </c>
      <c r="U6" s="1">
        <v>291.76</v>
      </c>
      <c r="V6" s="1">
        <v>229.46</v>
      </c>
      <c r="W6" s="1">
        <f t="shared" si="0"/>
        <v>5277.2000000000007</v>
      </c>
    </row>
    <row r="7" spans="1:23" x14ac:dyDescent="0.3">
      <c r="A7" t="s">
        <v>15</v>
      </c>
      <c r="B7" t="s">
        <v>27</v>
      </c>
      <c r="C7" t="s">
        <v>28</v>
      </c>
      <c r="D7" t="s">
        <v>16</v>
      </c>
      <c r="E7" t="s">
        <v>17</v>
      </c>
      <c r="G7" t="s">
        <v>25</v>
      </c>
      <c r="H7" t="s">
        <v>26</v>
      </c>
      <c r="I7" t="s">
        <v>86</v>
      </c>
      <c r="J7" t="s">
        <v>48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6678.99</v>
      </c>
      <c r="R7" s="1">
        <v>6700.49</v>
      </c>
      <c r="S7" s="1">
        <v>5662.54</v>
      </c>
      <c r="T7" s="1">
        <v>1568.22</v>
      </c>
      <c r="U7" s="1">
        <v>1264.3900000000001</v>
      </c>
      <c r="V7" s="1">
        <v>994.41</v>
      </c>
      <c r="W7" s="1">
        <f t="shared" si="0"/>
        <v>22869.040000000001</v>
      </c>
    </row>
    <row r="8" spans="1:23" x14ac:dyDescent="0.3">
      <c r="A8" t="s">
        <v>15</v>
      </c>
      <c r="B8" t="s">
        <v>30</v>
      </c>
      <c r="C8" t="s">
        <v>28</v>
      </c>
      <c r="D8" t="s">
        <v>16</v>
      </c>
      <c r="E8" t="s">
        <v>17</v>
      </c>
      <c r="G8" t="s">
        <v>18</v>
      </c>
      <c r="H8" t="s">
        <v>19</v>
      </c>
      <c r="I8" t="s">
        <v>86</v>
      </c>
      <c r="J8" t="s">
        <v>48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7562.33</v>
      </c>
      <c r="R8" s="1">
        <v>4206.1400000000003</v>
      </c>
      <c r="S8" s="1">
        <v>15502.28</v>
      </c>
      <c r="T8" s="1">
        <v>9416.6</v>
      </c>
      <c r="U8" s="1">
        <v>1106.8599999999999</v>
      </c>
      <c r="V8" s="1">
        <v>0</v>
      </c>
      <c r="W8" s="1">
        <f t="shared" si="0"/>
        <v>37794.21</v>
      </c>
    </row>
    <row r="9" spans="1:23" x14ac:dyDescent="0.3">
      <c r="A9" t="s">
        <v>15</v>
      </c>
      <c r="B9" t="s">
        <v>30</v>
      </c>
      <c r="C9" t="s">
        <v>28</v>
      </c>
      <c r="D9" t="s">
        <v>16</v>
      </c>
      <c r="E9" t="s">
        <v>17</v>
      </c>
      <c r="G9" t="s">
        <v>23</v>
      </c>
      <c r="H9" t="s">
        <v>24</v>
      </c>
      <c r="I9" t="s">
        <v>86</v>
      </c>
      <c r="J9" t="s">
        <v>48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1110.3800000000001</v>
      </c>
      <c r="R9" s="1">
        <v>617.59</v>
      </c>
      <c r="S9" s="1">
        <v>2276.19</v>
      </c>
      <c r="T9" s="1">
        <v>1382.64</v>
      </c>
      <c r="U9" s="1">
        <v>162.51</v>
      </c>
      <c r="V9" s="1">
        <v>0</v>
      </c>
      <c r="W9" s="1">
        <f t="shared" si="0"/>
        <v>5549.31</v>
      </c>
    </row>
    <row r="10" spans="1:23" x14ac:dyDescent="0.3">
      <c r="A10" t="s">
        <v>15</v>
      </c>
      <c r="B10" t="s">
        <v>30</v>
      </c>
      <c r="C10" t="s">
        <v>28</v>
      </c>
      <c r="D10" t="s">
        <v>16</v>
      </c>
      <c r="E10" t="s">
        <v>17</v>
      </c>
      <c r="G10" t="s">
        <v>25</v>
      </c>
      <c r="H10" t="s">
        <v>26</v>
      </c>
      <c r="I10" t="s">
        <v>86</v>
      </c>
      <c r="J10" t="s">
        <v>48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4811.83</v>
      </c>
      <c r="R10" s="1">
        <v>2676.32</v>
      </c>
      <c r="S10" s="1">
        <v>9863.9500000000007</v>
      </c>
      <c r="T10" s="1">
        <v>5991.69</v>
      </c>
      <c r="U10" s="1">
        <v>704.29</v>
      </c>
      <c r="V10" s="1">
        <v>0</v>
      </c>
      <c r="W10" s="1">
        <f t="shared" si="0"/>
        <v>24048.079999999998</v>
      </c>
    </row>
    <row r="11" spans="1:23" x14ac:dyDescent="0.3">
      <c r="A11" t="s">
        <v>15</v>
      </c>
      <c r="B11" t="s">
        <v>31</v>
      </c>
      <c r="C11" t="s">
        <v>28</v>
      </c>
      <c r="D11" t="s">
        <v>16</v>
      </c>
      <c r="E11" t="s">
        <v>17</v>
      </c>
      <c r="G11" t="s">
        <v>18</v>
      </c>
      <c r="H11" t="s">
        <v>19</v>
      </c>
      <c r="I11" t="s">
        <v>86</v>
      </c>
      <c r="J11" t="s">
        <v>48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539.54999999999995</v>
      </c>
      <c r="R11" s="1">
        <v>164.51</v>
      </c>
      <c r="S11" s="1">
        <v>4478.2</v>
      </c>
      <c r="T11" s="1">
        <v>207.72</v>
      </c>
      <c r="U11" s="1">
        <v>206.89</v>
      </c>
      <c r="V11" s="1">
        <v>206.89</v>
      </c>
      <c r="W11" s="1">
        <f t="shared" si="0"/>
        <v>5803.7600000000011</v>
      </c>
    </row>
    <row r="12" spans="1:23" x14ac:dyDescent="0.3">
      <c r="A12" t="s">
        <v>15</v>
      </c>
      <c r="B12" t="s">
        <v>31</v>
      </c>
      <c r="C12" t="s">
        <v>28</v>
      </c>
      <c r="D12" t="s">
        <v>16</v>
      </c>
      <c r="E12" t="s">
        <v>17</v>
      </c>
      <c r="G12" t="s">
        <v>23</v>
      </c>
      <c r="H12" t="s">
        <v>24</v>
      </c>
      <c r="I12" t="s">
        <v>86</v>
      </c>
      <c r="J12" t="s">
        <v>48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79.22</v>
      </c>
      <c r="R12" s="1">
        <v>24.16</v>
      </c>
      <c r="S12" s="1">
        <v>657.54</v>
      </c>
      <c r="T12" s="1">
        <v>30.5</v>
      </c>
      <c r="U12" s="1">
        <v>30.38</v>
      </c>
      <c r="V12" s="1">
        <v>30.38</v>
      </c>
      <c r="W12" s="1">
        <f t="shared" si="0"/>
        <v>852.18</v>
      </c>
    </row>
    <row r="13" spans="1:23" x14ac:dyDescent="0.3">
      <c r="A13" t="s">
        <v>15</v>
      </c>
      <c r="B13" t="s">
        <v>31</v>
      </c>
      <c r="C13" t="s">
        <v>28</v>
      </c>
      <c r="D13" t="s">
        <v>16</v>
      </c>
      <c r="E13" t="s">
        <v>17</v>
      </c>
      <c r="G13" t="s">
        <v>25</v>
      </c>
      <c r="H13" t="s">
        <v>26</v>
      </c>
      <c r="I13" t="s">
        <v>86</v>
      </c>
      <c r="J13" t="s">
        <v>48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343.31</v>
      </c>
      <c r="R13" s="1">
        <v>104.67</v>
      </c>
      <c r="S13" s="1">
        <v>2849.43</v>
      </c>
      <c r="T13" s="1">
        <v>132.16999999999999</v>
      </c>
      <c r="U13" s="1">
        <v>131.63999999999999</v>
      </c>
      <c r="V13" s="1">
        <v>131.63999999999999</v>
      </c>
      <c r="W13" s="1">
        <f t="shared" si="0"/>
        <v>3692.8599999999997</v>
      </c>
    </row>
    <row r="14" spans="1:23" x14ac:dyDescent="0.3">
      <c r="A14" t="s">
        <v>15</v>
      </c>
      <c r="B14" t="s">
        <v>32</v>
      </c>
      <c r="C14" t="s">
        <v>28</v>
      </c>
      <c r="D14" t="s">
        <v>16</v>
      </c>
      <c r="E14" t="s">
        <v>17</v>
      </c>
      <c r="G14" t="s">
        <v>18</v>
      </c>
      <c r="H14" t="s">
        <v>19</v>
      </c>
      <c r="I14" t="s">
        <v>86</v>
      </c>
      <c r="J14" t="s">
        <v>48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376.84</v>
      </c>
      <c r="R14" s="1">
        <v>256.94</v>
      </c>
      <c r="S14" s="1">
        <v>0</v>
      </c>
      <c r="T14" s="1">
        <v>0</v>
      </c>
      <c r="U14" s="1">
        <v>0</v>
      </c>
      <c r="V14" s="1">
        <v>0</v>
      </c>
      <c r="W14" s="1">
        <f t="shared" si="0"/>
        <v>633.78</v>
      </c>
    </row>
    <row r="15" spans="1:23" x14ac:dyDescent="0.3">
      <c r="A15" t="s">
        <v>15</v>
      </c>
      <c r="B15" t="s">
        <v>32</v>
      </c>
      <c r="C15" t="s">
        <v>28</v>
      </c>
      <c r="D15" t="s">
        <v>16</v>
      </c>
      <c r="E15" t="s">
        <v>17</v>
      </c>
      <c r="G15" t="s">
        <v>23</v>
      </c>
      <c r="H15" t="s">
        <v>24</v>
      </c>
      <c r="I15" t="s">
        <v>86</v>
      </c>
      <c r="J15" t="s">
        <v>48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55.33</v>
      </c>
      <c r="R15" s="1">
        <v>37.729999999999997</v>
      </c>
      <c r="S15" s="1">
        <v>0</v>
      </c>
      <c r="T15" s="1">
        <v>0</v>
      </c>
      <c r="U15" s="1">
        <v>0</v>
      </c>
      <c r="V15" s="1">
        <v>0</v>
      </c>
      <c r="W15" s="1">
        <f t="shared" si="0"/>
        <v>93.06</v>
      </c>
    </row>
    <row r="16" spans="1:23" x14ac:dyDescent="0.3">
      <c r="A16" t="s">
        <v>15</v>
      </c>
      <c r="B16" t="s">
        <v>32</v>
      </c>
      <c r="C16" t="s">
        <v>28</v>
      </c>
      <c r="D16" t="s">
        <v>16</v>
      </c>
      <c r="E16" t="s">
        <v>17</v>
      </c>
      <c r="G16" t="s">
        <v>25</v>
      </c>
      <c r="H16" t="s">
        <v>26</v>
      </c>
      <c r="I16" t="s">
        <v>86</v>
      </c>
      <c r="J16" t="s">
        <v>48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239.78</v>
      </c>
      <c r="R16" s="1">
        <v>163.49</v>
      </c>
      <c r="S16" s="1">
        <v>0</v>
      </c>
      <c r="T16" s="1">
        <v>0</v>
      </c>
      <c r="U16" s="1">
        <v>0</v>
      </c>
      <c r="V16" s="1">
        <v>0</v>
      </c>
      <c r="W16" s="1">
        <f t="shared" si="0"/>
        <v>403.27</v>
      </c>
    </row>
    <row r="17" spans="1:23" x14ac:dyDescent="0.3">
      <c r="A17" t="s">
        <v>15</v>
      </c>
      <c r="B17" t="s">
        <v>33</v>
      </c>
      <c r="C17" t="s">
        <v>28</v>
      </c>
      <c r="D17" t="s">
        <v>16</v>
      </c>
      <c r="E17" t="s">
        <v>17</v>
      </c>
      <c r="G17" t="s">
        <v>18</v>
      </c>
      <c r="H17" t="s">
        <v>19</v>
      </c>
      <c r="I17" t="s">
        <v>86</v>
      </c>
      <c r="J17" t="s">
        <v>48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12265.73</v>
      </c>
      <c r="R17" s="1">
        <v>49110.07</v>
      </c>
      <c r="S17" s="1">
        <v>8722.49</v>
      </c>
      <c r="T17" s="1">
        <v>25549.41</v>
      </c>
      <c r="U17" s="1">
        <v>19423.78</v>
      </c>
      <c r="V17" s="1">
        <v>136.9</v>
      </c>
      <c r="W17" s="1">
        <f t="shared" si="0"/>
        <v>115208.38</v>
      </c>
    </row>
    <row r="18" spans="1:23" x14ac:dyDescent="0.3">
      <c r="A18" t="s">
        <v>15</v>
      </c>
      <c r="B18" t="s">
        <v>33</v>
      </c>
      <c r="C18" t="s">
        <v>28</v>
      </c>
      <c r="D18" t="s">
        <v>16</v>
      </c>
      <c r="E18" t="s">
        <v>17</v>
      </c>
      <c r="G18" t="s">
        <v>23</v>
      </c>
      <c r="H18" t="s">
        <v>24</v>
      </c>
      <c r="I18" t="s">
        <v>86</v>
      </c>
      <c r="J18" t="s">
        <v>48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1800.97</v>
      </c>
      <c r="R18" s="1">
        <v>7210.83</v>
      </c>
      <c r="S18" s="1">
        <v>1280.72</v>
      </c>
      <c r="T18" s="1">
        <v>3751.41</v>
      </c>
      <c r="U18" s="1">
        <v>2851.99</v>
      </c>
      <c r="V18" s="1">
        <v>20.100000000000001</v>
      </c>
      <c r="W18" s="1">
        <f t="shared" si="0"/>
        <v>16916.019999999997</v>
      </c>
    </row>
    <row r="19" spans="1:23" x14ac:dyDescent="0.3">
      <c r="A19" t="s">
        <v>15</v>
      </c>
      <c r="B19" t="s">
        <v>33</v>
      </c>
      <c r="C19" t="s">
        <v>28</v>
      </c>
      <c r="D19" t="s">
        <v>16</v>
      </c>
      <c r="E19" t="s">
        <v>17</v>
      </c>
      <c r="G19" t="s">
        <v>25</v>
      </c>
      <c r="H19" t="s">
        <v>26</v>
      </c>
      <c r="I19" t="s">
        <v>86</v>
      </c>
      <c r="J19" t="s">
        <v>48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7804.57</v>
      </c>
      <c r="R19" s="1">
        <v>31248.26</v>
      </c>
      <c r="S19" s="1">
        <v>5550.03</v>
      </c>
      <c r="T19" s="1">
        <v>16256.84</v>
      </c>
      <c r="U19" s="1">
        <v>12359.16</v>
      </c>
      <c r="V19" s="1">
        <v>87.11</v>
      </c>
      <c r="W19" s="1">
        <f t="shared" si="0"/>
        <v>73305.97</v>
      </c>
    </row>
    <row r="20" spans="1:23" x14ac:dyDescent="0.3">
      <c r="A20" t="s">
        <v>15</v>
      </c>
      <c r="B20" t="s">
        <v>34</v>
      </c>
      <c r="C20" t="s">
        <v>28</v>
      </c>
      <c r="D20" t="s">
        <v>16</v>
      </c>
      <c r="E20" t="s">
        <v>17</v>
      </c>
      <c r="G20" t="s">
        <v>18</v>
      </c>
      <c r="H20" t="s">
        <v>19</v>
      </c>
      <c r="I20" t="s">
        <v>86</v>
      </c>
      <c r="J20" t="s">
        <v>48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952.29</v>
      </c>
      <c r="R20" s="1">
        <v>649.29</v>
      </c>
      <c r="S20" s="1">
        <v>0</v>
      </c>
      <c r="T20" s="1">
        <v>0</v>
      </c>
      <c r="U20" s="1">
        <v>0</v>
      </c>
      <c r="V20" s="1">
        <v>0</v>
      </c>
      <c r="W20" s="1">
        <f t="shared" si="0"/>
        <v>1601.58</v>
      </c>
    </row>
    <row r="21" spans="1:23" x14ac:dyDescent="0.3">
      <c r="A21" t="s">
        <v>15</v>
      </c>
      <c r="B21" t="s">
        <v>34</v>
      </c>
      <c r="C21" t="s">
        <v>28</v>
      </c>
      <c r="D21" t="s">
        <v>16</v>
      </c>
      <c r="E21" t="s">
        <v>17</v>
      </c>
      <c r="G21" t="s">
        <v>23</v>
      </c>
      <c r="H21" t="s">
        <v>24</v>
      </c>
      <c r="I21" t="s">
        <v>86</v>
      </c>
      <c r="J21" t="s">
        <v>48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139.82</v>
      </c>
      <c r="R21" s="1">
        <v>95.34</v>
      </c>
      <c r="S21" s="1">
        <v>0</v>
      </c>
      <c r="T21" s="1">
        <v>0</v>
      </c>
      <c r="U21" s="1">
        <v>0</v>
      </c>
      <c r="V21" s="1">
        <v>0</v>
      </c>
      <c r="W21" s="1">
        <f t="shared" si="0"/>
        <v>235.16</v>
      </c>
    </row>
    <row r="22" spans="1:23" x14ac:dyDescent="0.3">
      <c r="A22" t="s">
        <v>15</v>
      </c>
      <c r="B22" t="s">
        <v>34</v>
      </c>
      <c r="C22" t="s">
        <v>28</v>
      </c>
      <c r="D22" t="s">
        <v>16</v>
      </c>
      <c r="E22" t="s">
        <v>17</v>
      </c>
      <c r="G22" t="s">
        <v>25</v>
      </c>
      <c r="H22" t="s">
        <v>26</v>
      </c>
      <c r="I22" t="s">
        <v>86</v>
      </c>
      <c r="J22" t="s">
        <v>48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605.92999999999995</v>
      </c>
      <c r="R22" s="1">
        <v>413.13</v>
      </c>
      <c r="S22" s="1">
        <v>0</v>
      </c>
      <c r="T22" s="1">
        <v>0</v>
      </c>
      <c r="U22" s="1">
        <v>0</v>
      </c>
      <c r="V22" s="1">
        <v>0</v>
      </c>
      <c r="W22" s="1">
        <f t="shared" si="0"/>
        <v>1019.06</v>
      </c>
    </row>
    <row r="23" spans="1:23" x14ac:dyDescent="0.3">
      <c r="A23" t="s">
        <v>15</v>
      </c>
      <c r="B23" t="s">
        <v>36</v>
      </c>
      <c r="C23" t="s">
        <v>28</v>
      </c>
      <c r="D23" t="s">
        <v>16</v>
      </c>
      <c r="E23" t="s">
        <v>17</v>
      </c>
      <c r="G23" t="s">
        <v>18</v>
      </c>
      <c r="H23" t="s">
        <v>19</v>
      </c>
      <c r="I23" t="s">
        <v>86</v>
      </c>
      <c r="J23" t="s">
        <v>48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6056.81</v>
      </c>
      <c r="R23" s="1">
        <v>6056.81</v>
      </c>
      <c r="S23" s="1">
        <v>6056.81</v>
      </c>
      <c r="T23" s="1">
        <v>6056.81</v>
      </c>
      <c r="U23" s="1">
        <v>6056.81</v>
      </c>
      <c r="V23" s="1">
        <v>6056.81</v>
      </c>
      <c r="W23" s="1">
        <f t="shared" si="0"/>
        <v>36340.86</v>
      </c>
    </row>
    <row r="24" spans="1:23" x14ac:dyDescent="0.3">
      <c r="A24" t="s">
        <v>15</v>
      </c>
      <c r="B24" t="s">
        <v>36</v>
      </c>
      <c r="C24" t="s">
        <v>28</v>
      </c>
      <c r="D24" t="s">
        <v>16</v>
      </c>
      <c r="E24" t="s">
        <v>17</v>
      </c>
      <c r="G24" t="s">
        <v>23</v>
      </c>
      <c r="H24" t="s">
        <v>24</v>
      </c>
      <c r="I24" t="s">
        <v>86</v>
      </c>
      <c r="J24" t="s">
        <v>48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889.32</v>
      </c>
      <c r="R24" s="1">
        <v>889.32</v>
      </c>
      <c r="S24" s="1">
        <v>889.32</v>
      </c>
      <c r="T24" s="1">
        <v>889.32</v>
      </c>
      <c r="U24" s="1">
        <v>889.32</v>
      </c>
      <c r="V24" s="1">
        <v>889.32</v>
      </c>
      <c r="W24" s="1">
        <f t="shared" si="0"/>
        <v>5335.92</v>
      </c>
    </row>
    <row r="25" spans="1:23" x14ac:dyDescent="0.3">
      <c r="A25" t="s">
        <v>15</v>
      </c>
      <c r="B25" t="s">
        <v>36</v>
      </c>
      <c r="C25" t="s">
        <v>28</v>
      </c>
      <c r="D25" t="s">
        <v>16</v>
      </c>
      <c r="E25" t="s">
        <v>17</v>
      </c>
      <c r="G25" t="s">
        <v>25</v>
      </c>
      <c r="H25" t="s">
        <v>26</v>
      </c>
      <c r="I25" t="s">
        <v>86</v>
      </c>
      <c r="J25" t="s">
        <v>48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3853.89</v>
      </c>
      <c r="R25" s="1">
        <v>3853.89</v>
      </c>
      <c r="S25" s="1">
        <v>3853.89</v>
      </c>
      <c r="T25" s="1">
        <v>3853.89</v>
      </c>
      <c r="U25" s="1">
        <v>3853.89</v>
      </c>
      <c r="V25" s="1">
        <v>3853.89</v>
      </c>
      <c r="W25" s="1">
        <f t="shared" si="0"/>
        <v>23123.34</v>
      </c>
    </row>
    <row r="26" spans="1:23" x14ac:dyDescent="0.3">
      <c r="A26" t="s">
        <v>15</v>
      </c>
      <c r="B26" t="s">
        <v>37</v>
      </c>
      <c r="C26" t="s">
        <v>28</v>
      </c>
      <c r="D26" t="s">
        <v>16</v>
      </c>
      <c r="E26" t="s">
        <v>17</v>
      </c>
      <c r="G26" t="s">
        <v>18</v>
      </c>
      <c r="H26" t="s">
        <v>19</v>
      </c>
      <c r="I26" t="s">
        <v>86</v>
      </c>
      <c r="J26" t="s">
        <v>48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18685.36</v>
      </c>
      <c r="R26" s="1">
        <v>18407.75</v>
      </c>
      <c r="S26" s="1">
        <v>14716.85</v>
      </c>
      <c r="T26" s="1">
        <v>10341.91</v>
      </c>
      <c r="U26" s="1">
        <v>6809.29</v>
      </c>
      <c r="V26" s="1">
        <v>5930.67</v>
      </c>
      <c r="W26" s="1">
        <f t="shared" si="0"/>
        <v>74891.829999999987</v>
      </c>
    </row>
    <row r="27" spans="1:23" x14ac:dyDescent="0.3">
      <c r="A27" t="s">
        <v>15</v>
      </c>
      <c r="B27" t="s">
        <v>37</v>
      </c>
      <c r="C27" t="s">
        <v>28</v>
      </c>
      <c r="D27" t="s">
        <v>16</v>
      </c>
      <c r="E27" t="s">
        <v>17</v>
      </c>
      <c r="G27" t="s">
        <v>23</v>
      </c>
      <c r="H27" t="s">
        <v>24</v>
      </c>
      <c r="I27" t="s">
        <v>86</v>
      </c>
      <c r="J27" t="s">
        <v>48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2743.57</v>
      </c>
      <c r="R27" s="1">
        <v>2702.81</v>
      </c>
      <c r="S27" s="1">
        <v>2160.87</v>
      </c>
      <c r="T27" s="1">
        <v>1518.5</v>
      </c>
      <c r="U27" s="1">
        <v>999.81</v>
      </c>
      <c r="V27" s="1">
        <v>870.8</v>
      </c>
      <c r="W27" s="1">
        <f t="shared" si="0"/>
        <v>10996.359999999999</v>
      </c>
    </row>
    <row r="28" spans="1:23" x14ac:dyDescent="0.3">
      <c r="A28" t="s">
        <v>15</v>
      </c>
      <c r="B28" t="s">
        <v>37</v>
      </c>
      <c r="C28" t="s">
        <v>28</v>
      </c>
      <c r="D28" t="s">
        <v>16</v>
      </c>
      <c r="E28" t="s">
        <v>17</v>
      </c>
      <c r="G28" t="s">
        <v>25</v>
      </c>
      <c r="H28" t="s">
        <v>26</v>
      </c>
      <c r="I28" t="s">
        <v>86</v>
      </c>
      <c r="J28" t="s">
        <v>48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11889.3</v>
      </c>
      <c r="R28" s="1">
        <v>11712.66</v>
      </c>
      <c r="S28" s="1">
        <v>9364.18</v>
      </c>
      <c r="T28" s="1">
        <v>6580.45</v>
      </c>
      <c r="U28" s="1">
        <v>4332.68</v>
      </c>
      <c r="V28" s="1">
        <v>3773.63</v>
      </c>
      <c r="W28" s="1">
        <f t="shared" si="0"/>
        <v>47652.899999999994</v>
      </c>
    </row>
    <row r="29" spans="1:23" x14ac:dyDescent="0.3">
      <c r="A29" t="s">
        <v>15</v>
      </c>
      <c r="B29" t="s">
        <v>38</v>
      </c>
      <c r="C29" t="s">
        <v>28</v>
      </c>
      <c r="D29" t="s">
        <v>16</v>
      </c>
      <c r="E29" t="s">
        <v>17</v>
      </c>
      <c r="G29" t="s">
        <v>18</v>
      </c>
      <c r="H29" t="s">
        <v>19</v>
      </c>
      <c r="I29" t="s">
        <v>86</v>
      </c>
      <c r="J29" t="s">
        <v>48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3441.3</v>
      </c>
      <c r="R29" s="1">
        <v>12116.34</v>
      </c>
      <c r="S29" s="1">
        <v>11117.23</v>
      </c>
      <c r="T29" s="1">
        <v>11117.23</v>
      </c>
      <c r="U29" s="1">
        <v>11117.23</v>
      </c>
      <c r="V29" s="1">
        <v>11302.77</v>
      </c>
      <c r="W29" s="1">
        <f t="shared" si="0"/>
        <v>60212.100000000006</v>
      </c>
    </row>
    <row r="30" spans="1:23" x14ac:dyDescent="0.3">
      <c r="A30" t="s">
        <v>15</v>
      </c>
      <c r="B30" t="s">
        <v>38</v>
      </c>
      <c r="C30" t="s">
        <v>28</v>
      </c>
      <c r="D30" t="s">
        <v>16</v>
      </c>
      <c r="E30" t="s">
        <v>17</v>
      </c>
      <c r="G30" t="s">
        <v>23</v>
      </c>
      <c r="H30" t="s">
        <v>24</v>
      </c>
      <c r="I30" t="s">
        <v>86</v>
      </c>
      <c r="J30" t="s">
        <v>48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505.29</v>
      </c>
      <c r="R30" s="1">
        <v>1779.04</v>
      </c>
      <c r="S30" s="1">
        <v>1632.34</v>
      </c>
      <c r="T30" s="1">
        <v>1632.34</v>
      </c>
      <c r="U30" s="1">
        <v>1632.34</v>
      </c>
      <c r="V30" s="1">
        <v>1659.58</v>
      </c>
      <c r="W30" s="1">
        <f t="shared" si="0"/>
        <v>8840.93</v>
      </c>
    </row>
    <row r="31" spans="1:23" x14ac:dyDescent="0.3">
      <c r="A31" t="s">
        <v>15</v>
      </c>
      <c r="B31" t="s">
        <v>38</v>
      </c>
      <c r="C31" t="s">
        <v>28</v>
      </c>
      <c r="D31" t="s">
        <v>16</v>
      </c>
      <c r="E31" t="s">
        <v>17</v>
      </c>
      <c r="G31" t="s">
        <v>25</v>
      </c>
      <c r="H31" t="s">
        <v>26</v>
      </c>
      <c r="I31" t="s">
        <v>86</v>
      </c>
      <c r="J31" t="s">
        <v>48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2189.67</v>
      </c>
      <c r="R31" s="1">
        <v>7709.51</v>
      </c>
      <c r="S31" s="1">
        <v>7073.79</v>
      </c>
      <c r="T31" s="1">
        <v>7073.79</v>
      </c>
      <c r="U31" s="1">
        <v>7073.79</v>
      </c>
      <c r="V31" s="1">
        <v>7191.83</v>
      </c>
      <c r="W31" s="1">
        <f t="shared" si="0"/>
        <v>38312.380000000005</v>
      </c>
    </row>
    <row r="32" spans="1:23" x14ac:dyDescent="0.3">
      <c r="A32" t="s">
        <v>15</v>
      </c>
      <c r="B32" t="s">
        <v>39</v>
      </c>
      <c r="C32" t="s">
        <v>28</v>
      </c>
      <c r="D32" t="s">
        <v>16</v>
      </c>
      <c r="E32" t="s">
        <v>17</v>
      </c>
      <c r="G32" t="s">
        <v>18</v>
      </c>
      <c r="H32" t="s">
        <v>19</v>
      </c>
      <c r="I32" t="s">
        <v>86</v>
      </c>
      <c r="J32" t="s">
        <v>48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9130.36</v>
      </c>
      <c r="R32" s="1">
        <v>13952.03</v>
      </c>
      <c r="S32" s="1">
        <v>13026.96</v>
      </c>
      <c r="T32" s="1">
        <v>13026.96</v>
      </c>
      <c r="U32" s="1">
        <v>8091.78</v>
      </c>
      <c r="V32" s="1">
        <v>8277.32</v>
      </c>
      <c r="W32" s="1">
        <f t="shared" si="0"/>
        <v>65505.409999999996</v>
      </c>
    </row>
    <row r="33" spans="1:23" x14ac:dyDescent="0.3">
      <c r="A33" t="s">
        <v>15</v>
      </c>
      <c r="B33" t="s">
        <v>39</v>
      </c>
      <c r="C33" t="s">
        <v>28</v>
      </c>
      <c r="D33" t="s">
        <v>16</v>
      </c>
      <c r="E33" t="s">
        <v>17</v>
      </c>
      <c r="G33" t="s">
        <v>23</v>
      </c>
      <c r="H33" t="s">
        <v>24</v>
      </c>
      <c r="I33" t="s">
        <v>86</v>
      </c>
      <c r="J33" t="s">
        <v>48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1340.61</v>
      </c>
      <c r="R33" s="1">
        <v>2048.58</v>
      </c>
      <c r="S33" s="1">
        <v>1912.76</v>
      </c>
      <c r="T33" s="1">
        <v>1912.76</v>
      </c>
      <c r="U33" s="1">
        <v>1188.1199999999999</v>
      </c>
      <c r="V33" s="1">
        <v>1215.3599999999999</v>
      </c>
      <c r="W33" s="1">
        <f t="shared" si="0"/>
        <v>9618.19</v>
      </c>
    </row>
    <row r="34" spans="1:23" x14ac:dyDescent="0.3">
      <c r="A34" t="s">
        <v>15</v>
      </c>
      <c r="B34" t="s">
        <v>39</v>
      </c>
      <c r="C34" t="s">
        <v>28</v>
      </c>
      <c r="D34" t="s">
        <v>16</v>
      </c>
      <c r="E34" t="s">
        <v>17</v>
      </c>
      <c r="G34" t="s">
        <v>25</v>
      </c>
      <c r="H34" t="s">
        <v>26</v>
      </c>
      <c r="I34" t="s">
        <v>86</v>
      </c>
      <c r="J34" t="s">
        <v>48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5809.56</v>
      </c>
      <c r="R34" s="1">
        <v>8877.5300000000007</v>
      </c>
      <c r="S34" s="1">
        <v>8288.92</v>
      </c>
      <c r="T34" s="1">
        <v>8288.92</v>
      </c>
      <c r="U34" s="1">
        <v>5148.72</v>
      </c>
      <c r="V34" s="1">
        <v>5266.77</v>
      </c>
      <c r="W34" s="1">
        <f t="shared" si="0"/>
        <v>41680.42</v>
      </c>
    </row>
    <row r="35" spans="1:23" x14ac:dyDescent="0.3">
      <c r="A35" t="s">
        <v>15</v>
      </c>
      <c r="B35" t="s">
        <v>40</v>
      </c>
      <c r="C35" t="s">
        <v>28</v>
      </c>
      <c r="D35" t="s">
        <v>16</v>
      </c>
      <c r="E35" t="s">
        <v>17</v>
      </c>
      <c r="G35" t="s">
        <v>18</v>
      </c>
      <c r="H35" t="s">
        <v>19</v>
      </c>
      <c r="I35" t="s">
        <v>86</v>
      </c>
      <c r="J35" t="s">
        <v>48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763.87</v>
      </c>
      <c r="R35" s="1">
        <v>520.82000000000005</v>
      </c>
      <c r="S35" s="1">
        <v>0</v>
      </c>
      <c r="T35" s="1">
        <v>0</v>
      </c>
      <c r="U35" s="1">
        <v>0</v>
      </c>
      <c r="V35" s="1">
        <v>0</v>
      </c>
      <c r="W35" s="1">
        <f t="shared" si="0"/>
        <v>1284.69</v>
      </c>
    </row>
    <row r="36" spans="1:23" x14ac:dyDescent="0.3">
      <c r="A36" t="s">
        <v>15</v>
      </c>
      <c r="B36" t="s">
        <v>40</v>
      </c>
      <c r="C36" t="s">
        <v>28</v>
      </c>
      <c r="D36" t="s">
        <v>16</v>
      </c>
      <c r="E36" t="s">
        <v>17</v>
      </c>
      <c r="G36" t="s">
        <v>23</v>
      </c>
      <c r="H36" t="s">
        <v>24</v>
      </c>
      <c r="I36" t="s">
        <v>86</v>
      </c>
      <c r="J36" t="s">
        <v>48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112.16</v>
      </c>
      <c r="R36" s="1">
        <v>76.47</v>
      </c>
      <c r="S36" s="1">
        <v>0</v>
      </c>
      <c r="T36" s="1">
        <v>0</v>
      </c>
      <c r="U36" s="1">
        <v>0</v>
      </c>
      <c r="V36" s="1">
        <v>0</v>
      </c>
      <c r="W36" s="1">
        <f t="shared" si="0"/>
        <v>188.63</v>
      </c>
    </row>
    <row r="37" spans="1:23" x14ac:dyDescent="0.3">
      <c r="A37" t="s">
        <v>15</v>
      </c>
      <c r="B37" t="s">
        <v>40</v>
      </c>
      <c r="C37" t="s">
        <v>28</v>
      </c>
      <c r="D37" t="s">
        <v>16</v>
      </c>
      <c r="E37" t="s">
        <v>17</v>
      </c>
      <c r="G37" t="s">
        <v>25</v>
      </c>
      <c r="H37" t="s">
        <v>26</v>
      </c>
      <c r="I37" t="s">
        <v>86</v>
      </c>
      <c r="J37" t="s">
        <v>48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486.04</v>
      </c>
      <c r="R37" s="1">
        <v>331.39</v>
      </c>
      <c r="S37" s="1">
        <v>0</v>
      </c>
      <c r="T37" s="1">
        <v>0</v>
      </c>
      <c r="U37" s="1">
        <v>0</v>
      </c>
      <c r="V37" s="1">
        <v>0</v>
      </c>
      <c r="W37" s="1">
        <f t="shared" si="0"/>
        <v>817.43000000000006</v>
      </c>
    </row>
    <row r="38" spans="1:23" x14ac:dyDescent="0.3">
      <c r="A38" t="s">
        <v>15</v>
      </c>
      <c r="B38" t="s">
        <v>41</v>
      </c>
      <c r="C38" t="s">
        <v>28</v>
      </c>
      <c r="D38" t="s">
        <v>16</v>
      </c>
      <c r="E38" t="s">
        <v>17</v>
      </c>
      <c r="G38" t="s">
        <v>18</v>
      </c>
      <c r="H38" t="s">
        <v>19</v>
      </c>
      <c r="I38" t="s">
        <v>86</v>
      </c>
      <c r="J38" t="s">
        <v>48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2878.85</v>
      </c>
      <c r="R38" s="1">
        <v>9370.5400000000009</v>
      </c>
      <c r="S38" s="1">
        <v>10163.56</v>
      </c>
      <c r="T38" s="1">
        <v>10163.56</v>
      </c>
      <c r="U38" s="1">
        <v>7695.97</v>
      </c>
      <c r="V38" s="1">
        <v>7284.72</v>
      </c>
      <c r="W38" s="1">
        <f t="shared" si="0"/>
        <v>47557.200000000004</v>
      </c>
    </row>
    <row r="39" spans="1:23" x14ac:dyDescent="0.3">
      <c r="A39" t="s">
        <v>15</v>
      </c>
      <c r="B39" t="s">
        <v>41</v>
      </c>
      <c r="C39" t="s">
        <v>28</v>
      </c>
      <c r="D39" t="s">
        <v>16</v>
      </c>
      <c r="E39" t="s">
        <v>17</v>
      </c>
      <c r="G39" t="s">
        <v>23</v>
      </c>
      <c r="H39" t="s">
        <v>24</v>
      </c>
      <c r="I39" t="s">
        <v>86</v>
      </c>
      <c r="J39" t="s">
        <v>48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422.7</v>
      </c>
      <c r="R39" s="1">
        <v>1375.88</v>
      </c>
      <c r="S39" s="1">
        <v>1492.32</v>
      </c>
      <c r="T39" s="1">
        <v>1492.32</v>
      </c>
      <c r="U39" s="1">
        <v>1130</v>
      </c>
      <c r="V39" s="1">
        <v>1069.6199999999999</v>
      </c>
      <c r="W39" s="1">
        <f t="shared" si="0"/>
        <v>6982.84</v>
      </c>
    </row>
    <row r="40" spans="1:23" x14ac:dyDescent="0.3">
      <c r="A40" t="s">
        <v>15</v>
      </c>
      <c r="B40" t="s">
        <v>41</v>
      </c>
      <c r="C40" t="s">
        <v>28</v>
      </c>
      <c r="D40" t="s">
        <v>16</v>
      </c>
      <c r="E40" t="s">
        <v>17</v>
      </c>
      <c r="G40" t="s">
        <v>25</v>
      </c>
      <c r="H40" t="s">
        <v>26</v>
      </c>
      <c r="I40" t="s">
        <v>86</v>
      </c>
      <c r="J40" t="s">
        <v>48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1831.79</v>
      </c>
      <c r="R40" s="1">
        <v>5962.38</v>
      </c>
      <c r="S40" s="1">
        <v>6466.97</v>
      </c>
      <c r="T40" s="1">
        <v>6466.97</v>
      </c>
      <c r="U40" s="1">
        <v>4896.8599999999997</v>
      </c>
      <c r="V40" s="1">
        <v>4635.1899999999996</v>
      </c>
      <c r="W40" s="1">
        <f t="shared" si="0"/>
        <v>30260.16</v>
      </c>
    </row>
    <row r="41" spans="1:23" x14ac:dyDescent="0.3">
      <c r="A41" t="s">
        <v>15</v>
      </c>
      <c r="B41" t="s">
        <v>42</v>
      </c>
      <c r="C41" t="s">
        <v>28</v>
      </c>
      <c r="D41" t="s">
        <v>16</v>
      </c>
      <c r="E41" t="s">
        <v>17</v>
      </c>
      <c r="G41" t="s">
        <v>18</v>
      </c>
      <c r="H41" t="s">
        <v>19</v>
      </c>
      <c r="I41" t="s">
        <v>86</v>
      </c>
      <c r="J41" t="s">
        <v>48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3083.49</v>
      </c>
      <c r="R41" s="1">
        <v>7037.56</v>
      </c>
      <c r="S41" s="1">
        <v>4935.18</v>
      </c>
      <c r="T41" s="1">
        <v>4935.18</v>
      </c>
      <c r="U41" s="1">
        <v>4935.18</v>
      </c>
      <c r="V41" s="1">
        <v>4935.18</v>
      </c>
      <c r="W41" s="1">
        <f t="shared" si="0"/>
        <v>29861.77</v>
      </c>
    </row>
    <row r="42" spans="1:23" x14ac:dyDescent="0.3">
      <c r="A42" t="s">
        <v>15</v>
      </c>
      <c r="B42" t="s">
        <v>42</v>
      </c>
      <c r="C42" t="s">
        <v>28</v>
      </c>
      <c r="D42" t="s">
        <v>16</v>
      </c>
      <c r="E42" t="s">
        <v>17</v>
      </c>
      <c r="G42" t="s">
        <v>23</v>
      </c>
      <c r="H42" t="s">
        <v>24</v>
      </c>
      <c r="I42" t="s">
        <v>86</v>
      </c>
      <c r="J42" t="s">
        <v>48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452.75</v>
      </c>
      <c r="R42" s="1">
        <v>1033.32</v>
      </c>
      <c r="S42" s="1">
        <v>724.63</v>
      </c>
      <c r="T42" s="1">
        <v>724.63</v>
      </c>
      <c r="U42" s="1">
        <v>724.63</v>
      </c>
      <c r="V42" s="1">
        <v>724.63</v>
      </c>
      <c r="W42" s="1">
        <f t="shared" si="0"/>
        <v>4384.59</v>
      </c>
    </row>
    <row r="43" spans="1:23" x14ac:dyDescent="0.3">
      <c r="A43" t="s">
        <v>15</v>
      </c>
      <c r="B43" t="s">
        <v>42</v>
      </c>
      <c r="C43" t="s">
        <v>28</v>
      </c>
      <c r="D43" t="s">
        <v>16</v>
      </c>
      <c r="E43" t="s">
        <v>17</v>
      </c>
      <c r="G43" t="s">
        <v>25</v>
      </c>
      <c r="H43" t="s">
        <v>26</v>
      </c>
      <c r="I43" t="s">
        <v>86</v>
      </c>
      <c r="J43" t="s">
        <v>48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1961.99</v>
      </c>
      <c r="R43" s="1">
        <v>4477.93</v>
      </c>
      <c r="S43" s="1">
        <v>3140.21</v>
      </c>
      <c r="T43" s="1">
        <v>3140.21</v>
      </c>
      <c r="U43" s="1">
        <v>3140.21</v>
      </c>
      <c r="V43" s="1">
        <v>3140.21</v>
      </c>
      <c r="W43" s="1">
        <f t="shared" si="0"/>
        <v>19000.759999999998</v>
      </c>
    </row>
    <row r="44" spans="1:23" x14ac:dyDescent="0.3">
      <c r="A44" t="s">
        <v>15</v>
      </c>
      <c r="B44" t="s">
        <v>43</v>
      </c>
      <c r="C44" t="s">
        <v>28</v>
      </c>
      <c r="D44" t="s">
        <v>16</v>
      </c>
      <c r="E44" t="s">
        <v>17</v>
      </c>
      <c r="G44" t="s">
        <v>18</v>
      </c>
      <c r="H44" t="s">
        <v>19</v>
      </c>
      <c r="I44" t="s">
        <v>86</v>
      </c>
      <c r="J44" t="s">
        <v>48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3157.33</v>
      </c>
      <c r="R44" s="1">
        <v>7087.9</v>
      </c>
      <c r="S44" s="1">
        <v>4935.18</v>
      </c>
      <c r="T44" s="1">
        <v>4935.18</v>
      </c>
      <c r="U44" s="1">
        <v>4935.18</v>
      </c>
      <c r="V44" s="1">
        <v>4935.18</v>
      </c>
      <c r="W44" s="1">
        <f t="shared" si="0"/>
        <v>29985.95</v>
      </c>
    </row>
    <row r="45" spans="1:23" x14ac:dyDescent="0.3">
      <c r="A45" t="s">
        <v>15</v>
      </c>
      <c r="B45" t="s">
        <v>43</v>
      </c>
      <c r="C45" t="s">
        <v>28</v>
      </c>
      <c r="D45" t="s">
        <v>16</v>
      </c>
      <c r="E45" t="s">
        <v>17</v>
      </c>
      <c r="G45" t="s">
        <v>23</v>
      </c>
      <c r="H45" t="s">
        <v>24</v>
      </c>
      <c r="I45" t="s">
        <v>86</v>
      </c>
      <c r="J45" t="s">
        <v>48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463.59</v>
      </c>
      <c r="R45" s="1">
        <v>1040.71</v>
      </c>
      <c r="S45" s="1">
        <v>724.63</v>
      </c>
      <c r="T45" s="1">
        <v>724.63</v>
      </c>
      <c r="U45" s="1">
        <v>724.63</v>
      </c>
      <c r="V45" s="1">
        <v>724.63</v>
      </c>
      <c r="W45" s="1">
        <f t="shared" si="0"/>
        <v>4402.82</v>
      </c>
    </row>
    <row r="46" spans="1:23" x14ac:dyDescent="0.3">
      <c r="A46" t="s">
        <v>15</v>
      </c>
      <c r="B46" t="s">
        <v>43</v>
      </c>
      <c r="C46" t="s">
        <v>28</v>
      </c>
      <c r="D46" t="s">
        <v>16</v>
      </c>
      <c r="E46" t="s">
        <v>17</v>
      </c>
      <c r="G46" t="s">
        <v>25</v>
      </c>
      <c r="H46" t="s">
        <v>26</v>
      </c>
      <c r="I46" t="s">
        <v>86</v>
      </c>
      <c r="J46" t="s">
        <v>48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2008.97</v>
      </c>
      <c r="R46" s="1">
        <v>4509.96</v>
      </c>
      <c r="S46" s="1">
        <v>3140.21</v>
      </c>
      <c r="T46" s="1">
        <v>3140.21</v>
      </c>
      <c r="U46" s="1">
        <v>3140.21</v>
      </c>
      <c r="V46" s="1">
        <v>3140.21</v>
      </c>
      <c r="W46" s="1">
        <f t="shared" si="0"/>
        <v>19079.769999999997</v>
      </c>
    </row>
    <row r="47" spans="1:23" x14ac:dyDescent="0.3">
      <c r="A47" t="s">
        <v>15</v>
      </c>
      <c r="B47" t="s">
        <v>44</v>
      </c>
      <c r="C47" t="s">
        <v>28</v>
      </c>
      <c r="D47" t="s">
        <v>16</v>
      </c>
      <c r="E47" t="s">
        <v>17</v>
      </c>
      <c r="G47" t="s">
        <v>18</v>
      </c>
      <c r="H47" t="s">
        <v>19</v>
      </c>
      <c r="I47" t="s">
        <v>86</v>
      </c>
      <c r="J47" t="s">
        <v>48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22449.5</v>
      </c>
      <c r="R47" s="1">
        <v>22449.5</v>
      </c>
      <c r="S47" s="1">
        <v>22449.5</v>
      </c>
      <c r="T47" s="1">
        <v>22449.5</v>
      </c>
      <c r="U47" s="1">
        <v>22449.5</v>
      </c>
      <c r="V47" s="1">
        <v>24490.36</v>
      </c>
      <c r="W47" s="1">
        <f t="shared" si="0"/>
        <v>136737.85999999999</v>
      </c>
    </row>
    <row r="48" spans="1:23" x14ac:dyDescent="0.3">
      <c r="A48" t="s">
        <v>15</v>
      </c>
      <c r="B48" t="s">
        <v>44</v>
      </c>
      <c r="C48" t="s">
        <v>28</v>
      </c>
      <c r="D48" t="s">
        <v>16</v>
      </c>
      <c r="E48" t="s">
        <v>17</v>
      </c>
      <c r="G48" t="s">
        <v>23</v>
      </c>
      <c r="H48" t="s">
        <v>24</v>
      </c>
      <c r="I48" t="s">
        <v>86</v>
      </c>
      <c r="J48" t="s">
        <v>48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3296.26</v>
      </c>
      <c r="R48" s="1">
        <v>3296.26</v>
      </c>
      <c r="S48" s="1">
        <v>3296.26</v>
      </c>
      <c r="T48" s="1">
        <v>3296.26</v>
      </c>
      <c r="U48" s="1">
        <v>3296.26</v>
      </c>
      <c r="V48" s="1">
        <v>3595.92</v>
      </c>
      <c r="W48" s="1">
        <f t="shared" si="0"/>
        <v>20077.22</v>
      </c>
    </row>
    <row r="49" spans="1:23" x14ac:dyDescent="0.3">
      <c r="A49" t="s">
        <v>15</v>
      </c>
      <c r="B49" t="s">
        <v>44</v>
      </c>
      <c r="C49" t="s">
        <v>28</v>
      </c>
      <c r="D49" t="s">
        <v>16</v>
      </c>
      <c r="E49" t="s">
        <v>17</v>
      </c>
      <c r="G49" t="s">
        <v>25</v>
      </c>
      <c r="H49" t="s">
        <v>26</v>
      </c>
      <c r="I49" t="s">
        <v>86</v>
      </c>
      <c r="J49" t="s">
        <v>48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14284.39</v>
      </c>
      <c r="R49" s="1">
        <v>14284.39</v>
      </c>
      <c r="S49" s="1">
        <v>14284.39</v>
      </c>
      <c r="T49" s="1">
        <v>14284.39</v>
      </c>
      <c r="U49" s="1">
        <v>14284.39</v>
      </c>
      <c r="V49" s="1">
        <v>15582.97</v>
      </c>
      <c r="W49" s="1">
        <f t="shared" si="0"/>
        <v>87004.92</v>
      </c>
    </row>
    <row r="50" spans="1:23" x14ac:dyDescent="0.3">
      <c r="A50" t="s">
        <v>15</v>
      </c>
      <c r="B50" t="s">
        <v>45</v>
      </c>
      <c r="C50" t="s">
        <v>28</v>
      </c>
      <c r="D50" t="s">
        <v>16</v>
      </c>
      <c r="E50" t="s">
        <v>17</v>
      </c>
      <c r="G50" t="s">
        <v>18</v>
      </c>
      <c r="H50" t="s">
        <v>19</v>
      </c>
      <c r="I50" t="s">
        <v>86</v>
      </c>
      <c r="J50" t="s">
        <v>48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3525.13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f t="shared" si="0"/>
        <v>3525.13</v>
      </c>
    </row>
    <row r="51" spans="1:23" x14ac:dyDescent="0.3">
      <c r="A51" t="s">
        <v>15</v>
      </c>
      <c r="B51" t="s">
        <v>45</v>
      </c>
      <c r="C51" t="s">
        <v>28</v>
      </c>
      <c r="D51" t="s">
        <v>16</v>
      </c>
      <c r="E51" t="s">
        <v>17</v>
      </c>
      <c r="G51" t="s">
        <v>23</v>
      </c>
      <c r="H51" t="s">
        <v>24</v>
      </c>
      <c r="I51" t="s">
        <v>86</v>
      </c>
      <c r="J51" t="s">
        <v>48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517.59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f t="shared" si="0"/>
        <v>517.59</v>
      </c>
    </row>
    <row r="52" spans="1:23" x14ac:dyDescent="0.3">
      <c r="A52" t="s">
        <v>15</v>
      </c>
      <c r="B52" t="s">
        <v>45</v>
      </c>
      <c r="C52" t="s">
        <v>28</v>
      </c>
      <c r="D52" t="s">
        <v>16</v>
      </c>
      <c r="E52" t="s">
        <v>17</v>
      </c>
      <c r="G52" t="s">
        <v>25</v>
      </c>
      <c r="H52" t="s">
        <v>26</v>
      </c>
      <c r="I52" t="s">
        <v>86</v>
      </c>
      <c r="J52" t="s">
        <v>48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2243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f t="shared" si="0"/>
        <v>2243</v>
      </c>
    </row>
    <row r="53" spans="1:23" x14ac:dyDescent="0.3">
      <c r="A53" t="s">
        <v>15</v>
      </c>
      <c r="B53" t="s">
        <v>46</v>
      </c>
      <c r="C53" t="s">
        <v>28</v>
      </c>
      <c r="D53" t="s">
        <v>16</v>
      </c>
      <c r="E53" t="s">
        <v>17</v>
      </c>
      <c r="G53" t="s">
        <v>18</v>
      </c>
      <c r="H53" t="s">
        <v>19</v>
      </c>
      <c r="I53" t="s">
        <v>86</v>
      </c>
      <c r="J53" t="s">
        <v>48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14020.39</v>
      </c>
      <c r="R53" s="1">
        <v>14020.39</v>
      </c>
      <c r="S53" s="1">
        <v>0</v>
      </c>
      <c r="T53" s="1">
        <v>0</v>
      </c>
      <c r="U53" s="1">
        <v>0</v>
      </c>
      <c r="V53" s="1">
        <v>0</v>
      </c>
      <c r="W53" s="1">
        <f t="shared" si="0"/>
        <v>28040.78</v>
      </c>
    </row>
    <row r="54" spans="1:23" x14ac:dyDescent="0.3">
      <c r="A54" t="s">
        <v>15</v>
      </c>
      <c r="B54" t="s">
        <v>46</v>
      </c>
      <c r="C54" t="s">
        <v>28</v>
      </c>
      <c r="D54" t="s">
        <v>16</v>
      </c>
      <c r="E54" t="s">
        <v>17</v>
      </c>
      <c r="G54" t="s">
        <v>23</v>
      </c>
      <c r="H54" t="s">
        <v>24</v>
      </c>
      <c r="I54" t="s">
        <v>86</v>
      </c>
      <c r="J54" t="s">
        <v>48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2058.61</v>
      </c>
      <c r="R54" s="1">
        <v>2058.61</v>
      </c>
      <c r="S54" s="1">
        <v>0</v>
      </c>
      <c r="T54" s="1">
        <v>0</v>
      </c>
      <c r="U54" s="1">
        <v>0</v>
      </c>
      <c r="V54" s="1">
        <v>0</v>
      </c>
      <c r="W54" s="1">
        <f t="shared" si="0"/>
        <v>4117.22</v>
      </c>
    </row>
    <row r="55" spans="1:23" x14ac:dyDescent="0.3">
      <c r="A55" t="s">
        <v>15</v>
      </c>
      <c r="B55" t="s">
        <v>46</v>
      </c>
      <c r="C55" t="s">
        <v>28</v>
      </c>
      <c r="D55" t="s">
        <v>16</v>
      </c>
      <c r="E55" t="s">
        <v>17</v>
      </c>
      <c r="G55" t="s">
        <v>25</v>
      </c>
      <c r="H55" t="s">
        <v>26</v>
      </c>
      <c r="I55" t="s">
        <v>86</v>
      </c>
      <c r="J55" t="s">
        <v>48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8921.0300000000007</v>
      </c>
      <c r="R55" s="1">
        <v>8921.0300000000007</v>
      </c>
      <c r="S55" s="1">
        <v>0</v>
      </c>
      <c r="T55" s="1">
        <v>0</v>
      </c>
      <c r="U55" s="1">
        <v>0</v>
      </c>
      <c r="V55" s="1">
        <v>0</v>
      </c>
      <c r="W55" s="1">
        <f t="shared" si="0"/>
        <v>17842.060000000001</v>
      </c>
    </row>
    <row r="56" spans="1:23" x14ac:dyDescent="0.3">
      <c r="A56" t="s">
        <v>15</v>
      </c>
      <c r="B56" t="s">
        <v>29</v>
      </c>
      <c r="C56" t="s">
        <v>28</v>
      </c>
      <c r="D56" t="s">
        <v>16</v>
      </c>
      <c r="E56" t="s">
        <v>17</v>
      </c>
      <c r="G56" t="s">
        <v>18</v>
      </c>
      <c r="H56" t="s">
        <v>19</v>
      </c>
      <c r="I56" t="s">
        <v>20</v>
      </c>
      <c r="J56" t="s">
        <v>48</v>
      </c>
      <c r="K56" s="1">
        <v>178.5</v>
      </c>
      <c r="L56" s="1">
        <v>4075.53</v>
      </c>
      <c r="M56" s="1">
        <v>5146.5600000000004</v>
      </c>
      <c r="N56" s="1">
        <v>6593.39</v>
      </c>
      <c r="O56" s="1">
        <v>6014.66</v>
      </c>
      <c r="P56" s="1">
        <v>4164.79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f t="shared" ref="W56:W79" si="1">SUM(K56:V56)</f>
        <v>26173.43</v>
      </c>
    </row>
    <row r="57" spans="1:23" x14ac:dyDescent="0.3">
      <c r="A57" t="s">
        <v>15</v>
      </c>
      <c r="B57" t="s">
        <v>29</v>
      </c>
      <c r="C57" t="s">
        <v>28</v>
      </c>
      <c r="D57" t="s">
        <v>16</v>
      </c>
      <c r="E57" t="s">
        <v>17</v>
      </c>
      <c r="G57" t="s">
        <v>23</v>
      </c>
      <c r="H57" t="s">
        <v>24</v>
      </c>
      <c r="I57" t="s">
        <v>20</v>
      </c>
      <c r="J57" t="s">
        <v>48</v>
      </c>
      <c r="K57" s="1">
        <v>24.41</v>
      </c>
      <c r="L57" s="1">
        <v>557.33000000000004</v>
      </c>
      <c r="M57" s="1">
        <v>703.72</v>
      </c>
      <c r="N57" s="1">
        <v>901.57</v>
      </c>
      <c r="O57" s="1">
        <v>822.44</v>
      </c>
      <c r="P57" s="1">
        <v>569.54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f t="shared" si="1"/>
        <v>3579.01</v>
      </c>
    </row>
    <row r="58" spans="1:23" x14ac:dyDescent="0.3">
      <c r="A58" t="s">
        <v>15</v>
      </c>
      <c r="B58" t="s">
        <v>29</v>
      </c>
      <c r="C58" t="s">
        <v>28</v>
      </c>
      <c r="D58" t="s">
        <v>16</v>
      </c>
      <c r="E58" t="s">
        <v>17</v>
      </c>
      <c r="G58" t="s">
        <v>25</v>
      </c>
      <c r="H58" t="s">
        <v>26</v>
      </c>
      <c r="I58" t="s">
        <v>20</v>
      </c>
      <c r="J58" t="s">
        <v>48</v>
      </c>
      <c r="K58" s="1">
        <v>114.15</v>
      </c>
      <c r="L58" s="1">
        <v>2606.14</v>
      </c>
      <c r="M58" s="1">
        <v>3291.02</v>
      </c>
      <c r="N58" s="1">
        <v>4216.21</v>
      </c>
      <c r="O58" s="1">
        <v>3846.13</v>
      </c>
      <c r="P58" s="1">
        <v>2663.22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f t="shared" si="1"/>
        <v>16736.870000000003</v>
      </c>
    </row>
    <row r="59" spans="1:23" x14ac:dyDescent="0.3">
      <c r="A59" t="s">
        <v>15</v>
      </c>
      <c r="B59" t="s">
        <v>27</v>
      </c>
      <c r="C59" t="s">
        <v>28</v>
      </c>
      <c r="D59" t="s">
        <v>16</v>
      </c>
      <c r="E59" t="s">
        <v>17</v>
      </c>
      <c r="G59" t="s">
        <v>18</v>
      </c>
      <c r="H59" t="s">
        <v>19</v>
      </c>
      <c r="I59" t="s">
        <v>20</v>
      </c>
      <c r="J59" t="s">
        <v>48</v>
      </c>
      <c r="K59" s="1">
        <v>132.43</v>
      </c>
      <c r="L59" s="1">
        <v>490.11</v>
      </c>
      <c r="M59" s="1">
        <v>9826.27</v>
      </c>
      <c r="N59" s="1">
        <v>10045.64</v>
      </c>
      <c r="O59" s="1">
        <v>9121.4500000000007</v>
      </c>
      <c r="P59" s="1">
        <v>9348.27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f t="shared" si="1"/>
        <v>38964.17</v>
      </c>
    </row>
    <row r="60" spans="1:23" x14ac:dyDescent="0.3">
      <c r="A60" t="s">
        <v>15</v>
      </c>
      <c r="B60" t="s">
        <v>27</v>
      </c>
      <c r="C60" t="s">
        <v>28</v>
      </c>
      <c r="D60" t="s">
        <v>16</v>
      </c>
      <c r="E60" t="s">
        <v>17</v>
      </c>
      <c r="G60" t="s">
        <v>23</v>
      </c>
      <c r="H60" t="s">
        <v>24</v>
      </c>
      <c r="I60" t="s">
        <v>20</v>
      </c>
      <c r="J60" t="s">
        <v>48</v>
      </c>
      <c r="K60" s="1">
        <v>14.28</v>
      </c>
      <c r="L60" s="1">
        <v>59.26</v>
      </c>
      <c r="M60" s="1">
        <v>1328.43</v>
      </c>
      <c r="N60" s="1">
        <v>1358.45</v>
      </c>
      <c r="O60" s="1">
        <v>1232.06</v>
      </c>
      <c r="P60" s="1">
        <v>1270.73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f t="shared" si="1"/>
        <v>5263.21</v>
      </c>
    </row>
    <row r="61" spans="1:23" x14ac:dyDescent="0.3">
      <c r="A61" t="s">
        <v>15</v>
      </c>
      <c r="B61" t="s">
        <v>27</v>
      </c>
      <c r="C61" t="s">
        <v>28</v>
      </c>
      <c r="D61" t="s">
        <v>16</v>
      </c>
      <c r="E61" t="s">
        <v>17</v>
      </c>
      <c r="G61" t="s">
        <v>25</v>
      </c>
      <c r="H61" t="s">
        <v>26</v>
      </c>
      <c r="I61" t="s">
        <v>20</v>
      </c>
      <c r="J61" t="s">
        <v>48</v>
      </c>
      <c r="K61" s="1">
        <v>66.8</v>
      </c>
      <c r="L61" s="1">
        <v>277.7</v>
      </c>
      <c r="M61" s="1">
        <v>6211.99</v>
      </c>
      <c r="N61" s="1">
        <v>6352.29</v>
      </c>
      <c r="O61" s="1">
        <v>5761.31</v>
      </c>
      <c r="P61" s="1">
        <v>5942.1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f t="shared" si="1"/>
        <v>24612.190000000002</v>
      </c>
    </row>
    <row r="62" spans="1:23" x14ac:dyDescent="0.3">
      <c r="A62" t="s">
        <v>15</v>
      </c>
      <c r="B62" t="s">
        <v>30</v>
      </c>
      <c r="C62" t="s">
        <v>28</v>
      </c>
      <c r="D62" t="s">
        <v>16</v>
      </c>
      <c r="E62" t="s">
        <v>17</v>
      </c>
      <c r="G62" t="s">
        <v>18</v>
      </c>
      <c r="H62" t="s">
        <v>19</v>
      </c>
      <c r="I62" t="s">
        <v>20</v>
      </c>
      <c r="J62" t="s">
        <v>48</v>
      </c>
      <c r="K62" s="1">
        <v>178.5</v>
      </c>
      <c r="L62" s="1">
        <v>1553.43</v>
      </c>
      <c r="M62" s="1">
        <v>15539.31</v>
      </c>
      <c r="N62" s="1">
        <v>2661.12</v>
      </c>
      <c r="O62" s="1">
        <v>2624.46</v>
      </c>
      <c r="P62" s="1">
        <v>28398.22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f t="shared" si="1"/>
        <v>50955.039999999994</v>
      </c>
    </row>
    <row r="63" spans="1:23" x14ac:dyDescent="0.3">
      <c r="A63" t="s">
        <v>15</v>
      </c>
      <c r="B63" t="s">
        <v>30</v>
      </c>
      <c r="C63" t="s">
        <v>28</v>
      </c>
      <c r="D63" t="s">
        <v>16</v>
      </c>
      <c r="E63" t="s">
        <v>17</v>
      </c>
      <c r="G63" t="s">
        <v>23</v>
      </c>
      <c r="H63" t="s">
        <v>24</v>
      </c>
      <c r="I63" t="s">
        <v>20</v>
      </c>
      <c r="J63" t="s">
        <v>48</v>
      </c>
      <c r="K63" s="1">
        <v>24.41</v>
      </c>
      <c r="L63" s="1">
        <v>212.43</v>
      </c>
      <c r="M63" s="1">
        <v>2124.8000000000002</v>
      </c>
      <c r="N63" s="1">
        <v>363.82</v>
      </c>
      <c r="O63" s="1">
        <v>358.71</v>
      </c>
      <c r="P63" s="1">
        <v>3883.45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f t="shared" si="1"/>
        <v>6967.6200000000008</v>
      </c>
    </row>
    <row r="64" spans="1:23" x14ac:dyDescent="0.3">
      <c r="A64" t="s">
        <v>15</v>
      </c>
      <c r="B64" t="s">
        <v>30</v>
      </c>
      <c r="C64" t="s">
        <v>28</v>
      </c>
      <c r="D64" t="s">
        <v>16</v>
      </c>
      <c r="E64" t="s">
        <v>17</v>
      </c>
      <c r="G64" t="s">
        <v>25</v>
      </c>
      <c r="H64" t="s">
        <v>26</v>
      </c>
      <c r="I64" t="s">
        <v>20</v>
      </c>
      <c r="J64" t="s">
        <v>48</v>
      </c>
      <c r="K64" s="1">
        <v>114.15</v>
      </c>
      <c r="L64" s="1">
        <v>993.35</v>
      </c>
      <c r="M64" s="1">
        <v>9936.77</v>
      </c>
      <c r="N64" s="1">
        <v>1701.67</v>
      </c>
      <c r="O64" s="1">
        <v>1678.23</v>
      </c>
      <c r="P64" s="1">
        <v>18159.53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f t="shared" si="1"/>
        <v>32583.699999999997</v>
      </c>
    </row>
    <row r="65" spans="1:23" x14ac:dyDescent="0.3">
      <c r="A65" t="s">
        <v>15</v>
      </c>
      <c r="B65" t="s">
        <v>31</v>
      </c>
      <c r="C65" t="s">
        <v>28</v>
      </c>
      <c r="D65" t="s">
        <v>16</v>
      </c>
      <c r="E65" t="s">
        <v>17</v>
      </c>
      <c r="G65" t="s">
        <v>18</v>
      </c>
      <c r="H65" t="s">
        <v>19</v>
      </c>
      <c r="I65" t="s">
        <v>20</v>
      </c>
      <c r="J65" t="s">
        <v>48</v>
      </c>
      <c r="K65" s="1">
        <v>0</v>
      </c>
      <c r="L65" s="1">
        <v>0</v>
      </c>
      <c r="M65" s="1">
        <v>1981.74</v>
      </c>
      <c r="N65" s="1">
        <v>165.15</v>
      </c>
      <c r="O65" s="1">
        <v>1137.1500000000001</v>
      </c>
      <c r="P65" s="1">
        <v>1137.1500000000001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f t="shared" si="1"/>
        <v>4421.1900000000005</v>
      </c>
    </row>
    <row r="66" spans="1:23" x14ac:dyDescent="0.3">
      <c r="A66" t="s">
        <v>15</v>
      </c>
      <c r="B66" t="s">
        <v>31</v>
      </c>
      <c r="C66" t="s">
        <v>28</v>
      </c>
      <c r="D66" t="s">
        <v>16</v>
      </c>
      <c r="E66" t="s">
        <v>17</v>
      </c>
      <c r="G66" t="s">
        <v>23</v>
      </c>
      <c r="H66" t="s">
        <v>24</v>
      </c>
      <c r="I66" t="s">
        <v>20</v>
      </c>
      <c r="J66" t="s">
        <v>48</v>
      </c>
      <c r="K66" s="1">
        <v>0</v>
      </c>
      <c r="L66" s="1">
        <v>0</v>
      </c>
      <c r="M66" s="1">
        <v>271</v>
      </c>
      <c r="N66" s="1">
        <v>22.59</v>
      </c>
      <c r="O66" s="1">
        <v>155.51</v>
      </c>
      <c r="P66" s="1">
        <v>155.51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f t="shared" si="1"/>
        <v>604.6099999999999</v>
      </c>
    </row>
    <row r="67" spans="1:23" x14ac:dyDescent="0.3">
      <c r="A67" t="s">
        <v>15</v>
      </c>
      <c r="B67" t="s">
        <v>31</v>
      </c>
      <c r="C67" t="s">
        <v>28</v>
      </c>
      <c r="D67" t="s">
        <v>16</v>
      </c>
      <c r="E67" t="s">
        <v>17</v>
      </c>
      <c r="G67" t="s">
        <v>25</v>
      </c>
      <c r="H67" t="s">
        <v>26</v>
      </c>
      <c r="I67" t="s">
        <v>20</v>
      </c>
      <c r="J67" t="s">
        <v>48</v>
      </c>
      <c r="K67" s="1">
        <v>0</v>
      </c>
      <c r="L67" s="1">
        <v>0</v>
      </c>
      <c r="M67" s="1">
        <v>1267.24</v>
      </c>
      <c r="N67" s="1">
        <v>105.6</v>
      </c>
      <c r="O67" s="1">
        <v>727.15</v>
      </c>
      <c r="P67" s="1">
        <v>727.15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f t="shared" si="1"/>
        <v>2827.14</v>
      </c>
    </row>
    <row r="68" spans="1:23" x14ac:dyDescent="0.3">
      <c r="A68" t="s">
        <v>15</v>
      </c>
      <c r="B68" t="s">
        <v>32</v>
      </c>
      <c r="C68" t="s">
        <v>28</v>
      </c>
      <c r="D68" t="s">
        <v>16</v>
      </c>
      <c r="E68" t="s">
        <v>17</v>
      </c>
      <c r="G68" t="s">
        <v>18</v>
      </c>
      <c r="H68" t="s">
        <v>19</v>
      </c>
      <c r="I68" t="s">
        <v>20</v>
      </c>
      <c r="J68" t="s">
        <v>48</v>
      </c>
      <c r="K68" s="1">
        <v>0</v>
      </c>
      <c r="L68" s="1">
        <v>0</v>
      </c>
      <c r="M68" s="1">
        <v>0</v>
      </c>
      <c r="N68" s="1">
        <v>3040.16</v>
      </c>
      <c r="O68" s="1">
        <v>0</v>
      </c>
      <c r="P68" s="1">
        <v>9880.5300000000007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f t="shared" si="1"/>
        <v>12920.69</v>
      </c>
    </row>
    <row r="69" spans="1:23" x14ac:dyDescent="0.3">
      <c r="A69" t="s">
        <v>15</v>
      </c>
      <c r="B69" t="s">
        <v>32</v>
      </c>
      <c r="C69" t="s">
        <v>28</v>
      </c>
      <c r="D69" t="s">
        <v>16</v>
      </c>
      <c r="E69" t="s">
        <v>17</v>
      </c>
      <c r="G69" t="s">
        <v>23</v>
      </c>
      <c r="H69" t="s">
        <v>24</v>
      </c>
      <c r="I69" t="s">
        <v>20</v>
      </c>
      <c r="J69" t="s">
        <v>48</v>
      </c>
      <c r="K69" s="1">
        <v>0</v>
      </c>
      <c r="L69" s="1">
        <v>0</v>
      </c>
      <c r="M69" s="1">
        <v>0</v>
      </c>
      <c r="N69" s="1">
        <v>415.74</v>
      </c>
      <c r="O69" s="1">
        <v>0</v>
      </c>
      <c r="P69" s="1">
        <v>1351.16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f t="shared" si="1"/>
        <v>1766.9</v>
      </c>
    </row>
    <row r="70" spans="1:23" x14ac:dyDescent="0.3">
      <c r="A70" t="s">
        <v>15</v>
      </c>
      <c r="B70" t="s">
        <v>32</v>
      </c>
      <c r="C70" t="s">
        <v>28</v>
      </c>
      <c r="D70" t="s">
        <v>16</v>
      </c>
      <c r="E70" t="s">
        <v>17</v>
      </c>
      <c r="G70" t="s">
        <v>25</v>
      </c>
      <c r="H70" t="s">
        <v>26</v>
      </c>
      <c r="I70" t="s">
        <v>20</v>
      </c>
      <c r="J70" t="s">
        <v>48</v>
      </c>
      <c r="K70" s="1">
        <v>0</v>
      </c>
      <c r="L70" s="1">
        <v>0</v>
      </c>
      <c r="M70" s="1">
        <v>0</v>
      </c>
      <c r="N70" s="1">
        <v>1944.06</v>
      </c>
      <c r="O70" s="1">
        <v>0</v>
      </c>
      <c r="P70" s="1">
        <v>6318.21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f t="shared" si="1"/>
        <v>8262.27</v>
      </c>
    </row>
    <row r="71" spans="1:23" x14ac:dyDescent="0.3">
      <c r="A71" t="s">
        <v>15</v>
      </c>
      <c r="B71" t="s">
        <v>33</v>
      </c>
      <c r="C71" t="s">
        <v>28</v>
      </c>
      <c r="D71" t="s">
        <v>16</v>
      </c>
      <c r="E71" t="s">
        <v>17</v>
      </c>
      <c r="G71" t="s">
        <v>18</v>
      </c>
      <c r="H71" t="s">
        <v>19</v>
      </c>
      <c r="I71" t="s">
        <v>20</v>
      </c>
      <c r="J71" t="s">
        <v>48</v>
      </c>
      <c r="K71" s="1">
        <v>0</v>
      </c>
      <c r="L71" s="1">
        <v>182.41</v>
      </c>
      <c r="M71" s="1">
        <v>212.81</v>
      </c>
      <c r="N71" s="1">
        <v>7448.39</v>
      </c>
      <c r="O71" s="1">
        <v>1732.89</v>
      </c>
      <c r="P71" s="1">
        <v>9333.2999999999993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f t="shared" si="1"/>
        <v>18909.8</v>
      </c>
    </row>
    <row r="72" spans="1:23" x14ac:dyDescent="0.3">
      <c r="A72" t="s">
        <v>15</v>
      </c>
      <c r="B72" t="s">
        <v>33</v>
      </c>
      <c r="C72" t="s">
        <v>28</v>
      </c>
      <c r="D72" t="s">
        <v>16</v>
      </c>
      <c r="E72" t="s">
        <v>17</v>
      </c>
      <c r="G72" t="s">
        <v>23</v>
      </c>
      <c r="H72" t="s">
        <v>24</v>
      </c>
      <c r="I72" t="s">
        <v>20</v>
      </c>
      <c r="J72" t="s">
        <v>48</v>
      </c>
      <c r="K72" s="1">
        <v>0</v>
      </c>
      <c r="L72" s="1">
        <v>24.94</v>
      </c>
      <c r="M72" s="1">
        <v>29.1</v>
      </c>
      <c r="N72" s="1">
        <v>1018.57</v>
      </c>
      <c r="O72" s="1">
        <v>236.97</v>
      </c>
      <c r="P72" s="1">
        <v>1276.33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f t="shared" si="1"/>
        <v>2585.91</v>
      </c>
    </row>
    <row r="73" spans="1:23" x14ac:dyDescent="0.3">
      <c r="A73" t="s">
        <v>15</v>
      </c>
      <c r="B73" t="s">
        <v>33</v>
      </c>
      <c r="C73" t="s">
        <v>28</v>
      </c>
      <c r="D73" t="s">
        <v>16</v>
      </c>
      <c r="E73" t="s">
        <v>17</v>
      </c>
      <c r="G73" t="s">
        <v>25</v>
      </c>
      <c r="H73" t="s">
        <v>26</v>
      </c>
      <c r="I73" t="s">
        <v>20</v>
      </c>
      <c r="J73" t="s">
        <v>48</v>
      </c>
      <c r="K73" s="1">
        <v>0</v>
      </c>
      <c r="L73" s="1">
        <v>116.65</v>
      </c>
      <c r="M73" s="1">
        <v>136.09</v>
      </c>
      <c r="N73" s="1">
        <v>4762.95</v>
      </c>
      <c r="O73" s="1">
        <v>1108.1199999999999</v>
      </c>
      <c r="P73" s="1">
        <v>5968.28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f t="shared" si="1"/>
        <v>12092.09</v>
      </c>
    </row>
    <row r="74" spans="1:23" x14ac:dyDescent="0.3">
      <c r="A74" t="s">
        <v>15</v>
      </c>
      <c r="B74" t="s">
        <v>34</v>
      </c>
      <c r="C74" t="s">
        <v>28</v>
      </c>
      <c r="D74" t="s">
        <v>16</v>
      </c>
      <c r="E74" t="s">
        <v>17</v>
      </c>
      <c r="G74" t="s">
        <v>18</v>
      </c>
      <c r="H74" t="s">
        <v>19</v>
      </c>
      <c r="I74" t="s">
        <v>20</v>
      </c>
      <c r="J74" t="s">
        <v>48</v>
      </c>
      <c r="K74" s="1">
        <v>0</v>
      </c>
      <c r="L74" s="1">
        <v>0</v>
      </c>
      <c r="M74" s="1">
        <v>0</v>
      </c>
      <c r="N74" s="1">
        <v>760.04</v>
      </c>
      <c r="O74" s="1">
        <v>2786.82</v>
      </c>
      <c r="P74" s="1">
        <v>2786.82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f t="shared" si="1"/>
        <v>6333.68</v>
      </c>
    </row>
    <row r="75" spans="1:23" x14ac:dyDescent="0.3">
      <c r="A75" t="s">
        <v>15</v>
      </c>
      <c r="B75" t="s">
        <v>34</v>
      </c>
      <c r="C75" t="s">
        <v>28</v>
      </c>
      <c r="D75" t="s">
        <v>16</v>
      </c>
      <c r="E75" t="s">
        <v>17</v>
      </c>
      <c r="G75" t="s">
        <v>23</v>
      </c>
      <c r="H75" t="s">
        <v>24</v>
      </c>
      <c r="I75" t="s">
        <v>20</v>
      </c>
      <c r="J75" t="s">
        <v>48</v>
      </c>
      <c r="K75" s="1">
        <v>0</v>
      </c>
      <c r="L75" s="1">
        <v>0</v>
      </c>
      <c r="M75" s="1">
        <v>0</v>
      </c>
      <c r="N75" s="1">
        <v>103.93</v>
      </c>
      <c r="O75" s="1">
        <v>381.09</v>
      </c>
      <c r="P75" s="1">
        <v>381.09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f t="shared" si="1"/>
        <v>866.1099999999999</v>
      </c>
    </row>
    <row r="76" spans="1:23" x14ac:dyDescent="0.3">
      <c r="A76" t="s">
        <v>15</v>
      </c>
      <c r="B76" t="s">
        <v>34</v>
      </c>
      <c r="C76" t="s">
        <v>28</v>
      </c>
      <c r="D76" t="s">
        <v>16</v>
      </c>
      <c r="E76" t="s">
        <v>17</v>
      </c>
      <c r="G76" t="s">
        <v>25</v>
      </c>
      <c r="H76" t="s">
        <v>26</v>
      </c>
      <c r="I76" t="s">
        <v>20</v>
      </c>
      <c r="J76" t="s">
        <v>48</v>
      </c>
      <c r="K76" s="1">
        <v>0</v>
      </c>
      <c r="L76" s="1">
        <v>0</v>
      </c>
      <c r="M76" s="1">
        <v>0</v>
      </c>
      <c r="N76" s="1">
        <v>486.02</v>
      </c>
      <c r="O76" s="1">
        <v>1782.06</v>
      </c>
      <c r="P76" s="1">
        <v>1782.06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f t="shared" si="1"/>
        <v>4050.14</v>
      </c>
    </row>
    <row r="77" spans="1:23" x14ac:dyDescent="0.3">
      <c r="A77" t="s">
        <v>15</v>
      </c>
      <c r="B77" t="s">
        <v>35</v>
      </c>
      <c r="C77" t="s">
        <v>28</v>
      </c>
      <c r="D77" t="s">
        <v>16</v>
      </c>
      <c r="E77" t="s">
        <v>17</v>
      </c>
      <c r="G77" t="s">
        <v>18</v>
      </c>
      <c r="H77" t="s">
        <v>19</v>
      </c>
      <c r="I77" t="s">
        <v>20</v>
      </c>
      <c r="J77" t="s">
        <v>48</v>
      </c>
      <c r="K77" s="1">
        <v>0</v>
      </c>
      <c r="L77" s="1">
        <v>0</v>
      </c>
      <c r="M77" s="1">
        <v>0</v>
      </c>
      <c r="N77" s="1">
        <v>0</v>
      </c>
      <c r="O77" s="1">
        <v>15200.82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f t="shared" si="1"/>
        <v>15200.82</v>
      </c>
    </row>
    <row r="78" spans="1:23" x14ac:dyDescent="0.3">
      <c r="A78" t="s">
        <v>15</v>
      </c>
      <c r="B78" t="s">
        <v>35</v>
      </c>
      <c r="C78" t="s">
        <v>28</v>
      </c>
      <c r="D78" t="s">
        <v>16</v>
      </c>
      <c r="E78" t="s">
        <v>17</v>
      </c>
      <c r="G78" t="s">
        <v>23</v>
      </c>
      <c r="H78" t="s">
        <v>24</v>
      </c>
      <c r="I78" t="s">
        <v>20</v>
      </c>
      <c r="J78" t="s">
        <v>48</v>
      </c>
      <c r="K78" s="1">
        <v>0</v>
      </c>
      <c r="L78" s="1">
        <v>0</v>
      </c>
      <c r="M78" s="1">
        <v>0</v>
      </c>
      <c r="N78" s="1">
        <v>0</v>
      </c>
      <c r="O78" s="1">
        <v>2078.71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f t="shared" si="1"/>
        <v>2078.71</v>
      </c>
    </row>
    <row r="79" spans="1:23" x14ac:dyDescent="0.3">
      <c r="A79" t="s">
        <v>15</v>
      </c>
      <c r="B79" t="s">
        <v>35</v>
      </c>
      <c r="C79" t="s">
        <v>28</v>
      </c>
      <c r="D79" t="s">
        <v>16</v>
      </c>
      <c r="E79" t="s">
        <v>17</v>
      </c>
      <c r="G79" t="s">
        <v>25</v>
      </c>
      <c r="H79" t="s">
        <v>26</v>
      </c>
      <c r="I79" t="s">
        <v>20</v>
      </c>
      <c r="J79" t="s">
        <v>48</v>
      </c>
      <c r="K79" s="1">
        <v>0</v>
      </c>
      <c r="L79" s="1">
        <v>0</v>
      </c>
      <c r="M79" s="1">
        <v>0</v>
      </c>
      <c r="N79" s="1">
        <v>0</v>
      </c>
      <c r="O79" s="1">
        <v>9720.31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f t="shared" si="1"/>
        <v>9720.31</v>
      </c>
    </row>
    <row r="80" spans="1:23" x14ac:dyDescent="0.3">
      <c r="A80" t="s">
        <v>15</v>
      </c>
      <c r="B80" t="s">
        <v>36</v>
      </c>
      <c r="C80" t="s">
        <v>28</v>
      </c>
      <c r="D80" t="s">
        <v>16</v>
      </c>
      <c r="E80" t="s">
        <v>17</v>
      </c>
      <c r="G80" t="s">
        <v>18</v>
      </c>
      <c r="H80" t="s">
        <v>19</v>
      </c>
      <c r="I80" t="s">
        <v>20</v>
      </c>
      <c r="J80" t="s">
        <v>48</v>
      </c>
      <c r="K80" s="1">
        <v>6333.68</v>
      </c>
      <c r="L80" s="1">
        <v>6333.68</v>
      </c>
      <c r="M80" s="1">
        <v>6333.68</v>
      </c>
      <c r="N80" s="1">
        <v>6333.68</v>
      </c>
      <c r="O80" s="1">
        <v>6333.68</v>
      </c>
      <c r="P80" s="1">
        <v>6333.68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f t="shared" ref="W80:W112" si="2">SUM(K80:V80)</f>
        <v>38002.080000000002</v>
      </c>
    </row>
    <row r="81" spans="1:23" x14ac:dyDescent="0.3">
      <c r="A81" t="s">
        <v>15</v>
      </c>
      <c r="B81" t="s">
        <v>36</v>
      </c>
      <c r="C81" t="s">
        <v>28</v>
      </c>
      <c r="D81" t="s">
        <v>16</v>
      </c>
      <c r="E81" t="s">
        <v>17</v>
      </c>
      <c r="G81" t="s">
        <v>23</v>
      </c>
      <c r="H81" t="s">
        <v>24</v>
      </c>
      <c r="I81" t="s">
        <v>20</v>
      </c>
      <c r="J81" t="s">
        <v>48</v>
      </c>
      <c r="K81" s="1">
        <v>866.13</v>
      </c>
      <c r="L81" s="1">
        <v>866.13</v>
      </c>
      <c r="M81" s="1">
        <v>866.13</v>
      </c>
      <c r="N81" s="1">
        <v>866.13</v>
      </c>
      <c r="O81" s="1">
        <v>866.13</v>
      </c>
      <c r="P81" s="1">
        <v>866.13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f t="shared" si="2"/>
        <v>5196.78</v>
      </c>
    </row>
    <row r="82" spans="1:23" x14ac:dyDescent="0.3">
      <c r="A82" t="s">
        <v>15</v>
      </c>
      <c r="B82" t="s">
        <v>36</v>
      </c>
      <c r="C82" t="s">
        <v>28</v>
      </c>
      <c r="D82" t="s">
        <v>16</v>
      </c>
      <c r="E82" t="s">
        <v>17</v>
      </c>
      <c r="G82" t="s">
        <v>25</v>
      </c>
      <c r="H82" t="s">
        <v>26</v>
      </c>
      <c r="I82" t="s">
        <v>20</v>
      </c>
      <c r="J82" t="s">
        <v>48</v>
      </c>
      <c r="K82" s="1">
        <v>4050.13</v>
      </c>
      <c r="L82" s="1">
        <v>4050.13</v>
      </c>
      <c r="M82" s="1">
        <v>4050.13</v>
      </c>
      <c r="N82" s="1">
        <v>4050.13</v>
      </c>
      <c r="O82" s="1">
        <v>4050.13</v>
      </c>
      <c r="P82" s="1">
        <v>4050.13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f t="shared" si="2"/>
        <v>24300.780000000002</v>
      </c>
    </row>
    <row r="83" spans="1:23" x14ac:dyDescent="0.3">
      <c r="A83" t="s">
        <v>15</v>
      </c>
      <c r="B83" t="s">
        <v>37</v>
      </c>
      <c r="C83" t="s">
        <v>28</v>
      </c>
      <c r="D83" t="s">
        <v>16</v>
      </c>
      <c r="E83" t="s">
        <v>17</v>
      </c>
      <c r="G83" t="s">
        <v>18</v>
      </c>
      <c r="H83" t="s">
        <v>19</v>
      </c>
      <c r="I83" t="s">
        <v>20</v>
      </c>
      <c r="J83" t="s">
        <v>48</v>
      </c>
      <c r="K83" s="1">
        <v>4430.79</v>
      </c>
      <c r="L83" s="1">
        <v>5829.98</v>
      </c>
      <c r="M83" s="1">
        <v>10027.56</v>
      </c>
      <c r="N83" s="1">
        <v>13059.15</v>
      </c>
      <c r="O83" s="1">
        <v>14924.75</v>
      </c>
      <c r="P83" s="1">
        <v>17023.54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f t="shared" si="2"/>
        <v>65295.770000000004</v>
      </c>
    </row>
    <row r="84" spans="1:23" x14ac:dyDescent="0.3">
      <c r="A84" t="s">
        <v>15</v>
      </c>
      <c r="B84" t="s">
        <v>37</v>
      </c>
      <c r="C84" t="s">
        <v>28</v>
      </c>
      <c r="D84" t="s">
        <v>16</v>
      </c>
      <c r="E84" t="s">
        <v>17</v>
      </c>
      <c r="G84" t="s">
        <v>23</v>
      </c>
      <c r="H84" t="s">
        <v>24</v>
      </c>
      <c r="I84" t="s">
        <v>20</v>
      </c>
      <c r="J84" t="s">
        <v>48</v>
      </c>
      <c r="K84" s="1">
        <v>605.91</v>
      </c>
      <c r="L84" s="1">
        <v>797.25</v>
      </c>
      <c r="M84" s="1">
        <v>1371.27</v>
      </c>
      <c r="N84" s="1">
        <v>1785.84</v>
      </c>
      <c r="O84" s="1">
        <v>2040.96</v>
      </c>
      <c r="P84" s="1">
        <v>2327.9699999999998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f t="shared" si="2"/>
        <v>8929.1999999999989</v>
      </c>
    </row>
    <row r="85" spans="1:23" x14ac:dyDescent="0.3">
      <c r="A85" t="s">
        <v>15</v>
      </c>
      <c r="B85" t="s">
        <v>37</v>
      </c>
      <c r="C85" t="s">
        <v>28</v>
      </c>
      <c r="D85" t="s">
        <v>16</v>
      </c>
      <c r="E85" t="s">
        <v>17</v>
      </c>
      <c r="G85" t="s">
        <v>25</v>
      </c>
      <c r="H85" t="s">
        <v>26</v>
      </c>
      <c r="I85" t="s">
        <v>20</v>
      </c>
      <c r="J85" t="s">
        <v>48</v>
      </c>
      <c r="K85" s="1">
        <v>2833.32</v>
      </c>
      <c r="L85" s="1">
        <v>3728.04</v>
      </c>
      <c r="M85" s="1">
        <v>6412.22</v>
      </c>
      <c r="N85" s="1">
        <v>8350.7999999999993</v>
      </c>
      <c r="O85" s="1">
        <v>9543.7800000000007</v>
      </c>
      <c r="P85" s="1">
        <v>10885.87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f t="shared" si="2"/>
        <v>41754.030000000006</v>
      </c>
    </row>
    <row r="86" spans="1:23" x14ac:dyDescent="0.3">
      <c r="A86" t="s">
        <v>15</v>
      </c>
      <c r="B86" t="s">
        <v>38</v>
      </c>
      <c r="C86" t="s">
        <v>28</v>
      </c>
      <c r="D86" t="s">
        <v>16</v>
      </c>
      <c r="E86" t="s">
        <v>17</v>
      </c>
      <c r="G86" t="s">
        <v>18</v>
      </c>
      <c r="H86" t="s">
        <v>19</v>
      </c>
      <c r="I86" t="s">
        <v>20</v>
      </c>
      <c r="J86" t="s">
        <v>48</v>
      </c>
      <c r="K86" s="1">
        <v>3129.06</v>
      </c>
      <c r="L86" s="1">
        <v>3129.06</v>
      </c>
      <c r="M86" s="1">
        <v>3129.06</v>
      </c>
      <c r="N86" s="1">
        <v>3129.06</v>
      </c>
      <c r="O86" s="1">
        <v>3129.06</v>
      </c>
      <c r="P86" s="1">
        <v>3129.06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f t="shared" si="2"/>
        <v>18774.36</v>
      </c>
    </row>
    <row r="87" spans="1:23" x14ac:dyDescent="0.3">
      <c r="A87" t="s">
        <v>15</v>
      </c>
      <c r="B87" t="s">
        <v>38</v>
      </c>
      <c r="C87" t="s">
        <v>28</v>
      </c>
      <c r="D87" t="s">
        <v>16</v>
      </c>
      <c r="E87" t="s">
        <v>17</v>
      </c>
      <c r="G87" t="s">
        <v>23</v>
      </c>
      <c r="H87" t="s">
        <v>24</v>
      </c>
      <c r="I87" t="s">
        <v>20</v>
      </c>
      <c r="J87" t="s">
        <v>48</v>
      </c>
      <c r="K87" s="1">
        <v>427.9</v>
      </c>
      <c r="L87" s="1">
        <v>427.9</v>
      </c>
      <c r="M87" s="1">
        <v>427.9</v>
      </c>
      <c r="N87" s="1">
        <v>427.9</v>
      </c>
      <c r="O87" s="1">
        <v>427.9</v>
      </c>
      <c r="P87" s="1">
        <v>427.9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f t="shared" si="2"/>
        <v>2567.4</v>
      </c>
    </row>
    <row r="88" spans="1:23" x14ac:dyDescent="0.3">
      <c r="A88" t="s">
        <v>15</v>
      </c>
      <c r="B88" t="s">
        <v>38</v>
      </c>
      <c r="C88" t="s">
        <v>28</v>
      </c>
      <c r="D88" t="s">
        <v>16</v>
      </c>
      <c r="E88" t="s">
        <v>17</v>
      </c>
      <c r="G88" t="s">
        <v>25</v>
      </c>
      <c r="H88" t="s">
        <v>26</v>
      </c>
      <c r="I88" t="s">
        <v>20</v>
      </c>
      <c r="J88" t="s">
        <v>48</v>
      </c>
      <c r="K88" s="1">
        <v>2000.9</v>
      </c>
      <c r="L88" s="1">
        <v>2000.9</v>
      </c>
      <c r="M88" s="1">
        <v>2000.9</v>
      </c>
      <c r="N88" s="1">
        <v>2000.9</v>
      </c>
      <c r="O88" s="1">
        <v>2000.9</v>
      </c>
      <c r="P88" s="1">
        <v>2000.9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f t="shared" si="2"/>
        <v>12005.4</v>
      </c>
    </row>
    <row r="89" spans="1:23" x14ac:dyDescent="0.3">
      <c r="A89" t="s">
        <v>15</v>
      </c>
      <c r="B89" t="s">
        <v>39</v>
      </c>
      <c r="C89" t="s">
        <v>28</v>
      </c>
      <c r="D89" t="s">
        <v>16</v>
      </c>
      <c r="E89" t="s">
        <v>17</v>
      </c>
      <c r="G89" t="s">
        <v>18</v>
      </c>
      <c r="H89" t="s">
        <v>19</v>
      </c>
      <c r="I89" t="s">
        <v>20</v>
      </c>
      <c r="J89" t="s">
        <v>48</v>
      </c>
      <c r="K89" s="1">
        <v>16660.29</v>
      </c>
      <c r="L89" s="1">
        <v>16660.29</v>
      </c>
      <c r="M89" s="1">
        <v>16660.29</v>
      </c>
      <c r="N89" s="1">
        <v>16660.29</v>
      </c>
      <c r="O89" s="1">
        <v>16842.12</v>
      </c>
      <c r="P89" s="1">
        <v>16660.29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f t="shared" si="2"/>
        <v>100143.57</v>
      </c>
    </row>
    <row r="90" spans="1:23" x14ac:dyDescent="0.3">
      <c r="A90" t="s">
        <v>15</v>
      </c>
      <c r="B90" t="s">
        <v>39</v>
      </c>
      <c r="C90" t="s">
        <v>28</v>
      </c>
      <c r="D90" t="s">
        <v>16</v>
      </c>
      <c r="E90" t="s">
        <v>17</v>
      </c>
      <c r="G90" t="s">
        <v>23</v>
      </c>
      <c r="H90" t="s">
        <v>24</v>
      </c>
      <c r="I90" t="s">
        <v>20</v>
      </c>
      <c r="J90" t="s">
        <v>48</v>
      </c>
      <c r="K90" s="1">
        <v>2278.3000000000002</v>
      </c>
      <c r="L90" s="1">
        <v>2278.3000000000002</v>
      </c>
      <c r="M90" s="1">
        <v>2278.3000000000002</v>
      </c>
      <c r="N90" s="1">
        <v>2278.3000000000002</v>
      </c>
      <c r="O90" s="1">
        <v>2303.17</v>
      </c>
      <c r="P90" s="1">
        <v>2278.3000000000002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f t="shared" si="2"/>
        <v>13694.670000000002</v>
      </c>
    </row>
    <row r="91" spans="1:23" x14ac:dyDescent="0.3">
      <c r="A91" t="s">
        <v>15</v>
      </c>
      <c r="B91" t="s">
        <v>39</v>
      </c>
      <c r="C91" t="s">
        <v>28</v>
      </c>
      <c r="D91" t="s">
        <v>16</v>
      </c>
      <c r="E91" t="s">
        <v>17</v>
      </c>
      <c r="G91" t="s">
        <v>25</v>
      </c>
      <c r="H91" t="s">
        <v>26</v>
      </c>
      <c r="I91" t="s">
        <v>20</v>
      </c>
      <c r="J91" t="s">
        <v>48</v>
      </c>
      <c r="K91" s="1">
        <v>10653.59</v>
      </c>
      <c r="L91" s="1">
        <v>10653.59</v>
      </c>
      <c r="M91" s="1">
        <v>10653.59</v>
      </c>
      <c r="N91" s="1">
        <v>10653.59</v>
      </c>
      <c r="O91" s="1">
        <v>10769.86</v>
      </c>
      <c r="P91" s="1">
        <v>10653.59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f t="shared" si="2"/>
        <v>64037.81</v>
      </c>
    </row>
    <row r="92" spans="1:23" x14ac:dyDescent="0.3">
      <c r="A92" t="s">
        <v>15</v>
      </c>
      <c r="B92" t="s">
        <v>40</v>
      </c>
      <c r="C92" t="s">
        <v>28</v>
      </c>
      <c r="D92" t="s">
        <v>16</v>
      </c>
      <c r="E92" t="s">
        <v>17</v>
      </c>
      <c r="G92" t="s">
        <v>18</v>
      </c>
      <c r="H92" t="s">
        <v>19</v>
      </c>
      <c r="I92" t="s">
        <v>20</v>
      </c>
      <c r="J92" t="s">
        <v>48</v>
      </c>
      <c r="K92" s="1">
        <v>3129.06</v>
      </c>
      <c r="L92" s="1">
        <v>3129.06</v>
      </c>
      <c r="M92" s="1">
        <v>3129.06</v>
      </c>
      <c r="N92" s="1">
        <v>3129.06</v>
      </c>
      <c r="O92" s="1">
        <v>3129.06</v>
      </c>
      <c r="P92" s="1">
        <v>3129.06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f t="shared" si="2"/>
        <v>18774.36</v>
      </c>
    </row>
    <row r="93" spans="1:23" x14ac:dyDescent="0.3">
      <c r="A93" t="s">
        <v>15</v>
      </c>
      <c r="B93" t="s">
        <v>40</v>
      </c>
      <c r="C93" t="s">
        <v>28</v>
      </c>
      <c r="D93" t="s">
        <v>16</v>
      </c>
      <c r="E93" t="s">
        <v>17</v>
      </c>
      <c r="G93" t="s">
        <v>23</v>
      </c>
      <c r="H93" t="s">
        <v>24</v>
      </c>
      <c r="I93" t="s">
        <v>20</v>
      </c>
      <c r="J93" t="s">
        <v>48</v>
      </c>
      <c r="K93" s="1">
        <v>427.9</v>
      </c>
      <c r="L93" s="1">
        <v>427.9</v>
      </c>
      <c r="M93" s="1">
        <v>427.9</v>
      </c>
      <c r="N93" s="1">
        <v>427.9</v>
      </c>
      <c r="O93" s="1">
        <v>427.9</v>
      </c>
      <c r="P93" s="1">
        <v>427.9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f t="shared" si="2"/>
        <v>2567.4</v>
      </c>
    </row>
    <row r="94" spans="1:23" x14ac:dyDescent="0.3">
      <c r="A94" t="s">
        <v>15</v>
      </c>
      <c r="B94" t="s">
        <v>40</v>
      </c>
      <c r="C94" t="s">
        <v>28</v>
      </c>
      <c r="D94" t="s">
        <v>16</v>
      </c>
      <c r="E94" t="s">
        <v>17</v>
      </c>
      <c r="G94" t="s">
        <v>25</v>
      </c>
      <c r="H94" t="s">
        <v>26</v>
      </c>
      <c r="I94" t="s">
        <v>20</v>
      </c>
      <c r="J94" t="s">
        <v>48</v>
      </c>
      <c r="K94" s="1">
        <v>2000.9</v>
      </c>
      <c r="L94" s="1">
        <v>2000.9</v>
      </c>
      <c r="M94" s="1">
        <v>2000.9</v>
      </c>
      <c r="N94" s="1">
        <v>2000.9</v>
      </c>
      <c r="O94" s="1">
        <v>2000.9</v>
      </c>
      <c r="P94" s="1">
        <v>2000.9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f t="shared" si="2"/>
        <v>12005.4</v>
      </c>
    </row>
    <row r="95" spans="1:23" x14ac:dyDescent="0.3">
      <c r="A95" t="s">
        <v>15</v>
      </c>
      <c r="B95" t="s">
        <v>41</v>
      </c>
      <c r="C95" t="s">
        <v>28</v>
      </c>
      <c r="D95" t="s">
        <v>16</v>
      </c>
      <c r="E95" t="s">
        <v>17</v>
      </c>
      <c r="G95" t="s">
        <v>18</v>
      </c>
      <c r="H95" t="s">
        <v>19</v>
      </c>
      <c r="I95" t="s">
        <v>20</v>
      </c>
      <c r="J95" t="s">
        <v>48</v>
      </c>
      <c r="K95" s="1">
        <v>6500.2</v>
      </c>
      <c r="L95" s="1">
        <v>6500.2</v>
      </c>
      <c r="M95" s="1">
        <v>6500.2</v>
      </c>
      <c r="N95" s="1">
        <v>7325.92</v>
      </c>
      <c r="O95" s="1">
        <v>7860</v>
      </c>
      <c r="P95" s="1">
        <v>8151.65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f t="shared" si="2"/>
        <v>42838.17</v>
      </c>
    </row>
    <row r="96" spans="1:23" x14ac:dyDescent="0.3">
      <c r="A96" t="s">
        <v>15</v>
      </c>
      <c r="B96" t="s">
        <v>41</v>
      </c>
      <c r="C96" t="s">
        <v>28</v>
      </c>
      <c r="D96" t="s">
        <v>16</v>
      </c>
      <c r="E96" t="s">
        <v>17</v>
      </c>
      <c r="G96" t="s">
        <v>23</v>
      </c>
      <c r="H96" t="s">
        <v>24</v>
      </c>
      <c r="I96" t="s">
        <v>20</v>
      </c>
      <c r="J96" t="s">
        <v>48</v>
      </c>
      <c r="K96" s="1">
        <v>888.9</v>
      </c>
      <c r="L96" s="1">
        <v>888.9</v>
      </c>
      <c r="M96" s="1">
        <v>888.9</v>
      </c>
      <c r="N96" s="1">
        <v>1001.82</v>
      </c>
      <c r="O96" s="1">
        <v>1074.8499999999999</v>
      </c>
      <c r="P96" s="1">
        <v>1114.74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f t="shared" si="2"/>
        <v>5858.11</v>
      </c>
    </row>
    <row r="97" spans="1:23" x14ac:dyDescent="0.3">
      <c r="A97" t="s">
        <v>15</v>
      </c>
      <c r="B97" t="s">
        <v>41</v>
      </c>
      <c r="C97" t="s">
        <v>28</v>
      </c>
      <c r="D97" t="s">
        <v>16</v>
      </c>
      <c r="E97" t="s">
        <v>17</v>
      </c>
      <c r="G97" t="s">
        <v>25</v>
      </c>
      <c r="H97" t="s">
        <v>26</v>
      </c>
      <c r="I97" t="s">
        <v>20</v>
      </c>
      <c r="J97" t="s">
        <v>48</v>
      </c>
      <c r="K97" s="1">
        <v>4156.62</v>
      </c>
      <c r="L97" s="1">
        <v>4156.62</v>
      </c>
      <c r="M97" s="1">
        <v>4156.62</v>
      </c>
      <c r="N97" s="1">
        <v>4684.63</v>
      </c>
      <c r="O97" s="1">
        <v>5026.1499999999996</v>
      </c>
      <c r="P97" s="1">
        <v>5212.6499999999996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f t="shared" si="2"/>
        <v>27393.29</v>
      </c>
    </row>
    <row r="98" spans="1:23" x14ac:dyDescent="0.3">
      <c r="A98" t="s">
        <v>15</v>
      </c>
      <c r="B98" t="s">
        <v>42</v>
      </c>
      <c r="C98" t="s">
        <v>28</v>
      </c>
      <c r="D98" t="s">
        <v>16</v>
      </c>
      <c r="E98" t="s">
        <v>17</v>
      </c>
      <c r="G98" t="s">
        <v>18</v>
      </c>
      <c r="H98" t="s">
        <v>19</v>
      </c>
      <c r="I98" t="s">
        <v>20</v>
      </c>
      <c r="J98" t="s">
        <v>48</v>
      </c>
      <c r="K98" s="1">
        <v>0</v>
      </c>
      <c r="L98" s="1">
        <v>7431.51</v>
      </c>
      <c r="M98" s="1">
        <v>7431.51</v>
      </c>
      <c r="N98" s="1">
        <v>7431.51</v>
      </c>
      <c r="O98" s="1">
        <v>7431.51</v>
      </c>
      <c r="P98" s="1">
        <v>7431.51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f t="shared" si="2"/>
        <v>37157.550000000003</v>
      </c>
    </row>
    <row r="99" spans="1:23" x14ac:dyDescent="0.3">
      <c r="A99" t="s">
        <v>15</v>
      </c>
      <c r="B99" t="s">
        <v>42</v>
      </c>
      <c r="C99" t="s">
        <v>28</v>
      </c>
      <c r="D99" t="s">
        <v>16</v>
      </c>
      <c r="E99" t="s">
        <v>17</v>
      </c>
      <c r="G99" t="s">
        <v>23</v>
      </c>
      <c r="H99" t="s">
        <v>24</v>
      </c>
      <c r="I99" t="s">
        <v>20</v>
      </c>
      <c r="J99" t="s">
        <v>48</v>
      </c>
      <c r="K99" s="1">
        <v>0</v>
      </c>
      <c r="L99" s="1">
        <v>1016.26</v>
      </c>
      <c r="M99" s="1">
        <v>1016.26</v>
      </c>
      <c r="N99" s="1">
        <v>1016.26</v>
      </c>
      <c r="O99" s="1">
        <v>1016.26</v>
      </c>
      <c r="P99" s="1">
        <v>1016.26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f t="shared" si="2"/>
        <v>5081.3</v>
      </c>
    </row>
    <row r="100" spans="1:23" x14ac:dyDescent="0.3">
      <c r="A100" t="s">
        <v>15</v>
      </c>
      <c r="B100" t="s">
        <v>42</v>
      </c>
      <c r="C100" t="s">
        <v>28</v>
      </c>
      <c r="D100" t="s">
        <v>16</v>
      </c>
      <c r="E100" t="s">
        <v>17</v>
      </c>
      <c r="G100" t="s">
        <v>25</v>
      </c>
      <c r="H100" t="s">
        <v>26</v>
      </c>
      <c r="I100" t="s">
        <v>20</v>
      </c>
      <c r="J100" t="s">
        <v>48</v>
      </c>
      <c r="K100" s="1">
        <v>0</v>
      </c>
      <c r="L100" s="1">
        <v>4752.16</v>
      </c>
      <c r="M100" s="1">
        <v>4752.16</v>
      </c>
      <c r="N100" s="1">
        <v>4752.16</v>
      </c>
      <c r="O100" s="1">
        <v>4752.16</v>
      </c>
      <c r="P100" s="1">
        <v>4752.16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f t="shared" si="2"/>
        <v>23760.799999999999</v>
      </c>
    </row>
    <row r="101" spans="1:23" x14ac:dyDescent="0.3">
      <c r="A101" t="s">
        <v>15</v>
      </c>
      <c r="B101" t="s">
        <v>43</v>
      </c>
      <c r="C101" t="s">
        <v>28</v>
      </c>
      <c r="D101" t="s">
        <v>16</v>
      </c>
      <c r="E101" t="s">
        <v>17</v>
      </c>
      <c r="G101" t="s">
        <v>18</v>
      </c>
      <c r="H101" t="s">
        <v>19</v>
      </c>
      <c r="I101" t="s">
        <v>20</v>
      </c>
      <c r="J101" t="s">
        <v>48</v>
      </c>
      <c r="K101" s="1">
        <v>0</v>
      </c>
      <c r="L101" s="1">
        <v>8670.09</v>
      </c>
      <c r="M101" s="1">
        <v>8670.09</v>
      </c>
      <c r="N101" s="1">
        <v>8670.09</v>
      </c>
      <c r="O101" s="1">
        <v>8670.09</v>
      </c>
      <c r="P101" s="1">
        <v>8670.09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f t="shared" si="2"/>
        <v>43350.45</v>
      </c>
    </row>
    <row r="102" spans="1:23" x14ac:dyDescent="0.3">
      <c r="A102" t="s">
        <v>15</v>
      </c>
      <c r="B102" t="s">
        <v>43</v>
      </c>
      <c r="C102" t="s">
        <v>28</v>
      </c>
      <c r="D102" t="s">
        <v>16</v>
      </c>
      <c r="E102" t="s">
        <v>17</v>
      </c>
      <c r="G102" t="s">
        <v>23</v>
      </c>
      <c r="H102" t="s">
        <v>24</v>
      </c>
      <c r="I102" t="s">
        <v>20</v>
      </c>
      <c r="J102" t="s">
        <v>48</v>
      </c>
      <c r="K102" s="1">
        <v>0</v>
      </c>
      <c r="L102" s="1">
        <v>1185.6400000000001</v>
      </c>
      <c r="M102" s="1">
        <v>1185.6400000000001</v>
      </c>
      <c r="N102" s="1">
        <v>1185.6400000000001</v>
      </c>
      <c r="O102" s="1">
        <v>1185.6400000000001</v>
      </c>
      <c r="P102" s="1">
        <v>1185.6400000000001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f t="shared" si="2"/>
        <v>5928.2000000000007</v>
      </c>
    </row>
    <row r="103" spans="1:23" x14ac:dyDescent="0.3">
      <c r="A103" t="s">
        <v>15</v>
      </c>
      <c r="B103" t="s">
        <v>43</v>
      </c>
      <c r="C103" t="s">
        <v>28</v>
      </c>
      <c r="D103" t="s">
        <v>16</v>
      </c>
      <c r="E103" t="s">
        <v>17</v>
      </c>
      <c r="G103" t="s">
        <v>25</v>
      </c>
      <c r="H103" t="s">
        <v>26</v>
      </c>
      <c r="I103" t="s">
        <v>20</v>
      </c>
      <c r="J103" t="s">
        <v>48</v>
      </c>
      <c r="K103" s="1">
        <v>0</v>
      </c>
      <c r="L103" s="1">
        <v>5544.18</v>
      </c>
      <c r="M103" s="1">
        <v>5544.18</v>
      </c>
      <c r="N103" s="1">
        <v>5544.18</v>
      </c>
      <c r="O103" s="1">
        <v>5544.18</v>
      </c>
      <c r="P103" s="1">
        <v>5544.18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f t="shared" si="2"/>
        <v>27720.9</v>
      </c>
    </row>
    <row r="104" spans="1:23" x14ac:dyDescent="0.3">
      <c r="A104" t="s">
        <v>15</v>
      </c>
      <c r="B104" t="s">
        <v>44</v>
      </c>
      <c r="C104" t="s">
        <v>28</v>
      </c>
      <c r="D104" t="s">
        <v>16</v>
      </c>
      <c r="E104" t="s">
        <v>17</v>
      </c>
      <c r="G104" t="s">
        <v>18</v>
      </c>
      <c r="H104" t="s">
        <v>19</v>
      </c>
      <c r="I104" t="s">
        <v>20</v>
      </c>
      <c r="J104" t="s">
        <v>48</v>
      </c>
      <c r="K104" s="1">
        <v>31290.57</v>
      </c>
      <c r="L104" s="1">
        <v>31290.57</v>
      </c>
      <c r="M104" s="1">
        <v>31290.57</v>
      </c>
      <c r="N104" s="1">
        <v>31290.57</v>
      </c>
      <c r="O104" s="1">
        <v>31290.57</v>
      </c>
      <c r="P104" s="1">
        <v>31290.57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f t="shared" si="2"/>
        <v>187743.42</v>
      </c>
    </row>
    <row r="105" spans="1:23" x14ac:dyDescent="0.3">
      <c r="A105" t="s">
        <v>15</v>
      </c>
      <c r="B105" t="s">
        <v>44</v>
      </c>
      <c r="C105" t="s">
        <v>28</v>
      </c>
      <c r="D105" t="s">
        <v>16</v>
      </c>
      <c r="E105" t="s">
        <v>17</v>
      </c>
      <c r="G105" t="s">
        <v>23</v>
      </c>
      <c r="H105" t="s">
        <v>24</v>
      </c>
      <c r="I105" t="s">
        <v>20</v>
      </c>
      <c r="J105" t="s">
        <v>48</v>
      </c>
      <c r="K105" s="1">
        <v>4278.99</v>
      </c>
      <c r="L105" s="1">
        <v>4278.99</v>
      </c>
      <c r="M105" s="1">
        <v>4278.99</v>
      </c>
      <c r="N105" s="1">
        <v>4278.99</v>
      </c>
      <c r="O105" s="1">
        <v>4278.99</v>
      </c>
      <c r="P105" s="1">
        <v>4278.99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f t="shared" si="2"/>
        <v>25673.939999999995</v>
      </c>
    </row>
    <row r="106" spans="1:23" x14ac:dyDescent="0.3">
      <c r="A106" t="s">
        <v>15</v>
      </c>
      <c r="B106" t="s">
        <v>44</v>
      </c>
      <c r="C106" t="s">
        <v>28</v>
      </c>
      <c r="D106" t="s">
        <v>16</v>
      </c>
      <c r="E106" t="s">
        <v>17</v>
      </c>
      <c r="G106" t="s">
        <v>25</v>
      </c>
      <c r="H106" t="s">
        <v>26</v>
      </c>
      <c r="I106" t="s">
        <v>20</v>
      </c>
      <c r="J106" t="s">
        <v>48</v>
      </c>
      <c r="K106" s="1">
        <v>20009.07</v>
      </c>
      <c r="L106" s="1">
        <v>20009.07</v>
      </c>
      <c r="M106" s="1">
        <v>20009.07</v>
      </c>
      <c r="N106" s="1">
        <v>20009.07</v>
      </c>
      <c r="O106" s="1">
        <v>20009.07</v>
      </c>
      <c r="P106" s="1">
        <v>20009.07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f t="shared" si="2"/>
        <v>120054.42000000001</v>
      </c>
    </row>
    <row r="107" spans="1:23" x14ac:dyDescent="0.3">
      <c r="A107" t="s">
        <v>15</v>
      </c>
      <c r="B107" t="s">
        <v>45</v>
      </c>
      <c r="C107" t="s">
        <v>28</v>
      </c>
      <c r="D107" t="s">
        <v>16</v>
      </c>
      <c r="E107" t="s">
        <v>17</v>
      </c>
      <c r="G107" t="s">
        <v>18</v>
      </c>
      <c r="H107" t="s">
        <v>19</v>
      </c>
      <c r="I107" t="s">
        <v>20</v>
      </c>
      <c r="J107" t="s">
        <v>48</v>
      </c>
      <c r="K107" s="1">
        <v>0</v>
      </c>
      <c r="L107" s="1">
        <v>0</v>
      </c>
      <c r="M107" s="1">
        <v>2123.29</v>
      </c>
      <c r="N107" s="1">
        <v>2123.29</v>
      </c>
      <c r="O107" s="1">
        <v>2123.29</v>
      </c>
      <c r="P107" s="1">
        <v>2123.29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f t="shared" si="2"/>
        <v>8493.16</v>
      </c>
    </row>
    <row r="108" spans="1:23" x14ac:dyDescent="0.3">
      <c r="A108" t="s">
        <v>15</v>
      </c>
      <c r="B108" t="s">
        <v>45</v>
      </c>
      <c r="C108" t="s">
        <v>28</v>
      </c>
      <c r="D108" t="s">
        <v>16</v>
      </c>
      <c r="E108" t="s">
        <v>17</v>
      </c>
      <c r="G108" t="s">
        <v>23</v>
      </c>
      <c r="H108" t="s">
        <v>24</v>
      </c>
      <c r="I108" t="s">
        <v>20</v>
      </c>
      <c r="J108" t="s">
        <v>48</v>
      </c>
      <c r="K108" s="1">
        <v>0</v>
      </c>
      <c r="L108" s="1">
        <v>0</v>
      </c>
      <c r="M108" s="1">
        <v>290.36</v>
      </c>
      <c r="N108" s="1">
        <v>290.36</v>
      </c>
      <c r="O108" s="1">
        <v>290.36</v>
      </c>
      <c r="P108" s="1">
        <v>290.36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f t="shared" si="2"/>
        <v>1161.44</v>
      </c>
    </row>
    <row r="109" spans="1:23" x14ac:dyDescent="0.3">
      <c r="A109" t="s">
        <v>15</v>
      </c>
      <c r="B109" t="s">
        <v>45</v>
      </c>
      <c r="C109" t="s">
        <v>28</v>
      </c>
      <c r="D109" t="s">
        <v>16</v>
      </c>
      <c r="E109" t="s">
        <v>17</v>
      </c>
      <c r="G109" t="s">
        <v>25</v>
      </c>
      <c r="H109" t="s">
        <v>26</v>
      </c>
      <c r="I109" t="s">
        <v>20</v>
      </c>
      <c r="J109" t="s">
        <v>48</v>
      </c>
      <c r="K109" s="1">
        <v>0</v>
      </c>
      <c r="L109" s="1">
        <v>0</v>
      </c>
      <c r="M109" s="1">
        <v>1357.76</v>
      </c>
      <c r="N109" s="1">
        <v>1357.76</v>
      </c>
      <c r="O109" s="1">
        <v>1357.76</v>
      </c>
      <c r="P109" s="1">
        <v>1357.76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f t="shared" si="2"/>
        <v>5431.04</v>
      </c>
    </row>
    <row r="110" spans="1:23" x14ac:dyDescent="0.3">
      <c r="A110" t="s">
        <v>15</v>
      </c>
      <c r="B110" t="s">
        <v>46</v>
      </c>
      <c r="C110" t="s">
        <v>28</v>
      </c>
      <c r="D110" t="s">
        <v>16</v>
      </c>
      <c r="E110" t="s">
        <v>17</v>
      </c>
      <c r="G110" t="s">
        <v>18</v>
      </c>
      <c r="H110" t="s">
        <v>19</v>
      </c>
      <c r="I110" t="s">
        <v>20</v>
      </c>
      <c r="J110" t="s">
        <v>48</v>
      </c>
      <c r="K110" s="1">
        <v>6956.72</v>
      </c>
      <c r="L110" s="1">
        <v>6956.72</v>
      </c>
      <c r="M110" s="1">
        <v>6956.72</v>
      </c>
      <c r="N110" s="1">
        <v>6956.72</v>
      </c>
      <c r="O110" s="1">
        <v>6956.72</v>
      </c>
      <c r="P110" s="1">
        <v>6956.72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f t="shared" si="2"/>
        <v>41740.32</v>
      </c>
    </row>
    <row r="111" spans="1:23" x14ac:dyDescent="0.3">
      <c r="A111" t="s">
        <v>15</v>
      </c>
      <c r="B111" t="s">
        <v>46</v>
      </c>
      <c r="C111" t="s">
        <v>28</v>
      </c>
      <c r="D111" t="s">
        <v>16</v>
      </c>
      <c r="E111" t="s">
        <v>17</v>
      </c>
      <c r="G111" t="s">
        <v>23</v>
      </c>
      <c r="H111" t="s">
        <v>24</v>
      </c>
      <c r="I111" t="s">
        <v>20</v>
      </c>
      <c r="J111" t="s">
        <v>48</v>
      </c>
      <c r="K111" s="1">
        <v>951.33</v>
      </c>
      <c r="L111" s="1">
        <v>951.33</v>
      </c>
      <c r="M111" s="1">
        <v>951.33</v>
      </c>
      <c r="N111" s="1">
        <v>951.33</v>
      </c>
      <c r="O111" s="1">
        <v>951.33</v>
      </c>
      <c r="P111" s="1">
        <v>951.33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f t="shared" si="2"/>
        <v>5707.9800000000005</v>
      </c>
    </row>
    <row r="112" spans="1:23" x14ac:dyDescent="0.3">
      <c r="A112" t="s">
        <v>15</v>
      </c>
      <c r="B112" t="s">
        <v>46</v>
      </c>
      <c r="C112" t="s">
        <v>28</v>
      </c>
      <c r="D112" t="s">
        <v>16</v>
      </c>
      <c r="E112" t="s">
        <v>17</v>
      </c>
      <c r="G112" t="s">
        <v>25</v>
      </c>
      <c r="H112" t="s">
        <v>26</v>
      </c>
      <c r="I112" t="s">
        <v>20</v>
      </c>
      <c r="J112" t="s">
        <v>48</v>
      </c>
      <c r="K112" s="1">
        <v>4448.55</v>
      </c>
      <c r="L112" s="1">
        <v>4448.55</v>
      </c>
      <c r="M112" s="1">
        <v>4448.55</v>
      </c>
      <c r="N112" s="1">
        <v>4448.55</v>
      </c>
      <c r="O112" s="1">
        <v>4448.55</v>
      </c>
      <c r="P112" s="1">
        <v>4448.55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f t="shared" si="2"/>
        <v>26691.3</v>
      </c>
    </row>
    <row r="113" spans="1:23" x14ac:dyDescent="0.3">
      <c r="A113" t="s">
        <v>15</v>
      </c>
      <c r="B113" t="s">
        <v>71</v>
      </c>
      <c r="C113" t="s">
        <v>28</v>
      </c>
      <c r="D113" t="s">
        <v>16</v>
      </c>
      <c r="E113" t="s">
        <v>17</v>
      </c>
      <c r="G113" t="s">
        <v>18</v>
      </c>
      <c r="H113" t="s">
        <v>19</v>
      </c>
      <c r="I113" t="s">
        <v>55</v>
      </c>
      <c r="J113" t="s">
        <v>85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24386.34</v>
      </c>
      <c r="S113" s="1">
        <v>9902.1299999999992</v>
      </c>
      <c r="T113" s="1">
        <v>5640.39</v>
      </c>
      <c r="U113" s="1">
        <v>2101.67</v>
      </c>
      <c r="V113" s="1">
        <v>127.94</v>
      </c>
      <c r="W113" s="1">
        <f t="shared" ref="W113:W150" si="3">SUM(K113:V113)</f>
        <v>42158.47</v>
      </c>
    </row>
    <row r="114" spans="1:23" x14ac:dyDescent="0.3">
      <c r="A114" t="s">
        <v>15</v>
      </c>
      <c r="B114" t="s">
        <v>71</v>
      </c>
      <c r="C114" t="s">
        <v>28</v>
      </c>
      <c r="D114" t="s">
        <v>16</v>
      </c>
      <c r="E114" t="s">
        <v>17</v>
      </c>
      <c r="G114" t="s">
        <v>47</v>
      </c>
      <c r="H114" t="s">
        <v>56</v>
      </c>
      <c r="I114" t="s">
        <v>55</v>
      </c>
      <c r="J114" t="s">
        <v>85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1196.5</v>
      </c>
      <c r="U114" s="1">
        <v>142.80000000000001</v>
      </c>
      <c r="V114" s="1">
        <v>127.94</v>
      </c>
      <c r="W114" s="1">
        <f t="shared" si="3"/>
        <v>1467.24</v>
      </c>
    </row>
    <row r="115" spans="1:23" x14ac:dyDescent="0.3">
      <c r="A115" t="s">
        <v>15</v>
      </c>
      <c r="B115" t="s">
        <v>71</v>
      </c>
      <c r="C115" t="s">
        <v>28</v>
      </c>
      <c r="D115" t="s">
        <v>16</v>
      </c>
      <c r="E115" t="s">
        <v>17</v>
      </c>
      <c r="G115" t="s">
        <v>57</v>
      </c>
      <c r="H115" t="s">
        <v>58</v>
      </c>
      <c r="I115" t="s">
        <v>55</v>
      </c>
      <c r="J115" t="s">
        <v>85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1196.5</v>
      </c>
      <c r="U115" s="1">
        <v>142.80000000000001</v>
      </c>
      <c r="V115" s="1">
        <v>127.94</v>
      </c>
      <c r="W115" s="1">
        <f t="shared" si="3"/>
        <v>1467.24</v>
      </c>
    </row>
    <row r="116" spans="1:23" x14ac:dyDescent="0.3">
      <c r="A116" t="s">
        <v>15</v>
      </c>
      <c r="B116" t="s">
        <v>71</v>
      </c>
      <c r="C116" t="s">
        <v>28</v>
      </c>
      <c r="D116" t="s">
        <v>16</v>
      </c>
      <c r="E116" t="s">
        <v>17</v>
      </c>
      <c r="G116" t="s">
        <v>63</v>
      </c>
      <c r="H116" t="s">
        <v>64</v>
      </c>
      <c r="I116" t="s">
        <v>55</v>
      </c>
      <c r="J116" t="s">
        <v>85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1196.5</v>
      </c>
      <c r="U116" s="1">
        <v>142.80000000000001</v>
      </c>
      <c r="V116" s="1">
        <v>127.94</v>
      </c>
      <c r="W116" s="1">
        <f t="shared" si="3"/>
        <v>1467.24</v>
      </c>
    </row>
    <row r="117" spans="1:23" x14ac:dyDescent="0.3">
      <c r="A117" t="s">
        <v>15</v>
      </c>
      <c r="B117" t="s">
        <v>71</v>
      </c>
      <c r="C117" t="s">
        <v>28</v>
      </c>
      <c r="D117" t="s">
        <v>16</v>
      </c>
      <c r="E117" t="s">
        <v>17</v>
      </c>
      <c r="G117" t="s">
        <v>65</v>
      </c>
      <c r="H117" t="s">
        <v>66</v>
      </c>
      <c r="I117" t="s">
        <v>55</v>
      </c>
      <c r="J117" t="s">
        <v>85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1196.5</v>
      </c>
      <c r="U117" s="1">
        <v>142.80000000000001</v>
      </c>
      <c r="V117" s="1">
        <v>127.94</v>
      </c>
      <c r="W117" s="1">
        <f t="shared" si="3"/>
        <v>1467.24</v>
      </c>
    </row>
    <row r="118" spans="1:23" x14ac:dyDescent="0.3">
      <c r="A118" t="s">
        <v>15</v>
      </c>
      <c r="B118" t="s">
        <v>71</v>
      </c>
      <c r="C118" t="s">
        <v>28</v>
      </c>
      <c r="D118" t="s">
        <v>16</v>
      </c>
      <c r="E118" t="s">
        <v>17</v>
      </c>
      <c r="G118" t="s">
        <v>72</v>
      </c>
      <c r="H118" t="s">
        <v>73</v>
      </c>
      <c r="I118" t="s">
        <v>55</v>
      </c>
      <c r="J118" t="s">
        <v>85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1196.5</v>
      </c>
      <c r="U118" s="1">
        <v>142.80000000000001</v>
      </c>
      <c r="V118" s="1">
        <v>127.94</v>
      </c>
      <c r="W118" s="1">
        <f t="shared" si="3"/>
        <v>1467.24</v>
      </c>
    </row>
    <row r="119" spans="1:23" x14ac:dyDescent="0.3">
      <c r="A119" t="s">
        <v>15</v>
      </c>
      <c r="B119" t="s">
        <v>71</v>
      </c>
      <c r="C119" t="s">
        <v>28</v>
      </c>
      <c r="D119" t="s">
        <v>16</v>
      </c>
      <c r="E119" t="s">
        <v>17</v>
      </c>
      <c r="G119" t="s">
        <v>67</v>
      </c>
      <c r="H119" t="s">
        <v>68</v>
      </c>
      <c r="I119" t="s">
        <v>55</v>
      </c>
      <c r="J119" t="s">
        <v>85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1196.5</v>
      </c>
      <c r="U119" s="1">
        <v>142.80000000000001</v>
      </c>
      <c r="V119" s="1">
        <v>127.94</v>
      </c>
      <c r="W119" s="1">
        <f t="shared" si="3"/>
        <v>1467.24</v>
      </c>
    </row>
    <row r="120" spans="1:23" x14ac:dyDescent="0.3">
      <c r="A120" t="s">
        <v>15</v>
      </c>
      <c r="B120" t="s">
        <v>71</v>
      </c>
      <c r="C120" t="s">
        <v>28</v>
      </c>
      <c r="D120" t="s">
        <v>16</v>
      </c>
      <c r="E120" t="s">
        <v>17</v>
      </c>
      <c r="G120" t="s">
        <v>59</v>
      </c>
      <c r="H120" t="s">
        <v>60</v>
      </c>
      <c r="I120" t="s">
        <v>55</v>
      </c>
      <c r="J120" t="s">
        <v>85</v>
      </c>
      <c r="K120" s="1">
        <v>0</v>
      </c>
      <c r="L120" s="1">
        <v>0</v>
      </c>
      <c r="M120" s="1">
        <v>921.22</v>
      </c>
      <c r="N120" s="1">
        <v>-0.01</v>
      </c>
      <c r="O120" s="1">
        <v>25562.47</v>
      </c>
      <c r="P120" s="1">
        <v>0</v>
      </c>
      <c r="Q120" s="1">
        <v>0</v>
      </c>
      <c r="R120" s="1">
        <v>-8792.9500000000007</v>
      </c>
      <c r="S120" s="1">
        <v>0</v>
      </c>
      <c r="T120" s="1">
        <v>0</v>
      </c>
      <c r="U120" s="1">
        <v>0</v>
      </c>
      <c r="V120" s="1">
        <v>0</v>
      </c>
      <c r="W120" s="1">
        <f t="shared" si="3"/>
        <v>17690.73</v>
      </c>
    </row>
    <row r="121" spans="1:23" x14ac:dyDescent="0.3">
      <c r="A121" t="s">
        <v>15</v>
      </c>
      <c r="B121" t="s">
        <v>71</v>
      </c>
      <c r="C121" t="s">
        <v>28</v>
      </c>
      <c r="D121" t="s">
        <v>16</v>
      </c>
      <c r="E121" t="s">
        <v>17</v>
      </c>
      <c r="G121" t="s">
        <v>21</v>
      </c>
      <c r="H121" t="s">
        <v>22</v>
      </c>
      <c r="I121" t="s">
        <v>55</v>
      </c>
      <c r="J121" t="s">
        <v>85</v>
      </c>
      <c r="K121" s="1">
        <v>0</v>
      </c>
      <c r="L121" s="1">
        <v>0</v>
      </c>
      <c r="M121" s="1">
        <v>0</v>
      </c>
      <c r="N121" s="1">
        <v>0</v>
      </c>
      <c r="O121" s="1">
        <v>31.2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f t="shared" si="3"/>
        <v>31.2</v>
      </c>
    </row>
    <row r="122" spans="1:23" x14ac:dyDescent="0.3">
      <c r="A122" t="s">
        <v>15</v>
      </c>
      <c r="B122" t="s">
        <v>71</v>
      </c>
      <c r="C122" t="s">
        <v>28</v>
      </c>
      <c r="D122" t="s">
        <v>16</v>
      </c>
      <c r="E122" t="s">
        <v>17</v>
      </c>
      <c r="G122" t="s">
        <v>23</v>
      </c>
      <c r="H122" t="s">
        <v>24</v>
      </c>
      <c r="I122" t="s">
        <v>55</v>
      </c>
      <c r="J122" t="s">
        <v>85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3344.79</v>
      </c>
      <c r="S122" s="1">
        <v>1358.14</v>
      </c>
      <c r="T122" s="1">
        <v>1101.8399999999999</v>
      </c>
      <c r="U122" s="1">
        <v>327.43</v>
      </c>
      <c r="V122" s="1">
        <v>52.64</v>
      </c>
      <c r="W122" s="1">
        <f t="shared" si="3"/>
        <v>6184.8400000000011</v>
      </c>
    </row>
    <row r="123" spans="1:23" x14ac:dyDescent="0.3">
      <c r="A123" t="s">
        <v>15</v>
      </c>
      <c r="B123" t="s">
        <v>71</v>
      </c>
      <c r="C123" t="s">
        <v>28</v>
      </c>
      <c r="D123" t="s">
        <v>16</v>
      </c>
      <c r="E123" t="s">
        <v>17</v>
      </c>
      <c r="G123" t="s">
        <v>25</v>
      </c>
      <c r="H123" t="s">
        <v>26</v>
      </c>
      <c r="I123" t="s">
        <v>55</v>
      </c>
      <c r="J123" t="s">
        <v>85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14174.96</v>
      </c>
      <c r="S123" s="1">
        <v>5755.8</v>
      </c>
      <c r="T123" s="1">
        <v>4936.6000000000004</v>
      </c>
      <c r="U123" s="1">
        <v>1419.53</v>
      </c>
      <c r="V123" s="1">
        <v>251.66</v>
      </c>
      <c r="W123" s="1">
        <f t="shared" si="3"/>
        <v>26538.55</v>
      </c>
    </row>
    <row r="124" spans="1:23" x14ac:dyDescent="0.3">
      <c r="A124" t="s">
        <v>15</v>
      </c>
      <c r="B124" t="s">
        <v>71</v>
      </c>
      <c r="C124" t="s">
        <v>28</v>
      </c>
      <c r="D124" t="s">
        <v>16</v>
      </c>
      <c r="E124" t="s">
        <v>17</v>
      </c>
      <c r="G124" t="s">
        <v>61</v>
      </c>
      <c r="H124" t="s">
        <v>62</v>
      </c>
      <c r="I124" t="s">
        <v>55</v>
      </c>
      <c r="J124" t="s">
        <v>85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801.12</v>
      </c>
      <c r="U124" s="1">
        <v>95.62</v>
      </c>
      <c r="V124" s="1">
        <v>85.66</v>
      </c>
      <c r="W124" s="1">
        <f t="shared" si="3"/>
        <v>982.4</v>
      </c>
    </row>
    <row r="125" spans="1:23" x14ac:dyDescent="0.3">
      <c r="A125" t="s">
        <v>15</v>
      </c>
      <c r="B125" t="s">
        <v>74</v>
      </c>
      <c r="C125" t="s">
        <v>28</v>
      </c>
      <c r="D125" t="s">
        <v>16</v>
      </c>
      <c r="E125" t="s">
        <v>17</v>
      </c>
      <c r="G125" t="s">
        <v>59</v>
      </c>
      <c r="H125" t="s">
        <v>60</v>
      </c>
      <c r="I125" t="s">
        <v>55</v>
      </c>
      <c r="J125" t="s">
        <v>85</v>
      </c>
      <c r="K125" s="1">
        <v>0</v>
      </c>
      <c r="L125" s="1">
        <v>0</v>
      </c>
      <c r="M125" s="1">
        <v>0</v>
      </c>
      <c r="N125" s="1">
        <v>-1.34</v>
      </c>
      <c r="O125" s="1">
        <v>29031.87</v>
      </c>
      <c r="P125" s="1">
        <v>0</v>
      </c>
      <c r="Q125" s="1">
        <v>0</v>
      </c>
      <c r="R125" s="1">
        <v>-9923.9699999999993</v>
      </c>
      <c r="S125" s="1">
        <v>0</v>
      </c>
      <c r="T125" s="1">
        <v>0</v>
      </c>
      <c r="U125" s="1">
        <v>0</v>
      </c>
      <c r="V125" s="1">
        <v>0</v>
      </c>
      <c r="W125" s="1">
        <f t="shared" si="3"/>
        <v>19106.559999999998</v>
      </c>
    </row>
    <row r="126" spans="1:23" x14ac:dyDescent="0.3">
      <c r="A126" t="s">
        <v>15</v>
      </c>
      <c r="B126" t="s">
        <v>74</v>
      </c>
      <c r="C126" t="s">
        <v>28</v>
      </c>
      <c r="D126" t="s">
        <v>16</v>
      </c>
      <c r="E126" t="s">
        <v>17</v>
      </c>
      <c r="G126" t="s">
        <v>21</v>
      </c>
      <c r="H126" t="s">
        <v>22</v>
      </c>
      <c r="I126" t="s">
        <v>55</v>
      </c>
      <c r="J126" t="s">
        <v>85</v>
      </c>
      <c r="K126" s="1">
        <v>0</v>
      </c>
      <c r="L126" s="1">
        <v>0</v>
      </c>
      <c r="M126" s="1">
        <v>0</v>
      </c>
      <c r="N126" s="1">
        <v>0</v>
      </c>
      <c r="O126" s="1">
        <v>30.58</v>
      </c>
      <c r="P126" s="1">
        <v>0</v>
      </c>
      <c r="Q126" s="1">
        <v>0</v>
      </c>
      <c r="R126" s="1">
        <v>-3.89</v>
      </c>
      <c r="S126" s="1">
        <v>0</v>
      </c>
      <c r="T126" s="1">
        <v>0</v>
      </c>
      <c r="U126" s="1">
        <v>7.56</v>
      </c>
      <c r="V126" s="1">
        <v>6.78</v>
      </c>
      <c r="W126" s="1">
        <f t="shared" si="3"/>
        <v>41.03</v>
      </c>
    </row>
    <row r="127" spans="1:23" x14ac:dyDescent="0.3">
      <c r="A127" t="s">
        <v>15</v>
      </c>
      <c r="B127" t="s">
        <v>75</v>
      </c>
      <c r="C127" t="s">
        <v>28</v>
      </c>
      <c r="D127" t="s">
        <v>16</v>
      </c>
      <c r="E127" t="s">
        <v>17</v>
      </c>
      <c r="G127" t="s">
        <v>76</v>
      </c>
      <c r="H127" t="s">
        <v>77</v>
      </c>
      <c r="I127" t="s">
        <v>55</v>
      </c>
      <c r="J127" t="s">
        <v>85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10069.379999999999</v>
      </c>
      <c r="Q127" s="1">
        <v>-2414.0500000000002</v>
      </c>
      <c r="R127" s="1">
        <v>1447.75</v>
      </c>
      <c r="S127" s="1">
        <v>0</v>
      </c>
      <c r="T127" s="1">
        <v>0</v>
      </c>
      <c r="U127" s="1">
        <v>0</v>
      </c>
      <c r="V127" s="1">
        <v>0</v>
      </c>
      <c r="W127" s="1">
        <f t="shared" si="3"/>
        <v>9103.0799999999981</v>
      </c>
    </row>
    <row r="128" spans="1:23" x14ac:dyDescent="0.3">
      <c r="A128" t="s">
        <v>15</v>
      </c>
      <c r="B128" t="s">
        <v>78</v>
      </c>
      <c r="C128" t="s">
        <v>28</v>
      </c>
      <c r="D128" t="s">
        <v>16</v>
      </c>
      <c r="E128" t="s">
        <v>17</v>
      </c>
      <c r="G128" t="s">
        <v>59</v>
      </c>
      <c r="H128" t="s">
        <v>60</v>
      </c>
      <c r="I128" t="s">
        <v>55</v>
      </c>
      <c r="J128" t="s">
        <v>85</v>
      </c>
      <c r="K128" s="1">
        <v>0</v>
      </c>
      <c r="L128" s="1">
        <v>0</v>
      </c>
      <c r="M128" s="1">
        <v>0</v>
      </c>
      <c r="N128" s="1">
        <v>9.11</v>
      </c>
      <c r="O128" s="1">
        <v>-51675.22</v>
      </c>
      <c r="P128" s="1">
        <v>0</v>
      </c>
      <c r="Q128" s="1">
        <v>0</v>
      </c>
      <c r="R128" s="1">
        <v>619.1</v>
      </c>
      <c r="S128" s="1">
        <v>0</v>
      </c>
      <c r="T128" s="1">
        <v>0</v>
      </c>
      <c r="U128" s="1">
        <v>0</v>
      </c>
      <c r="V128" s="1">
        <v>0</v>
      </c>
      <c r="W128" s="1">
        <f t="shared" si="3"/>
        <v>-51047.01</v>
      </c>
    </row>
    <row r="129" spans="1:23" x14ac:dyDescent="0.3">
      <c r="A129" t="s">
        <v>15</v>
      </c>
      <c r="B129" t="s">
        <v>79</v>
      </c>
      <c r="C129" t="s">
        <v>28</v>
      </c>
      <c r="D129" t="s">
        <v>16</v>
      </c>
      <c r="E129" t="s">
        <v>17</v>
      </c>
      <c r="G129" t="s">
        <v>18</v>
      </c>
      <c r="H129" t="s">
        <v>19</v>
      </c>
      <c r="I129" t="s">
        <v>55</v>
      </c>
      <c r="J129" t="s">
        <v>85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112305.59</v>
      </c>
      <c r="S129" s="1">
        <v>16967.11</v>
      </c>
      <c r="T129" s="1">
        <v>8392.5</v>
      </c>
      <c r="U129" s="1">
        <v>23023.94</v>
      </c>
      <c r="V129" s="1">
        <v>4328.7</v>
      </c>
      <c r="W129" s="1">
        <f t="shared" si="3"/>
        <v>165017.84000000003</v>
      </c>
    </row>
    <row r="130" spans="1:23" x14ac:dyDescent="0.3">
      <c r="A130" t="s">
        <v>15</v>
      </c>
      <c r="B130" t="s">
        <v>79</v>
      </c>
      <c r="C130" t="s">
        <v>28</v>
      </c>
      <c r="D130" t="s">
        <v>16</v>
      </c>
      <c r="E130" t="s">
        <v>17</v>
      </c>
      <c r="G130" t="s">
        <v>59</v>
      </c>
      <c r="H130" t="s">
        <v>60</v>
      </c>
      <c r="I130" t="s">
        <v>55</v>
      </c>
      <c r="J130" t="s">
        <v>85</v>
      </c>
      <c r="K130" s="1">
        <v>0</v>
      </c>
      <c r="L130" s="1">
        <v>0</v>
      </c>
      <c r="M130" s="1">
        <v>-3851.6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f t="shared" si="3"/>
        <v>-3851.6</v>
      </c>
    </row>
    <row r="131" spans="1:23" x14ac:dyDescent="0.3">
      <c r="A131" t="s">
        <v>15</v>
      </c>
      <c r="B131" t="s">
        <v>79</v>
      </c>
      <c r="C131" t="s">
        <v>28</v>
      </c>
      <c r="D131" t="s">
        <v>16</v>
      </c>
      <c r="E131" t="s">
        <v>17</v>
      </c>
      <c r="G131" t="s">
        <v>23</v>
      </c>
      <c r="H131" t="s">
        <v>24</v>
      </c>
      <c r="I131" t="s">
        <v>55</v>
      </c>
      <c r="J131" t="s">
        <v>85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15403.8</v>
      </c>
      <c r="S131" s="1">
        <v>2327.21</v>
      </c>
      <c r="T131" s="1">
        <v>1151.1199999999999</v>
      </c>
      <c r="U131" s="1">
        <v>3157.96</v>
      </c>
      <c r="V131" s="1">
        <v>593.73</v>
      </c>
      <c r="W131" s="1">
        <f t="shared" si="3"/>
        <v>22633.819999999996</v>
      </c>
    </row>
    <row r="132" spans="1:23" x14ac:dyDescent="0.3">
      <c r="A132" t="s">
        <v>15</v>
      </c>
      <c r="B132" t="s">
        <v>79</v>
      </c>
      <c r="C132" t="s">
        <v>28</v>
      </c>
      <c r="D132" t="s">
        <v>16</v>
      </c>
      <c r="E132" t="s">
        <v>17</v>
      </c>
      <c r="G132" t="s">
        <v>25</v>
      </c>
      <c r="H132" t="s">
        <v>26</v>
      </c>
      <c r="I132" t="s">
        <v>55</v>
      </c>
      <c r="J132" t="s">
        <v>85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65279.85</v>
      </c>
      <c r="S132" s="1">
        <v>9862.4699999999993</v>
      </c>
      <c r="T132" s="1">
        <v>4878.33</v>
      </c>
      <c r="U132" s="1">
        <v>13383.12</v>
      </c>
      <c r="V132" s="1">
        <v>2516.15</v>
      </c>
      <c r="W132" s="1">
        <f t="shared" si="3"/>
        <v>95919.919999999984</v>
      </c>
    </row>
    <row r="133" spans="1:23" x14ac:dyDescent="0.3">
      <c r="A133" t="s">
        <v>15</v>
      </c>
      <c r="B133" t="s">
        <v>80</v>
      </c>
      <c r="C133" t="s">
        <v>28</v>
      </c>
      <c r="D133" t="s">
        <v>16</v>
      </c>
      <c r="E133" t="s">
        <v>17</v>
      </c>
      <c r="G133" t="s">
        <v>18</v>
      </c>
      <c r="H133" t="s">
        <v>19</v>
      </c>
      <c r="I133" t="s">
        <v>55</v>
      </c>
      <c r="J133" t="s">
        <v>85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74.67</v>
      </c>
      <c r="R133" s="1">
        <v>-46.68</v>
      </c>
      <c r="S133" s="1">
        <v>0</v>
      </c>
      <c r="T133" s="1">
        <v>0</v>
      </c>
      <c r="U133" s="1">
        <v>0</v>
      </c>
      <c r="V133" s="1">
        <v>0</v>
      </c>
      <c r="W133" s="1">
        <f t="shared" si="3"/>
        <v>27.990000000000002</v>
      </c>
    </row>
    <row r="134" spans="1:23" x14ac:dyDescent="0.3">
      <c r="A134" t="s">
        <v>15</v>
      </c>
      <c r="B134" t="s">
        <v>80</v>
      </c>
      <c r="C134" t="s">
        <v>28</v>
      </c>
      <c r="D134" t="s">
        <v>16</v>
      </c>
      <c r="E134" t="s">
        <v>17</v>
      </c>
      <c r="G134" t="s">
        <v>23</v>
      </c>
      <c r="H134" t="s">
        <v>24</v>
      </c>
      <c r="I134" t="s">
        <v>55</v>
      </c>
      <c r="J134" t="s">
        <v>85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10.24</v>
      </c>
      <c r="R134" s="1">
        <v>-6.4</v>
      </c>
      <c r="S134" s="1">
        <v>0</v>
      </c>
      <c r="T134" s="1">
        <v>0</v>
      </c>
      <c r="U134" s="1">
        <v>0</v>
      </c>
      <c r="V134" s="1">
        <v>0</v>
      </c>
      <c r="W134" s="1">
        <f t="shared" si="3"/>
        <v>3.84</v>
      </c>
    </row>
    <row r="135" spans="1:23" x14ac:dyDescent="0.3">
      <c r="A135" t="s">
        <v>15</v>
      </c>
      <c r="B135" t="s">
        <v>80</v>
      </c>
      <c r="C135" t="s">
        <v>28</v>
      </c>
      <c r="D135" t="s">
        <v>16</v>
      </c>
      <c r="E135" t="s">
        <v>17</v>
      </c>
      <c r="G135" t="s">
        <v>25</v>
      </c>
      <c r="H135" t="s">
        <v>26</v>
      </c>
      <c r="I135" t="s">
        <v>55</v>
      </c>
      <c r="J135" t="s">
        <v>85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43.39</v>
      </c>
      <c r="R135" s="1">
        <v>-27.13</v>
      </c>
      <c r="S135" s="1">
        <v>0</v>
      </c>
      <c r="T135" s="1">
        <v>0</v>
      </c>
      <c r="U135" s="1">
        <v>0</v>
      </c>
      <c r="V135" s="1">
        <v>0</v>
      </c>
      <c r="W135" s="1">
        <f t="shared" si="3"/>
        <v>16.260000000000002</v>
      </c>
    </row>
    <row r="136" spans="1:23" x14ac:dyDescent="0.3">
      <c r="A136" t="s">
        <v>15</v>
      </c>
      <c r="B136" t="s">
        <v>29</v>
      </c>
      <c r="C136" t="s">
        <v>28</v>
      </c>
      <c r="D136" t="s">
        <v>16</v>
      </c>
      <c r="E136" t="s">
        <v>17</v>
      </c>
      <c r="G136" t="s">
        <v>18</v>
      </c>
      <c r="H136" t="s">
        <v>19</v>
      </c>
      <c r="I136" t="s">
        <v>55</v>
      </c>
      <c r="J136" t="s">
        <v>85</v>
      </c>
      <c r="K136" s="1">
        <v>0</v>
      </c>
      <c r="L136" s="1">
        <v>0</v>
      </c>
      <c r="M136" s="1">
        <v>856.57</v>
      </c>
      <c r="N136" s="1">
        <v>2238.69</v>
      </c>
      <c r="O136" s="1">
        <v>2465.14</v>
      </c>
      <c r="P136" s="1">
        <v>695.92</v>
      </c>
      <c r="Q136" s="1">
        <v>1016.92</v>
      </c>
      <c r="R136" s="1">
        <v>35641.339999999997</v>
      </c>
      <c r="S136" s="1">
        <v>8781.92</v>
      </c>
      <c r="T136" s="1">
        <v>13873.49</v>
      </c>
      <c r="U136" s="1">
        <v>4656.63</v>
      </c>
      <c r="V136" s="1">
        <v>407100.86</v>
      </c>
      <c r="W136" s="1">
        <f t="shared" si="3"/>
        <v>477327.48</v>
      </c>
    </row>
    <row r="137" spans="1:23" x14ac:dyDescent="0.3">
      <c r="A137" t="s">
        <v>15</v>
      </c>
      <c r="B137" t="s">
        <v>29</v>
      </c>
      <c r="C137" t="s">
        <v>28</v>
      </c>
      <c r="D137" t="s">
        <v>16</v>
      </c>
      <c r="E137" t="s">
        <v>17</v>
      </c>
      <c r="G137" t="s">
        <v>23</v>
      </c>
      <c r="H137" t="s">
        <v>24</v>
      </c>
      <c r="I137" t="s">
        <v>55</v>
      </c>
      <c r="J137" t="s">
        <v>85</v>
      </c>
      <c r="K137" s="1">
        <v>0</v>
      </c>
      <c r="L137" s="1">
        <v>0</v>
      </c>
      <c r="M137" s="1">
        <v>129.66999999999999</v>
      </c>
      <c r="N137" s="1">
        <v>338.9</v>
      </c>
      <c r="O137" s="1">
        <v>373.2</v>
      </c>
      <c r="P137" s="1">
        <v>95.43</v>
      </c>
      <c r="Q137" s="1">
        <v>139.44</v>
      </c>
      <c r="R137" s="1">
        <v>4888.74</v>
      </c>
      <c r="S137" s="1">
        <v>1207.6099999999999</v>
      </c>
      <c r="T137" s="1">
        <v>1902.96</v>
      </c>
      <c r="U137" s="1">
        <v>638.71</v>
      </c>
      <c r="V137" s="1">
        <v>495.68</v>
      </c>
      <c r="W137" s="1">
        <f t="shared" si="3"/>
        <v>10210.34</v>
      </c>
    </row>
    <row r="138" spans="1:23" x14ac:dyDescent="0.3">
      <c r="A138" t="s">
        <v>15</v>
      </c>
      <c r="B138" t="s">
        <v>29</v>
      </c>
      <c r="C138" t="s">
        <v>28</v>
      </c>
      <c r="D138" t="s">
        <v>16</v>
      </c>
      <c r="E138" t="s">
        <v>17</v>
      </c>
      <c r="G138" t="s">
        <v>25</v>
      </c>
      <c r="H138" t="s">
        <v>26</v>
      </c>
      <c r="I138" t="s">
        <v>55</v>
      </c>
      <c r="J138" t="s">
        <v>85</v>
      </c>
      <c r="K138" s="1">
        <v>0</v>
      </c>
      <c r="L138" s="1">
        <v>0</v>
      </c>
      <c r="M138" s="1">
        <v>526.75</v>
      </c>
      <c r="N138" s="1">
        <v>1376.6</v>
      </c>
      <c r="O138" s="1">
        <v>1515.77</v>
      </c>
      <c r="P138" s="1">
        <v>404.49</v>
      </c>
      <c r="Q138" s="1">
        <v>591.07000000000005</v>
      </c>
      <c r="R138" s="1">
        <v>20717.560000000001</v>
      </c>
      <c r="S138" s="1">
        <v>5111.87</v>
      </c>
      <c r="T138" s="1">
        <v>8064.41</v>
      </c>
      <c r="U138" s="1">
        <v>2706.77</v>
      </c>
      <c r="V138" s="1">
        <v>2097.27</v>
      </c>
      <c r="W138" s="1">
        <f t="shared" si="3"/>
        <v>43112.56</v>
      </c>
    </row>
    <row r="139" spans="1:23" x14ac:dyDescent="0.3">
      <c r="A139" t="s">
        <v>15</v>
      </c>
      <c r="B139" t="s">
        <v>27</v>
      </c>
      <c r="C139" t="s">
        <v>28</v>
      </c>
      <c r="D139" t="s">
        <v>16</v>
      </c>
      <c r="E139" t="s">
        <v>17</v>
      </c>
      <c r="G139" t="s">
        <v>18</v>
      </c>
      <c r="H139" t="s">
        <v>19</v>
      </c>
      <c r="I139" t="s">
        <v>55</v>
      </c>
      <c r="J139" t="s">
        <v>85</v>
      </c>
      <c r="K139" s="1">
        <v>0</v>
      </c>
      <c r="L139" s="1">
        <v>0</v>
      </c>
      <c r="M139" s="1">
        <v>9174.3700000000008</v>
      </c>
      <c r="N139" s="1">
        <v>11398.48</v>
      </c>
      <c r="O139" s="1">
        <v>12253.58</v>
      </c>
      <c r="P139" s="1">
        <v>8768.57</v>
      </c>
      <c r="Q139" s="1">
        <v>8665.6299999999992</v>
      </c>
      <c r="R139" s="1">
        <v>376305.05</v>
      </c>
      <c r="S139" s="1">
        <v>15876.56</v>
      </c>
      <c r="T139" s="1">
        <v>15900.17</v>
      </c>
      <c r="U139" s="1">
        <v>14551.78</v>
      </c>
      <c r="V139" s="1">
        <v>10215.370000000001</v>
      </c>
      <c r="W139" s="1">
        <f t="shared" si="3"/>
        <v>483109.56</v>
      </c>
    </row>
    <row r="140" spans="1:23" x14ac:dyDescent="0.3">
      <c r="A140" t="s">
        <v>15</v>
      </c>
      <c r="B140" t="s">
        <v>27</v>
      </c>
      <c r="C140" t="s">
        <v>28</v>
      </c>
      <c r="D140" t="s">
        <v>16</v>
      </c>
      <c r="E140" t="s">
        <v>17</v>
      </c>
      <c r="G140" t="s">
        <v>23</v>
      </c>
      <c r="H140" t="s">
        <v>24</v>
      </c>
      <c r="I140" t="s">
        <v>55</v>
      </c>
      <c r="J140" t="s">
        <v>85</v>
      </c>
      <c r="K140" s="1">
        <v>0</v>
      </c>
      <c r="L140" s="1">
        <v>0</v>
      </c>
      <c r="M140" s="1">
        <v>1388.84</v>
      </c>
      <c r="N140" s="1">
        <v>1725.52</v>
      </c>
      <c r="O140" s="1">
        <v>1854.98</v>
      </c>
      <c r="P140" s="1">
        <v>1204.51</v>
      </c>
      <c r="Q140" s="1">
        <v>1188.55</v>
      </c>
      <c r="R140" s="1">
        <v>51614.1</v>
      </c>
      <c r="S140" s="1">
        <v>2179.7399999999998</v>
      </c>
      <c r="T140" s="1">
        <v>2180.87</v>
      </c>
      <c r="U140" s="1">
        <v>1995.89</v>
      </c>
      <c r="V140" s="1">
        <v>1415.59</v>
      </c>
      <c r="W140" s="1">
        <f t="shared" si="3"/>
        <v>66748.59</v>
      </c>
    </row>
    <row r="141" spans="1:23" x14ac:dyDescent="0.3">
      <c r="A141" t="s">
        <v>15</v>
      </c>
      <c r="B141" t="s">
        <v>27</v>
      </c>
      <c r="C141" t="s">
        <v>28</v>
      </c>
      <c r="D141" t="s">
        <v>16</v>
      </c>
      <c r="E141" t="s">
        <v>17</v>
      </c>
      <c r="G141" t="s">
        <v>25</v>
      </c>
      <c r="H141" t="s">
        <v>26</v>
      </c>
      <c r="I141" t="s">
        <v>55</v>
      </c>
      <c r="J141" t="s">
        <v>85</v>
      </c>
      <c r="K141" s="1">
        <v>0</v>
      </c>
      <c r="L141" s="1">
        <v>0</v>
      </c>
      <c r="M141" s="1">
        <v>5641.43</v>
      </c>
      <c r="N141" s="1">
        <v>7009.13</v>
      </c>
      <c r="O141" s="1">
        <v>7535.02</v>
      </c>
      <c r="P141" s="1">
        <v>5101.1000000000004</v>
      </c>
      <c r="Q141" s="1">
        <v>5036.87</v>
      </c>
      <c r="R141" s="1">
        <v>218734.33</v>
      </c>
      <c r="S141" s="1">
        <v>9233.6200000000008</v>
      </c>
      <c r="T141" s="1">
        <v>9242.2999999999993</v>
      </c>
      <c r="U141" s="1">
        <v>8458.51</v>
      </c>
      <c r="V141" s="1">
        <v>5972.14</v>
      </c>
      <c r="W141" s="1">
        <f t="shared" si="3"/>
        <v>281964.45</v>
      </c>
    </row>
    <row r="142" spans="1:23" x14ac:dyDescent="0.3">
      <c r="A142" t="s">
        <v>15</v>
      </c>
      <c r="B142" t="s">
        <v>30</v>
      </c>
      <c r="C142" t="s">
        <v>28</v>
      </c>
      <c r="D142" t="s">
        <v>16</v>
      </c>
      <c r="E142" t="s">
        <v>17</v>
      </c>
      <c r="G142" t="s">
        <v>18</v>
      </c>
      <c r="H142" t="s">
        <v>19</v>
      </c>
      <c r="I142" t="s">
        <v>55</v>
      </c>
      <c r="J142" t="s">
        <v>85</v>
      </c>
      <c r="K142" s="1">
        <v>0</v>
      </c>
      <c r="L142" s="1">
        <v>0</v>
      </c>
      <c r="M142" s="1">
        <v>4750.29</v>
      </c>
      <c r="N142" s="1">
        <v>5097.45</v>
      </c>
      <c r="O142" s="1">
        <v>3527.46</v>
      </c>
      <c r="P142" s="1">
        <v>3896.01</v>
      </c>
      <c r="Q142" s="1">
        <v>4139.51</v>
      </c>
      <c r="R142" s="1">
        <v>-23114.41</v>
      </c>
      <c r="S142" s="1">
        <v>392.62</v>
      </c>
      <c r="T142" s="1">
        <v>2478.62</v>
      </c>
      <c r="U142" s="1">
        <v>4314.3599999999997</v>
      </c>
      <c r="V142" s="1">
        <v>4579.12</v>
      </c>
      <c r="W142" s="1">
        <f t="shared" si="3"/>
        <v>10061.030000000001</v>
      </c>
    </row>
    <row r="143" spans="1:23" x14ac:dyDescent="0.3">
      <c r="A143" t="s">
        <v>15</v>
      </c>
      <c r="B143" t="s">
        <v>30</v>
      </c>
      <c r="C143" t="s">
        <v>28</v>
      </c>
      <c r="D143" t="s">
        <v>16</v>
      </c>
      <c r="E143" t="s">
        <v>17</v>
      </c>
      <c r="G143" t="s">
        <v>23</v>
      </c>
      <c r="H143" t="s">
        <v>24</v>
      </c>
      <c r="I143" t="s">
        <v>55</v>
      </c>
      <c r="J143" t="s">
        <v>85</v>
      </c>
      <c r="K143" s="1">
        <v>0</v>
      </c>
      <c r="L143" s="1">
        <v>0</v>
      </c>
      <c r="M143" s="1">
        <v>719.12</v>
      </c>
      <c r="N143" s="1">
        <v>771.56</v>
      </c>
      <c r="O143" s="1">
        <v>533.97</v>
      </c>
      <c r="P143" s="1">
        <v>535.26</v>
      </c>
      <c r="Q143" s="1">
        <v>567.72</v>
      </c>
      <c r="R143" s="1">
        <v>-3169.47</v>
      </c>
      <c r="S143" s="1">
        <v>76.77</v>
      </c>
      <c r="T143" s="1">
        <v>340.63</v>
      </c>
      <c r="U143" s="1">
        <v>592.02</v>
      </c>
      <c r="V143" s="1">
        <v>628.29</v>
      </c>
      <c r="W143" s="1">
        <f t="shared" si="3"/>
        <v>1595.8700000000003</v>
      </c>
    </row>
    <row r="144" spans="1:23" x14ac:dyDescent="0.3">
      <c r="A144" t="s">
        <v>15</v>
      </c>
      <c r="B144" t="s">
        <v>30</v>
      </c>
      <c r="C144" t="s">
        <v>28</v>
      </c>
      <c r="D144" t="s">
        <v>16</v>
      </c>
      <c r="E144" t="s">
        <v>17</v>
      </c>
      <c r="G144" t="s">
        <v>25</v>
      </c>
      <c r="H144" t="s">
        <v>26</v>
      </c>
      <c r="I144" t="s">
        <v>55</v>
      </c>
      <c r="J144" t="s">
        <v>85</v>
      </c>
      <c r="K144" s="1">
        <v>0</v>
      </c>
      <c r="L144" s="1">
        <v>0</v>
      </c>
      <c r="M144" s="1">
        <v>2921.02</v>
      </c>
      <c r="N144" s="1">
        <v>3134.55</v>
      </c>
      <c r="O144" s="1">
        <v>2169.1799999999998</v>
      </c>
      <c r="P144" s="1">
        <v>2266.61</v>
      </c>
      <c r="Q144" s="1">
        <v>2406.12</v>
      </c>
      <c r="R144" s="1">
        <v>-13433.43</v>
      </c>
      <c r="S144" s="1">
        <v>282.52999999999997</v>
      </c>
      <c r="T144" s="1">
        <v>1442.34</v>
      </c>
      <c r="U144" s="1">
        <v>2508.42</v>
      </c>
      <c r="V144" s="1">
        <v>2662.23</v>
      </c>
      <c r="W144" s="1">
        <f t="shared" si="3"/>
        <v>6359.57</v>
      </c>
    </row>
    <row r="145" spans="1:23" x14ac:dyDescent="0.3">
      <c r="A145" t="s">
        <v>15</v>
      </c>
      <c r="B145" t="s">
        <v>31</v>
      </c>
      <c r="C145" t="s">
        <v>28</v>
      </c>
      <c r="D145" t="s">
        <v>16</v>
      </c>
      <c r="E145" t="s">
        <v>17</v>
      </c>
      <c r="G145" t="s">
        <v>18</v>
      </c>
      <c r="H145" t="s">
        <v>19</v>
      </c>
      <c r="I145" t="s">
        <v>55</v>
      </c>
      <c r="J145" t="s">
        <v>85</v>
      </c>
      <c r="K145" s="1">
        <v>0</v>
      </c>
      <c r="L145" s="1">
        <v>0</v>
      </c>
      <c r="M145" s="1">
        <v>3167.58</v>
      </c>
      <c r="N145" s="1">
        <v>264.17</v>
      </c>
      <c r="O145" s="1">
        <v>1471.07</v>
      </c>
      <c r="P145" s="1">
        <v>3457.36</v>
      </c>
      <c r="Q145" s="1">
        <v>1936.76</v>
      </c>
      <c r="R145" s="1">
        <v>-2414.9899999999998</v>
      </c>
      <c r="S145" s="1">
        <v>0</v>
      </c>
      <c r="T145" s="1">
        <v>0</v>
      </c>
      <c r="U145" s="1">
        <v>0</v>
      </c>
      <c r="V145" s="1">
        <v>0</v>
      </c>
      <c r="W145" s="1">
        <f t="shared" si="3"/>
        <v>7881.9500000000007</v>
      </c>
    </row>
    <row r="146" spans="1:23" x14ac:dyDescent="0.3">
      <c r="A146" t="s">
        <v>15</v>
      </c>
      <c r="B146" t="s">
        <v>31</v>
      </c>
      <c r="C146" t="s">
        <v>28</v>
      </c>
      <c r="D146" t="s">
        <v>16</v>
      </c>
      <c r="E146" t="s">
        <v>17</v>
      </c>
      <c r="G146" t="s">
        <v>23</v>
      </c>
      <c r="H146" t="s">
        <v>24</v>
      </c>
      <c r="I146" t="s">
        <v>55</v>
      </c>
      <c r="J146" t="s">
        <v>85</v>
      </c>
      <c r="K146" s="1">
        <v>0</v>
      </c>
      <c r="L146" s="1">
        <v>0</v>
      </c>
      <c r="M146" s="1">
        <v>479.5</v>
      </c>
      <c r="N146" s="1">
        <v>40</v>
      </c>
      <c r="O146" s="1">
        <v>222.67</v>
      </c>
      <c r="P146" s="1">
        <v>474.21</v>
      </c>
      <c r="Q146" s="1">
        <v>265.64</v>
      </c>
      <c r="R146" s="1">
        <v>-331.23</v>
      </c>
      <c r="S146" s="1">
        <v>0</v>
      </c>
      <c r="T146" s="1">
        <v>0</v>
      </c>
      <c r="U146" s="1">
        <v>0</v>
      </c>
      <c r="V146" s="1">
        <v>0</v>
      </c>
      <c r="W146" s="1">
        <f t="shared" si="3"/>
        <v>1150.79</v>
      </c>
    </row>
    <row r="147" spans="1:23" x14ac:dyDescent="0.3">
      <c r="A147" t="s">
        <v>15</v>
      </c>
      <c r="B147" t="s">
        <v>31</v>
      </c>
      <c r="C147" t="s">
        <v>28</v>
      </c>
      <c r="D147" t="s">
        <v>16</v>
      </c>
      <c r="E147" t="s">
        <v>17</v>
      </c>
      <c r="G147" t="s">
        <v>25</v>
      </c>
      <c r="H147" t="s">
        <v>26</v>
      </c>
      <c r="I147" t="s">
        <v>55</v>
      </c>
      <c r="J147" t="s">
        <v>85</v>
      </c>
      <c r="K147" s="1">
        <v>0</v>
      </c>
      <c r="L147" s="1">
        <v>0</v>
      </c>
      <c r="M147" s="1">
        <v>1947.8</v>
      </c>
      <c r="N147" s="1">
        <v>162.46</v>
      </c>
      <c r="O147" s="1">
        <v>904.6</v>
      </c>
      <c r="P147" s="1">
        <v>2009.59</v>
      </c>
      <c r="Q147" s="1">
        <v>1125.76</v>
      </c>
      <c r="R147" s="1">
        <v>-1403.73</v>
      </c>
      <c r="S147" s="1">
        <v>0</v>
      </c>
      <c r="T147" s="1">
        <v>0</v>
      </c>
      <c r="U147" s="1">
        <v>0</v>
      </c>
      <c r="V147" s="1">
        <v>0</v>
      </c>
      <c r="W147" s="1">
        <f t="shared" si="3"/>
        <v>4746.4799999999996</v>
      </c>
    </row>
    <row r="148" spans="1:23" x14ac:dyDescent="0.3">
      <c r="A148" t="s">
        <v>15</v>
      </c>
      <c r="B148" t="s">
        <v>32</v>
      </c>
      <c r="C148" t="s">
        <v>28</v>
      </c>
      <c r="D148" t="s">
        <v>16</v>
      </c>
      <c r="E148" t="s">
        <v>17</v>
      </c>
      <c r="G148" t="s">
        <v>18</v>
      </c>
      <c r="H148" t="s">
        <v>19</v>
      </c>
      <c r="I148" t="s">
        <v>55</v>
      </c>
      <c r="J148" t="s">
        <v>85</v>
      </c>
      <c r="K148" s="1">
        <v>0</v>
      </c>
      <c r="L148" s="1">
        <v>0</v>
      </c>
      <c r="M148" s="1">
        <v>1407.12</v>
      </c>
      <c r="N148" s="1">
        <v>2345.1999999999998</v>
      </c>
      <c r="O148" s="1">
        <v>4610.5200000000004</v>
      </c>
      <c r="P148" s="1">
        <v>3096.93</v>
      </c>
      <c r="Q148" s="1">
        <v>2678.25</v>
      </c>
      <c r="R148" s="1">
        <v>-11868.19</v>
      </c>
      <c r="S148" s="1">
        <v>0</v>
      </c>
      <c r="T148" s="1">
        <v>0</v>
      </c>
      <c r="U148" s="1">
        <v>132.22</v>
      </c>
      <c r="V148" s="1">
        <v>118.46</v>
      </c>
      <c r="W148" s="1">
        <f t="shared" si="3"/>
        <v>2520.5099999999998</v>
      </c>
    </row>
    <row r="149" spans="1:23" x14ac:dyDescent="0.3">
      <c r="A149" t="s">
        <v>15</v>
      </c>
      <c r="B149" t="s">
        <v>32</v>
      </c>
      <c r="C149" t="s">
        <v>28</v>
      </c>
      <c r="D149" t="s">
        <v>16</v>
      </c>
      <c r="E149" t="s">
        <v>17</v>
      </c>
      <c r="G149" t="s">
        <v>23</v>
      </c>
      <c r="H149" t="s">
        <v>24</v>
      </c>
      <c r="I149" t="s">
        <v>55</v>
      </c>
      <c r="J149" t="s">
        <v>85</v>
      </c>
      <c r="K149" s="1">
        <v>0</v>
      </c>
      <c r="L149" s="1">
        <v>0</v>
      </c>
      <c r="M149" s="1">
        <v>213</v>
      </c>
      <c r="N149" s="1">
        <v>355.01</v>
      </c>
      <c r="O149" s="1">
        <v>697.98</v>
      </c>
      <c r="P149" s="1">
        <v>424.8</v>
      </c>
      <c r="Q149" s="1">
        <v>367.33</v>
      </c>
      <c r="R149" s="1">
        <v>-1627.41</v>
      </c>
      <c r="S149" s="1">
        <v>0</v>
      </c>
      <c r="T149" s="1">
        <v>0</v>
      </c>
      <c r="U149" s="1">
        <v>19.32</v>
      </c>
      <c r="V149" s="1">
        <v>17.309999999999999</v>
      </c>
      <c r="W149" s="1">
        <f t="shared" si="3"/>
        <v>467.3399999999998</v>
      </c>
    </row>
    <row r="150" spans="1:23" x14ac:dyDescent="0.3">
      <c r="A150" t="s">
        <v>15</v>
      </c>
      <c r="B150" t="s">
        <v>32</v>
      </c>
      <c r="C150" t="s">
        <v>28</v>
      </c>
      <c r="D150" t="s">
        <v>16</v>
      </c>
      <c r="E150" t="s">
        <v>17</v>
      </c>
      <c r="G150" t="s">
        <v>25</v>
      </c>
      <c r="H150" t="s">
        <v>26</v>
      </c>
      <c r="I150" t="s">
        <v>55</v>
      </c>
      <c r="J150" t="s">
        <v>85</v>
      </c>
      <c r="K150" s="1">
        <v>0</v>
      </c>
      <c r="L150" s="1">
        <v>0</v>
      </c>
      <c r="M150" s="1">
        <v>865.23</v>
      </c>
      <c r="N150" s="1">
        <v>1442.12</v>
      </c>
      <c r="O150" s="1">
        <v>2835.13</v>
      </c>
      <c r="P150" s="1">
        <v>1800.1</v>
      </c>
      <c r="Q150" s="1">
        <v>1556.71</v>
      </c>
      <c r="R150" s="1">
        <v>-6897.62</v>
      </c>
      <c r="S150" s="1">
        <v>0</v>
      </c>
      <c r="T150" s="1">
        <v>0</v>
      </c>
      <c r="U150" s="1">
        <v>79.680000000000007</v>
      </c>
      <c r="V150" s="1">
        <v>71.38</v>
      </c>
      <c r="W150" s="1">
        <f t="shared" si="3"/>
        <v>1752.7300000000009</v>
      </c>
    </row>
    <row r="151" spans="1:23" x14ac:dyDescent="0.3">
      <c r="A151" t="s">
        <v>15</v>
      </c>
      <c r="B151" t="s">
        <v>33</v>
      </c>
      <c r="C151" t="s">
        <v>28</v>
      </c>
      <c r="D151" t="s">
        <v>16</v>
      </c>
      <c r="E151" t="s">
        <v>17</v>
      </c>
      <c r="G151" t="s">
        <v>18</v>
      </c>
      <c r="H151" t="s">
        <v>19</v>
      </c>
      <c r="I151" t="s">
        <v>55</v>
      </c>
      <c r="J151" t="s">
        <v>85</v>
      </c>
      <c r="K151" s="1">
        <v>0</v>
      </c>
      <c r="L151" s="1">
        <v>0</v>
      </c>
      <c r="M151" s="1">
        <v>3654.85</v>
      </c>
      <c r="N151" s="1">
        <v>1125.99</v>
      </c>
      <c r="O151" s="1">
        <v>1214.1600000000001</v>
      </c>
      <c r="P151" s="1">
        <v>1065.8599999999999</v>
      </c>
      <c r="Q151" s="1">
        <v>2115.86</v>
      </c>
      <c r="R151" s="1">
        <v>-1430.38</v>
      </c>
      <c r="S151" s="1">
        <v>7.08</v>
      </c>
      <c r="T151" s="1">
        <v>0</v>
      </c>
      <c r="U151" s="1">
        <v>136.28</v>
      </c>
      <c r="V151" s="1">
        <v>122.1</v>
      </c>
      <c r="W151" s="1">
        <f t="shared" ref="W151:W210" si="4">SUM(K151:V151)</f>
        <v>8011.7999999999993</v>
      </c>
    </row>
    <row r="152" spans="1:23" x14ac:dyDescent="0.3">
      <c r="A152" t="s">
        <v>15</v>
      </c>
      <c r="B152" t="s">
        <v>33</v>
      </c>
      <c r="C152" t="s">
        <v>28</v>
      </c>
      <c r="D152" t="s">
        <v>16</v>
      </c>
      <c r="E152" t="s">
        <v>17</v>
      </c>
      <c r="G152" t="s">
        <v>59</v>
      </c>
      <c r="H152" t="s">
        <v>60</v>
      </c>
      <c r="I152" t="s">
        <v>55</v>
      </c>
      <c r="J152" t="s">
        <v>85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4900</v>
      </c>
      <c r="Q152" s="1">
        <v>4900</v>
      </c>
      <c r="R152" s="1">
        <v>-9800</v>
      </c>
      <c r="S152" s="1">
        <v>0</v>
      </c>
      <c r="T152" s="1">
        <v>0</v>
      </c>
      <c r="U152" s="1">
        <v>0</v>
      </c>
      <c r="V152" s="1">
        <v>0</v>
      </c>
      <c r="W152" s="1">
        <f t="shared" si="4"/>
        <v>0</v>
      </c>
    </row>
    <row r="153" spans="1:23" x14ac:dyDescent="0.3">
      <c r="A153" t="s">
        <v>15</v>
      </c>
      <c r="B153" t="s">
        <v>33</v>
      </c>
      <c r="C153" t="s">
        <v>28</v>
      </c>
      <c r="D153" t="s">
        <v>16</v>
      </c>
      <c r="E153" t="s">
        <v>17</v>
      </c>
      <c r="G153" t="s">
        <v>23</v>
      </c>
      <c r="H153" t="s">
        <v>24</v>
      </c>
      <c r="I153" t="s">
        <v>55</v>
      </c>
      <c r="J153" t="s">
        <v>85</v>
      </c>
      <c r="K153" s="1">
        <v>0</v>
      </c>
      <c r="L153" s="1">
        <v>0</v>
      </c>
      <c r="M153" s="1">
        <v>553.29999999999995</v>
      </c>
      <c r="N153" s="1">
        <v>170.46</v>
      </c>
      <c r="O153" s="1">
        <v>183.77</v>
      </c>
      <c r="P153" s="1">
        <v>151.43</v>
      </c>
      <c r="Q153" s="1">
        <v>290.20999999999998</v>
      </c>
      <c r="R153" s="1">
        <v>-196.19</v>
      </c>
      <c r="S153" s="1">
        <v>0.97</v>
      </c>
      <c r="T153" s="1">
        <v>0</v>
      </c>
      <c r="U153" s="1">
        <v>20.11</v>
      </c>
      <c r="V153" s="1">
        <v>18.010000000000002</v>
      </c>
      <c r="W153" s="1">
        <f t="shared" si="4"/>
        <v>1192.07</v>
      </c>
    </row>
    <row r="154" spans="1:23" x14ac:dyDescent="0.3">
      <c r="A154" t="s">
        <v>15</v>
      </c>
      <c r="B154" t="s">
        <v>33</v>
      </c>
      <c r="C154" t="s">
        <v>28</v>
      </c>
      <c r="D154" t="s">
        <v>16</v>
      </c>
      <c r="E154" t="s">
        <v>17</v>
      </c>
      <c r="G154" t="s">
        <v>25</v>
      </c>
      <c r="H154" t="s">
        <v>26</v>
      </c>
      <c r="I154" t="s">
        <v>55</v>
      </c>
      <c r="J154" t="s">
        <v>85</v>
      </c>
      <c r="K154" s="1">
        <v>0</v>
      </c>
      <c r="L154" s="1">
        <v>0</v>
      </c>
      <c r="M154" s="1">
        <v>2247.5300000000002</v>
      </c>
      <c r="N154" s="1">
        <v>692.42</v>
      </c>
      <c r="O154" s="1">
        <v>746.66</v>
      </c>
      <c r="P154" s="1">
        <v>631.94000000000005</v>
      </c>
      <c r="Q154" s="1">
        <v>1229.8399999999999</v>
      </c>
      <c r="R154" s="1">
        <v>-831.42</v>
      </c>
      <c r="S154" s="1">
        <v>4.12</v>
      </c>
      <c r="T154" s="1">
        <v>0</v>
      </c>
      <c r="U154" s="1">
        <v>82.58</v>
      </c>
      <c r="V154" s="1">
        <v>73.989999999999995</v>
      </c>
      <c r="W154" s="1">
        <f t="shared" si="4"/>
        <v>4877.66</v>
      </c>
    </row>
    <row r="155" spans="1:23" x14ac:dyDescent="0.3">
      <c r="A155" t="s">
        <v>15</v>
      </c>
      <c r="B155" t="s">
        <v>34</v>
      </c>
      <c r="C155" t="s">
        <v>28</v>
      </c>
      <c r="D155" t="s">
        <v>16</v>
      </c>
      <c r="E155" t="s">
        <v>17</v>
      </c>
      <c r="G155" t="s">
        <v>18</v>
      </c>
      <c r="H155" t="s">
        <v>19</v>
      </c>
      <c r="I155" t="s">
        <v>55</v>
      </c>
      <c r="J155" t="s">
        <v>85</v>
      </c>
      <c r="K155" s="1">
        <v>0</v>
      </c>
      <c r="L155" s="1">
        <v>0</v>
      </c>
      <c r="M155" s="1">
        <v>10629.71</v>
      </c>
      <c r="N155" s="1">
        <v>9221.09</v>
      </c>
      <c r="O155" s="1">
        <v>11229.81</v>
      </c>
      <c r="P155" s="1">
        <v>11732.4</v>
      </c>
      <c r="Q155" s="1">
        <v>8470.68</v>
      </c>
      <c r="R155" s="1">
        <v>-46422.11</v>
      </c>
      <c r="S155" s="1">
        <v>17.73</v>
      </c>
      <c r="T155" s="1">
        <v>0</v>
      </c>
      <c r="U155" s="1">
        <v>0</v>
      </c>
      <c r="V155" s="1">
        <v>0</v>
      </c>
      <c r="W155" s="1">
        <f t="shared" si="4"/>
        <v>4879.3100000000013</v>
      </c>
    </row>
    <row r="156" spans="1:23" x14ac:dyDescent="0.3">
      <c r="A156" t="s">
        <v>15</v>
      </c>
      <c r="B156" t="s">
        <v>34</v>
      </c>
      <c r="C156" t="s">
        <v>28</v>
      </c>
      <c r="D156" t="s">
        <v>16</v>
      </c>
      <c r="E156" t="s">
        <v>17</v>
      </c>
      <c r="G156" t="s">
        <v>23</v>
      </c>
      <c r="H156" t="s">
        <v>24</v>
      </c>
      <c r="I156" t="s">
        <v>55</v>
      </c>
      <c r="J156" t="s">
        <v>85</v>
      </c>
      <c r="K156" s="1">
        <v>0</v>
      </c>
      <c r="L156" s="1">
        <v>0</v>
      </c>
      <c r="M156" s="1">
        <v>1609.11</v>
      </c>
      <c r="N156" s="1">
        <v>1395.88</v>
      </c>
      <c r="O156" s="1">
        <v>1699.96</v>
      </c>
      <c r="P156" s="1">
        <v>1609.22</v>
      </c>
      <c r="Q156" s="1">
        <v>1161.8499999999999</v>
      </c>
      <c r="R156" s="1">
        <v>-6364.33</v>
      </c>
      <c r="S156" s="1">
        <v>2.71</v>
      </c>
      <c r="T156" s="1">
        <v>0</v>
      </c>
      <c r="U156" s="1">
        <v>0</v>
      </c>
      <c r="V156" s="1">
        <v>0</v>
      </c>
      <c r="W156" s="1">
        <f t="shared" si="4"/>
        <v>1114.4000000000005</v>
      </c>
    </row>
    <row r="157" spans="1:23" x14ac:dyDescent="0.3">
      <c r="A157" t="s">
        <v>15</v>
      </c>
      <c r="B157" t="s">
        <v>34</v>
      </c>
      <c r="C157" t="s">
        <v>28</v>
      </c>
      <c r="D157" t="s">
        <v>16</v>
      </c>
      <c r="E157" t="s">
        <v>17</v>
      </c>
      <c r="G157" t="s">
        <v>25</v>
      </c>
      <c r="H157" t="s">
        <v>26</v>
      </c>
      <c r="I157" t="s">
        <v>55</v>
      </c>
      <c r="J157" t="s">
        <v>85</v>
      </c>
      <c r="K157" s="1">
        <v>0</v>
      </c>
      <c r="L157" s="1">
        <v>0</v>
      </c>
      <c r="M157" s="1">
        <v>6536.47</v>
      </c>
      <c r="N157" s="1">
        <v>5670.26</v>
      </c>
      <c r="O157" s="1">
        <v>6905.46</v>
      </c>
      <c r="P157" s="1">
        <v>6819.48</v>
      </c>
      <c r="Q157" s="1">
        <v>4923.6000000000004</v>
      </c>
      <c r="R157" s="1">
        <v>-26976.83</v>
      </c>
      <c r="S157" s="1">
        <v>10.98</v>
      </c>
      <c r="T157" s="1">
        <v>0</v>
      </c>
      <c r="U157" s="1">
        <v>0</v>
      </c>
      <c r="V157" s="1">
        <v>0</v>
      </c>
      <c r="W157" s="1">
        <f t="shared" si="4"/>
        <v>3889.4199999999951</v>
      </c>
    </row>
    <row r="158" spans="1:23" x14ac:dyDescent="0.3">
      <c r="A158" t="s">
        <v>15</v>
      </c>
      <c r="B158" t="s">
        <v>35</v>
      </c>
      <c r="C158" t="s">
        <v>28</v>
      </c>
      <c r="D158" t="s">
        <v>16</v>
      </c>
      <c r="E158" t="s">
        <v>17</v>
      </c>
      <c r="G158" t="s">
        <v>18</v>
      </c>
      <c r="H158" t="s">
        <v>19</v>
      </c>
      <c r="I158" t="s">
        <v>55</v>
      </c>
      <c r="J158" t="s">
        <v>85</v>
      </c>
      <c r="K158" s="1">
        <v>0</v>
      </c>
      <c r="L158" s="1">
        <v>0</v>
      </c>
      <c r="M158" s="1">
        <v>2222.67</v>
      </c>
      <c r="N158" s="1">
        <v>2144.2600000000002</v>
      </c>
      <c r="O158" s="1">
        <v>1897.99</v>
      </c>
      <c r="P158" s="1">
        <v>1777.31</v>
      </c>
      <c r="Q158" s="1">
        <v>7713.57</v>
      </c>
      <c r="R158" s="1">
        <v>-2439.4</v>
      </c>
      <c r="S158" s="1">
        <v>2367.3000000000002</v>
      </c>
      <c r="T158" s="1">
        <v>767.71</v>
      </c>
      <c r="U158" s="1">
        <v>0</v>
      </c>
      <c r="V158" s="1">
        <v>0</v>
      </c>
      <c r="W158" s="1">
        <f t="shared" si="4"/>
        <v>16451.41</v>
      </c>
    </row>
    <row r="159" spans="1:23" x14ac:dyDescent="0.3">
      <c r="A159" t="s">
        <v>15</v>
      </c>
      <c r="B159" t="s">
        <v>35</v>
      </c>
      <c r="C159" t="s">
        <v>28</v>
      </c>
      <c r="D159" t="s">
        <v>16</v>
      </c>
      <c r="E159" t="s">
        <v>17</v>
      </c>
      <c r="G159" t="s">
        <v>23</v>
      </c>
      <c r="H159" t="s">
        <v>24</v>
      </c>
      <c r="I159" t="s">
        <v>55</v>
      </c>
      <c r="J159" t="s">
        <v>85</v>
      </c>
      <c r="K159" s="1">
        <v>0</v>
      </c>
      <c r="L159" s="1">
        <v>0</v>
      </c>
      <c r="M159" s="1">
        <v>336.45</v>
      </c>
      <c r="N159" s="1">
        <v>324.58</v>
      </c>
      <c r="O159" s="1">
        <v>287.33</v>
      </c>
      <c r="P159" s="1">
        <v>243.88</v>
      </c>
      <c r="Q159" s="1">
        <v>1057.97</v>
      </c>
      <c r="R159" s="1">
        <v>-334.64</v>
      </c>
      <c r="S159" s="1">
        <v>324.7</v>
      </c>
      <c r="T159" s="1">
        <v>105.3</v>
      </c>
      <c r="U159" s="1">
        <v>0</v>
      </c>
      <c r="V159" s="1">
        <v>0</v>
      </c>
      <c r="W159" s="1">
        <f t="shared" si="4"/>
        <v>2345.5700000000002</v>
      </c>
    </row>
    <row r="160" spans="1:23" x14ac:dyDescent="0.3">
      <c r="A160" t="s">
        <v>15</v>
      </c>
      <c r="B160" t="s">
        <v>35</v>
      </c>
      <c r="C160" t="s">
        <v>28</v>
      </c>
      <c r="D160" t="s">
        <v>16</v>
      </c>
      <c r="E160" t="s">
        <v>17</v>
      </c>
      <c r="G160" t="s">
        <v>25</v>
      </c>
      <c r="H160" t="s">
        <v>26</v>
      </c>
      <c r="I160" t="s">
        <v>55</v>
      </c>
      <c r="J160" t="s">
        <v>85</v>
      </c>
      <c r="K160" s="1">
        <v>0</v>
      </c>
      <c r="L160" s="1">
        <v>0</v>
      </c>
      <c r="M160" s="1">
        <v>1366.75</v>
      </c>
      <c r="N160" s="1">
        <v>1318.5</v>
      </c>
      <c r="O160" s="1">
        <v>1167.1300000000001</v>
      </c>
      <c r="P160" s="1">
        <v>1033.27</v>
      </c>
      <c r="Q160" s="1">
        <v>4483.51</v>
      </c>
      <c r="R160" s="1">
        <v>-1417.99</v>
      </c>
      <c r="S160" s="1">
        <v>1376.04</v>
      </c>
      <c r="T160" s="1">
        <v>446.24</v>
      </c>
      <c r="U160" s="1">
        <v>0</v>
      </c>
      <c r="V160" s="1">
        <v>0</v>
      </c>
      <c r="W160" s="1">
        <f t="shared" si="4"/>
        <v>9773.4499999999989</v>
      </c>
    </row>
    <row r="161" spans="1:23" x14ac:dyDescent="0.3">
      <c r="A161" t="s">
        <v>15</v>
      </c>
      <c r="B161" t="s">
        <v>36</v>
      </c>
      <c r="C161" t="s">
        <v>28</v>
      </c>
      <c r="D161" t="s">
        <v>16</v>
      </c>
      <c r="E161" t="s">
        <v>17</v>
      </c>
      <c r="G161" t="s">
        <v>18</v>
      </c>
      <c r="H161" t="s">
        <v>19</v>
      </c>
      <c r="I161" t="s">
        <v>55</v>
      </c>
      <c r="J161" t="s">
        <v>85</v>
      </c>
      <c r="K161" s="1">
        <v>0</v>
      </c>
      <c r="L161" s="1">
        <v>0</v>
      </c>
      <c r="M161" s="1">
        <v>2551.9499999999998</v>
      </c>
      <c r="N161" s="1">
        <v>3840.57</v>
      </c>
      <c r="O161" s="1">
        <v>3838.06</v>
      </c>
      <c r="P161" s="1">
        <v>2667.42</v>
      </c>
      <c r="Q161" s="1">
        <v>3731.86</v>
      </c>
      <c r="R161" s="1">
        <v>3366.96</v>
      </c>
      <c r="S161" s="1">
        <v>4993.42</v>
      </c>
      <c r="T161" s="1">
        <v>6304.4</v>
      </c>
      <c r="U161" s="1">
        <v>8651.69</v>
      </c>
      <c r="V161" s="1">
        <v>13885.62</v>
      </c>
      <c r="W161" s="1">
        <f t="shared" si="4"/>
        <v>53831.950000000004</v>
      </c>
    </row>
    <row r="162" spans="1:23" x14ac:dyDescent="0.3">
      <c r="A162" t="s">
        <v>15</v>
      </c>
      <c r="B162" t="s">
        <v>36</v>
      </c>
      <c r="C162" t="s">
        <v>28</v>
      </c>
      <c r="D162" t="s">
        <v>16</v>
      </c>
      <c r="E162" t="s">
        <v>17</v>
      </c>
      <c r="G162" t="s">
        <v>23</v>
      </c>
      <c r="H162" t="s">
        <v>24</v>
      </c>
      <c r="I162" t="s">
        <v>55</v>
      </c>
      <c r="J162" t="s">
        <v>85</v>
      </c>
      <c r="K162" s="1">
        <v>0</v>
      </c>
      <c r="L162" s="1">
        <v>0</v>
      </c>
      <c r="M162" s="1">
        <v>386.33</v>
      </c>
      <c r="N162" s="1">
        <v>581.38</v>
      </c>
      <c r="O162" s="1">
        <v>581.01</v>
      </c>
      <c r="P162" s="1">
        <v>365.85</v>
      </c>
      <c r="Q162" s="1">
        <v>511.85</v>
      </c>
      <c r="R162" s="1">
        <v>461.82</v>
      </c>
      <c r="S162" s="1">
        <v>684.9</v>
      </c>
      <c r="T162" s="1">
        <v>864.71</v>
      </c>
      <c r="U162" s="1">
        <v>1186.67</v>
      </c>
      <c r="V162" s="1">
        <v>1904.57</v>
      </c>
      <c r="W162" s="1">
        <f t="shared" si="4"/>
        <v>7529.09</v>
      </c>
    </row>
    <row r="163" spans="1:23" x14ac:dyDescent="0.3">
      <c r="A163" t="s">
        <v>15</v>
      </c>
      <c r="B163" t="s">
        <v>36</v>
      </c>
      <c r="C163" t="s">
        <v>28</v>
      </c>
      <c r="D163" t="s">
        <v>16</v>
      </c>
      <c r="E163" t="s">
        <v>17</v>
      </c>
      <c r="G163" t="s">
        <v>25</v>
      </c>
      <c r="H163" t="s">
        <v>26</v>
      </c>
      <c r="I163" t="s">
        <v>55</v>
      </c>
      <c r="J163" t="s">
        <v>85</v>
      </c>
      <c r="K163" s="1">
        <v>0</v>
      </c>
      <c r="L163" s="1">
        <v>0</v>
      </c>
      <c r="M163" s="1">
        <v>1569.26</v>
      </c>
      <c r="N163" s="1">
        <v>2361.65</v>
      </c>
      <c r="O163" s="1">
        <v>2360.09</v>
      </c>
      <c r="P163" s="1">
        <v>1550.43</v>
      </c>
      <c r="Q163" s="1">
        <v>2169.13</v>
      </c>
      <c r="R163" s="1">
        <v>1957.21</v>
      </c>
      <c r="S163" s="1">
        <v>2902.52</v>
      </c>
      <c r="T163" s="1">
        <v>3664.56</v>
      </c>
      <c r="U163" s="1">
        <v>5028.96</v>
      </c>
      <c r="V163" s="1">
        <v>8071.3</v>
      </c>
      <c r="W163" s="1">
        <f t="shared" si="4"/>
        <v>31635.11</v>
      </c>
    </row>
    <row r="164" spans="1:23" x14ac:dyDescent="0.3">
      <c r="A164" t="s">
        <v>15</v>
      </c>
      <c r="B164" t="s">
        <v>81</v>
      </c>
      <c r="C164" t="s">
        <v>28</v>
      </c>
      <c r="D164" t="s">
        <v>16</v>
      </c>
      <c r="E164" t="s">
        <v>17</v>
      </c>
      <c r="G164" t="s">
        <v>18</v>
      </c>
      <c r="H164" t="s">
        <v>19</v>
      </c>
      <c r="I164" t="s">
        <v>55</v>
      </c>
      <c r="J164" t="s">
        <v>85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107.57</v>
      </c>
      <c r="R164" s="1">
        <v>-67.25</v>
      </c>
      <c r="S164" s="1">
        <v>0</v>
      </c>
      <c r="T164" s="1">
        <v>0</v>
      </c>
      <c r="U164" s="1">
        <v>0</v>
      </c>
      <c r="V164" s="1">
        <v>0</v>
      </c>
      <c r="W164" s="1">
        <f t="shared" si="4"/>
        <v>40.319999999999993</v>
      </c>
    </row>
    <row r="165" spans="1:23" x14ac:dyDescent="0.3">
      <c r="A165" t="s">
        <v>15</v>
      </c>
      <c r="B165" t="s">
        <v>81</v>
      </c>
      <c r="C165" t="s">
        <v>28</v>
      </c>
      <c r="D165" t="s">
        <v>16</v>
      </c>
      <c r="E165" t="s">
        <v>17</v>
      </c>
      <c r="G165" t="s">
        <v>23</v>
      </c>
      <c r="H165" t="s">
        <v>24</v>
      </c>
      <c r="I165" t="s">
        <v>55</v>
      </c>
      <c r="J165" t="s">
        <v>85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14.75</v>
      </c>
      <c r="R165" s="1">
        <v>-9.2200000000000006</v>
      </c>
      <c r="S165" s="1">
        <v>0</v>
      </c>
      <c r="T165" s="1">
        <v>0</v>
      </c>
      <c r="U165" s="1">
        <v>0</v>
      </c>
      <c r="V165" s="1">
        <v>0</v>
      </c>
      <c r="W165" s="1">
        <f t="shared" si="4"/>
        <v>5.5299999999999994</v>
      </c>
    </row>
    <row r="166" spans="1:23" x14ac:dyDescent="0.3">
      <c r="A166" t="s">
        <v>15</v>
      </c>
      <c r="B166" t="s">
        <v>81</v>
      </c>
      <c r="C166" t="s">
        <v>28</v>
      </c>
      <c r="D166" t="s">
        <v>16</v>
      </c>
      <c r="E166" t="s">
        <v>17</v>
      </c>
      <c r="G166" t="s">
        <v>25</v>
      </c>
      <c r="H166" t="s">
        <v>26</v>
      </c>
      <c r="I166" t="s">
        <v>55</v>
      </c>
      <c r="J166" t="s">
        <v>85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62.52</v>
      </c>
      <c r="R166" s="1">
        <v>-39.090000000000003</v>
      </c>
      <c r="S166" s="1">
        <v>0</v>
      </c>
      <c r="T166" s="1">
        <v>0</v>
      </c>
      <c r="U166" s="1">
        <v>0</v>
      </c>
      <c r="V166" s="1">
        <v>0</v>
      </c>
      <c r="W166" s="1">
        <f t="shared" si="4"/>
        <v>23.43</v>
      </c>
    </row>
    <row r="167" spans="1:23" x14ac:dyDescent="0.3">
      <c r="A167" t="s">
        <v>15</v>
      </c>
      <c r="B167" t="s">
        <v>82</v>
      </c>
      <c r="C167" t="s">
        <v>28</v>
      </c>
      <c r="D167" t="s">
        <v>16</v>
      </c>
      <c r="E167" t="s">
        <v>17</v>
      </c>
      <c r="G167" t="s">
        <v>18</v>
      </c>
      <c r="H167" t="s">
        <v>19</v>
      </c>
      <c r="I167" t="s">
        <v>55</v>
      </c>
      <c r="J167" t="s">
        <v>85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663.26</v>
      </c>
      <c r="R167" s="1">
        <v>-414.67</v>
      </c>
      <c r="S167" s="1">
        <v>0</v>
      </c>
      <c r="T167" s="1">
        <v>0</v>
      </c>
      <c r="U167" s="1">
        <v>0</v>
      </c>
      <c r="V167" s="1">
        <v>0</v>
      </c>
      <c r="W167" s="1">
        <f t="shared" si="4"/>
        <v>248.58999999999997</v>
      </c>
    </row>
    <row r="168" spans="1:23" x14ac:dyDescent="0.3">
      <c r="A168" t="s">
        <v>15</v>
      </c>
      <c r="B168" t="s">
        <v>82</v>
      </c>
      <c r="C168" t="s">
        <v>28</v>
      </c>
      <c r="D168" t="s">
        <v>16</v>
      </c>
      <c r="E168" t="s">
        <v>17</v>
      </c>
      <c r="G168" t="s">
        <v>63</v>
      </c>
      <c r="H168" t="s">
        <v>64</v>
      </c>
      <c r="I168" t="s">
        <v>55</v>
      </c>
      <c r="J168" t="s">
        <v>85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718.22</v>
      </c>
      <c r="R168" s="1">
        <v>-449.03</v>
      </c>
      <c r="S168" s="1">
        <v>0</v>
      </c>
      <c r="T168" s="1">
        <v>0</v>
      </c>
      <c r="U168" s="1">
        <v>0</v>
      </c>
      <c r="V168" s="1">
        <v>0</v>
      </c>
      <c r="W168" s="1">
        <f t="shared" si="4"/>
        <v>269.19000000000005</v>
      </c>
    </row>
    <row r="169" spans="1:23" x14ac:dyDescent="0.3">
      <c r="A169" t="s">
        <v>15</v>
      </c>
      <c r="B169" t="s">
        <v>82</v>
      </c>
      <c r="C169" t="s">
        <v>28</v>
      </c>
      <c r="D169" t="s">
        <v>16</v>
      </c>
      <c r="E169" t="s">
        <v>17</v>
      </c>
      <c r="G169" t="s">
        <v>23</v>
      </c>
      <c r="H169" t="s">
        <v>24</v>
      </c>
      <c r="I169" t="s">
        <v>55</v>
      </c>
      <c r="J169" t="s">
        <v>85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189.5</v>
      </c>
      <c r="R169" s="1">
        <v>-118.47</v>
      </c>
      <c r="S169" s="1">
        <v>0</v>
      </c>
      <c r="T169" s="1">
        <v>0</v>
      </c>
      <c r="U169" s="1">
        <v>0</v>
      </c>
      <c r="V169" s="1">
        <v>0</v>
      </c>
      <c r="W169" s="1">
        <f t="shared" si="4"/>
        <v>71.03</v>
      </c>
    </row>
    <row r="170" spans="1:23" x14ac:dyDescent="0.3">
      <c r="A170" t="s">
        <v>15</v>
      </c>
      <c r="B170" t="s">
        <v>82</v>
      </c>
      <c r="C170" t="s">
        <v>28</v>
      </c>
      <c r="D170" t="s">
        <v>16</v>
      </c>
      <c r="E170" t="s">
        <v>17</v>
      </c>
      <c r="G170" t="s">
        <v>25</v>
      </c>
      <c r="H170" t="s">
        <v>26</v>
      </c>
      <c r="I170" t="s">
        <v>55</v>
      </c>
      <c r="J170" t="s">
        <v>85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803</v>
      </c>
      <c r="R170" s="1">
        <v>-502.03</v>
      </c>
      <c r="S170" s="1">
        <v>0</v>
      </c>
      <c r="T170" s="1">
        <v>0</v>
      </c>
      <c r="U170" s="1">
        <v>0</v>
      </c>
      <c r="V170" s="1">
        <v>0</v>
      </c>
      <c r="W170" s="1">
        <f t="shared" si="4"/>
        <v>300.97000000000003</v>
      </c>
    </row>
    <row r="171" spans="1:23" x14ac:dyDescent="0.3">
      <c r="A171" t="s">
        <v>15</v>
      </c>
      <c r="B171" t="s">
        <v>37</v>
      </c>
      <c r="C171" t="s">
        <v>28</v>
      </c>
      <c r="D171" t="s">
        <v>16</v>
      </c>
      <c r="E171" t="s">
        <v>17</v>
      </c>
      <c r="G171" t="s">
        <v>18</v>
      </c>
      <c r="H171" t="s">
        <v>19</v>
      </c>
      <c r="I171" t="s">
        <v>55</v>
      </c>
      <c r="J171" t="s">
        <v>85</v>
      </c>
      <c r="K171" s="1">
        <v>0</v>
      </c>
      <c r="L171" s="1">
        <v>0</v>
      </c>
      <c r="M171" s="1">
        <v>7615.1</v>
      </c>
      <c r="N171" s="1">
        <v>8736.16</v>
      </c>
      <c r="O171" s="1">
        <v>8810.15</v>
      </c>
      <c r="P171" s="1">
        <v>6762.91</v>
      </c>
      <c r="Q171" s="1">
        <v>8462.89</v>
      </c>
      <c r="R171" s="1">
        <v>1828.98</v>
      </c>
      <c r="S171" s="1">
        <v>21269.75</v>
      </c>
      <c r="T171" s="1">
        <v>1862.5</v>
      </c>
      <c r="U171" s="1">
        <v>2279.25</v>
      </c>
      <c r="V171" s="1">
        <v>1158.3399999999999</v>
      </c>
      <c r="W171" s="1">
        <f t="shared" si="4"/>
        <v>68786.03</v>
      </c>
    </row>
    <row r="172" spans="1:23" x14ac:dyDescent="0.3">
      <c r="A172" t="s">
        <v>15</v>
      </c>
      <c r="B172" t="s">
        <v>37</v>
      </c>
      <c r="C172" t="s">
        <v>28</v>
      </c>
      <c r="D172" t="s">
        <v>16</v>
      </c>
      <c r="E172" t="s">
        <v>17</v>
      </c>
      <c r="G172" t="s">
        <v>23</v>
      </c>
      <c r="H172" t="s">
        <v>24</v>
      </c>
      <c r="I172" t="s">
        <v>55</v>
      </c>
      <c r="J172" t="s">
        <v>85</v>
      </c>
      <c r="K172" s="1">
        <v>0</v>
      </c>
      <c r="L172" s="1">
        <v>0</v>
      </c>
      <c r="M172" s="1">
        <v>1152.78</v>
      </c>
      <c r="N172" s="1">
        <v>1322.45</v>
      </c>
      <c r="O172" s="1">
        <v>1333.66</v>
      </c>
      <c r="P172" s="1">
        <v>927.58</v>
      </c>
      <c r="Q172" s="1">
        <v>1160.76</v>
      </c>
      <c r="R172" s="1">
        <v>250.88</v>
      </c>
      <c r="S172" s="1">
        <v>2917.37</v>
      </c>
      <c r="T172" s="1">
        <v>255.46</v>
      </c>
      <c r="U172" s="1">
        <v>313.07</v>
      </c>
      <c r="V172" s="1">
        <v>159.28</v>
      </c>
      <c r="W172" s="1">
        <f t="shared" si="4"/>
        <v>9793.2899999999991</v>
      </c>
    </row>
    <row r="173" spans="1:23" x14ac:dyDescent="0.3">
      <c r="A173" t="s">
        <v>15</v>
      </c>
      <c r="B173" t="s">
        <v>37</v>
      </c>
      <c r="C173" t="s">
        <v>28</v>
      </c>
      <c r="D173" t="s">
        <v>16</v>
      </c>
      <c r="E173" t="s">
        <v>17</v>
      </c>
      <c r="G173" t="s">
        <v>25</v>
      </c>
      <c r="H173" t="s">
        <v>26</v>
      </c>
      <c r="I173" t="s">
        <v>55</v>
      </c>
      <c r="J173" t="s">
        <v>85</v>
      </c>
      <c r="K173" s="1">
        <v>0</v>
      </c>
      <c r="L173" s="1">
        <v>0</v>
      </c>
      <c r="M173" s="1">
        <v>4682.6899999999996</v>
      </c>
      <c r="N173" s="1">
        <v>5372.03</v>
      </c>
      <c r="O173" s="1">
        <v>5417.51</v>
      </c>
      <c r="P173" s="1">
        <v>3930.94</v>
      </c>
      <c r="Q173" s="1">
        <v>4919.04</v>
      </c>
      <c r="R173" s="1">
        <v>1063.21</v>
      </c>
      <c r="S173" s="1">
        <v>12363.43</v>
      </c>
      <c r="T173" s="1">
        <v>1082.6099999999999</v>
      </c>
      <c r="U173" s="1">
        <v>1325.95</v>
      </c>
      <c r="V173" s="1">
        <v>674.28</v>
      </c>
      <c r="W173" s="1">
        <f t="shared" si="4"/>
        <v>40831.689999999995</v>
      </c>
    </row>
    <row r="174" spans="1:23" x14ac:dyDescent="0.3">
      <c r="A174" t="s">
        <v>15</v>
      </c>
      <c r="B174" t="s">
        <v>83</v>
      </c>
      <c r="C174" t="s">
        <v>28</v>
      </c>
      <c r="D174" t="s">
        <v>16</v>
      </c>
      <c r="E174" t="s">
        <v>17</v>
      </c>
      <c r="G174" t="s">
        <v>18</v>
      </c>
      <c r="H174" t="s">
        <v>19</v>
      </c>
      <c r="I174" t="s">
        <v>55</v>
      </c>
      <c r="J174" t="s">
        <v>85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698.57</v>
      </c>
      <c r="Q174" s="1">
        <v>539.79999999999995</v>
      </c>
      <c r="R174" s="1">
        <v>-782.67</v>
      </c>
      <c r="S174" s="1">
        <v>0</v>
      </c>
      <c r="T174" s="1">
        <v>0</v>
      </c>
      <c r="U174" s="1">
        <v>0</v>
      </c>
      <c r="V174" s="1">
        <v>0</v>
      </c>
      <c r="W174" s="1">
        <f t="shared" si="4"/>
        <v>455.69999999999993</v>
      </c>
    </row>
    <row r="175" spans="1:23" x14ac:dyDescent="0.3">
      <c r="A175" t="s">
        <v>15</v>
      </c>
      <c r="B175" t="s">
        <v>83</v>
      </c>
      <c r="C175" t="s">
        <v>28</v>
      </c>
      <c r="D175" t="s">
        <v>16</v>
      </c>
      <c r="E175" t="s">
        <v>17</v>
      </c>
      <c r="G175" t="s">
        <v>23</v>
      </c>
      <c r="H175" t="s">
        <v>24</v>
      </c>
      <c r="I175" t="s">
        <v>55</v>
      </c>
      <c r="J175" t="s">
        <v>85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95.81</v>
      </c>
      <c r="Q175" s="1">
        <v>74.03</v>
      </c>
      <c r="R175" s="1">
        <v>-107.34</v>
      </c>
      <c r="S175" s="1">
        <v>0</v>
      </c>
      <c r="T175" s="1">
        <v>0</v>
      </c>
      <c r="U175" s="1">
        <v>0</v>
      </c>
      <c r="V175" s="1">
        <v>0</v>
      </c>
      <c r="W175" s="1">
        <f t="shared" si="4"/>
        <v>62.5</v>
      </c>
    </row>
    <row r="176" spans="1:23" x14ac:dyDescent="0.3">
      <c r="A176" t="s">
        <v>15</v>
      </c>
      <c r="B176" t="s">
        <v>83</v>
      </c>
      <c r="C176" t="s">
        <v>28</v>
      </c>
      <c r="D176" t="s">
        <v>16</v>
      </c>
      <c r="E176" t="s">
        <v>17</v>
      </c>
      <c r="G176" t="s">
        <v>25</v>
      </c>
      <c r="H176" t="s">
        <v>26</v>
      </c>
      <c r="I176" t="s">
        <v>55</v>
      </c>
      <c r="J176" t="s">
        <v>85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406.05</v>
      </c>
      <c r="Q176" s="1">
        <v>313.77999999999997</v>
      </c>
      <c r="R176" s="1">
        <v>-454.95</v>
      </c>
      <c r="S176" s="1">
        <v>0</v>
      </c>
      <c r="T176" s="1">
        <v>0</v>
      </c>
      <c r="U176" s="1">
        <v>0</v>
      </c>
      <c r="V176" s="1">
        <v>0</v>
      </c>
      <c r="W176" s="1">
        <f t="shared" si="4"/>
        <v>264.87999999999994</v>
      </c>
    </row>
    <row r="177" spans="1:23" x14ac:dyDescent="0.3">
      <c r="A177" t="s">
        <v>15</v>
      </c>
      <c r="B177" t="s">
        <v>38</v>
      </c>
      <c r="C177" t="s">
        <v>28</v>
      </c>
      <c r="D177" t="s">
        <v>16</v>
      </c>
      <c r="E177" t="s">
        <v>17</v>
      </c>
      <c r="G177" t="s">
        <v>18</v>
      </c>
      <c r="H177" t="s">
        <v>19</v>
      </c>
      <c r="I177" t="s">
        <v>55</v>
      </c>
      <c r="J177" t="s">
        <v>85</v>
      </c>
      <c r="K177" s="1">
        <v>0</v>
      </c>
      <c r="L177" s="1">
        <v>0</v>
      </c>
      <c r="M177" s="1">
        <v>23450.39</v>
      </c>
      <c r="N177" s="1">
        <v>24892.32</v>
      </c>
      <c r="O177" s="1">
        <v>26151.57</v>
      </c>
      <c r="P177" s="1">
        <v>29516.17</v>
      </c>
      <c r="Q177" s="1">
        <v>24217.5</v>
      </c>
      <c r="R177" s="1">
        <v>-14247.63</v>
      </c>
      <c r="S177" s="1">
        <v>279</v>
      </c>
      <c r="T177" s="1">
        <v>15271.94</v>
      </c>
      <c r="U177" s="1">
        <v>15555.56</v>
      </c>
      <c r="V177" s="1">
        <v>12344.07</v>
      </c>
      <c r="W177" s="1">
        <f t="shared" si="4"/>
        <v>157430.89000000001</v>
      </c>
    </row>
    <row r="178" spans="1:23" x14ac:dyDescent="0.3">
      <c r="A178" t="s">
        <v>15</v>
      </c>
      <c r="B178" t="s">
        <v>38</v>
      </c>
      <c r="C178" t="s">
        <v>28</v>
      </c>
      <c r="D178" t="s">
        <v>16</v>
      </c>
      <c r="E178" t="s">
        <v>17</v>
      </c>
      <c r="G178" t="s">
        <v>59</v>
      </c>
      <c r="H178" t="s">
        <v>60</v>
      </c>
      <c r="I178" t="s">
        <v>55</v>
      </c>
      <c r="J178" t="s">
        <v>85</v>
      </c>
      <c r="K178" s="1">
        <v>0</v>
      </c>
      <c r="L178" s="1">
        <v>0</v>
      </c>
      <c r="M178" s="1">
        <v>-44.15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f t="shared" si="4"/>
        <v>-44.15</v>
      </c>
    </row>
    <row r="179" spans="1:23" x14ac:dyDescent="0.3">
      <c r="A179" t="s">
        <v>15</v>
      </c>
      <c r="B179" t="s">
        <v>38</v>
      </c>
      <c r="C179" t="s">
        <v>28</v>
      </c>
      <c r="D179" t="s">
        <v>16</v>
      </c>
      <c r="E179" t="s">
        <v>17</v>
      </c>
      <c r="G179" t="s">
        <v>23</v>
      </c>
      <c r="H179" t="s">
        <v>24</v>
      </c>
      <c r="I179" t="s">
        <v>55</v>
      </c>
      <c r="J179" t="s">
        <v>85</v>
      </c>
      <c r="K179" s="1">
        <v>0</v>
      </c>
      <c r="L179" s="1">
        <v>0</v>
      </c>
      <c r="M179" s="1">
        <v>3549.99</v>
      </c>
      <c r="N179" s="1">
        <v>3768.26</v>
      </c>
      <c r="O179" s="1">
        <v>3958.91</v>
      </c>
      <c r="P179" s="1">
        <v>4049.73</v>
      </c>
      <c r="Q179" s="1">
        <v>3321.67</v>
      </c>
      <c r="R179" s="1">
        <v>-1937.12</v>
      </c>
      <c r="S179" s="1">
        <v>179.84</v>
      </c>
      <c r="T179" s="1">
        <v>2095.6</v>
      </c>
      <c r="U179" s="1">
        <v>2162.04</v>
      </c>
      <c r="V179" s="1">
        <v>1719.19</v>
      </c>
      <c r="W179" s="1">
        <f t="shared" si="4"/>
        <v>22868.109999999997</v>
      </c>
    </row>
    <row r="180" spans="1:23" x14ac:dyDescent="0.3">
      <c r="A180" t="s">
        <v>15</v>
      </c>
      <c r="B180" t="s">
        <v>38</v>
      </c>
      <c r="C180" t="s">
        <v>28</v>
      </c>
      <c r="D180" t="s">
        <v>16</v>
      </c>
      <c r="E180" t="s">
        <v>17</v>
      </c>
      <c r="G180" t="s">
        <v>25</v>
      </c>
      <c r="H180" t="s">
        <v>26</v>
      </c>
      <c r="I180" t="s">
        <v>55</v>
      </c>
      <c r="J180" t="s">
        <v>85</v>
      </c>
      <c r="K180" s="1">
        <v>0</v>
      </c>
      <c r="L180" s="1">
        <v>0</v>
      </c>
      <c r="M180" s="1">
        <v>14420.43</v>
      </c>
      <c r="N180" s="1">
        <v>15306.86</v>
      </c>
      <c r="O180" s="1">
        <v>16081.1</v>
      </c>
      <c r="P180" s="1">
        <v>17159.11</v>
      </c>
      <c r="Q180" s="1">
        <v>14076.54</v>
      </c>
      <c r="R180" s="1">
        <v>-8240.7099999999991</v>
      </c>
      <c r="S180" s="1">
        <v>690.13</v>
      </c>
      <c r="T180" s="1">
        <v>8879.5300000000007</v>
      </c>
      <c r="U180" s="1">
        <v>9109.39</v>
      </c>
      <c r="V180" s="1">
        <v>7236.93</v>
      </c>
      <c r="W180" s="1">
        <f t="shared" si="4"/>
        <v>94719.310000000027</v>
      </c>
    </row>
    <row r="181" spans="1:23" x14ac:dyDescent="0.3">
      <c r="A181" t="s">
        <v>15</v>
      </c>
      <c r="B181" t="s">
        <v>39</v>
      </c>
      <c r="C181" t="s">
        <v>28</v>
      </c>
      <c r="D181" t="s">
        <v>16</v>
      </c>
      <c r="E181" t="s">
        <v>17</v>
      </c>
      <c r="G181" t="s">
        <v>18</v>
      </c>
      <c r="H181" t="s">
        <v>19</v>
      </c>
      <c r="I181" t="s">
        <v>55</v>
      </c>
      <c r="J181" t="s">
        <v>85</v>
      </c>
      <c r="K181" s="1">
        <v>0</v>
      </c>
      <c r="L181" s="1">
        <v>0</v>
      </c>
      <c r="M181" s="1">
        <v>21076.79</v>
      </c>
      <c r="N181" s="1">
        <v>17180.53</v>
      </c>
      <c r="O181" s="1">
        <v>14008.49</v>
      </c>
      <c r="P181" s="1">
        <v>26912.83</v>
      </c>
      <c r="Q181" s="1">
        <v>17008.89</v>
      </c>
      <c r="R181" s="1">
        <v>32523.52</v>
      </c>
      <c r="S181" s="1">
        <v>17497.75</v>
      </c>
      <c r="T181" s="1">
        <v>24209.14</v>
      </c>
      <c r="U181" s="1">
        <v>28578.75</v>
      </c>
      <c r="V181" s="1">
        <v>25682.240000000002</v>
      </c>
      <c r="W181" s="1">
        <f t="shared" si="4"/>
        <v>224678.93</v>
      </c>
    </row>
    <row r="182" spans="1:23" x14ac:dyDescent="0.3">
      <c r="A182" t="s">
        <v>15</v>
      </c>
      <c r="B182" t="s">
        <v>39</v>
      </c>
      <c r="C182" t="s">
        <v>28</v>
      </c>
      <c r="D182" t="s">
        <v>16</v>
      </c>
      <c r="E182" t="s">
        <v>17</v>
      </c>
      <c r="G182" t="s">
        <v>59</v>
      </c>
      <c r="H182" t="s">
        <v>60</v>
      </c>
      <c r="I182" t="s">
        <v>55</v>
      </c>
      <c r="J182" t="s">
        <v>85</v>
      </c>
      <c r="K182" s="1">
        <v>0</v>
      </c>
      <c r="L182" s="1">
        <v>0</v>
      </c>
      <c r="M182" s="1">
        <v>-236.56</v>
      </c>
      <c r="N182" s="1">
        <v>0</v>
      </c>
      <c r="O182" s="1">
        <v>0</v>
      </c>
      <c r="P182" s="1">
        <v>0</v>
      </c>
      <c r="Q182" s="1">
        <v>0</v>
      </c>
      <c r="R182" s="1">
        <v>0.01</v>
      </c>
      <c r="S182" s="1">
        <v>0</v>
      </c>
      <c r="T182" s="1">
        <v>0</v>
      </c>
      <c r="U182" s="1">
        <v>0.03</v>
      </c>
      <c r="V182" s="1">
        <v>0.03</v>
      </c>
      <c r="W182" s="1">
        <f t="shared" si="4"/>
        <v>-236.49</v>
      </c>
    </row>
    <row r="183" spans="1:23" x14ac:dyDescent="0.3">
      <c r="A183" t="s">
        <v>15</v>
      </c>
      <c r="B183" t="s">
        <v>39</v>
      </c>
      <c r="C183" t="s">
        <v>28</v>
      </c>
      <c r="D183" t="s">
        <v>16</v>
      </c>
      <c r="E183" t="s">
        <v>17</v>
      </c>
      <c r="G183" t="s">
        <v>23</v>
      </c>
      <c r="H183" t="s">
        <v>24</v>
      </c>
      <c r="I183" t="s">
        <v>55</v>
      </c>
      <c r="J183" t="s">
        <v>85</v>
      </c>
      <c r="K183" s="1">
        <v>0</v>
      </c>
      <c r="L183" s="1">
        <v>0</v>
      </c>
      <c r="M183" s="1">
        <v>3190.58</v>
      </c>
      <c r="N183" s="1">
        <v>2600.79</v>
      </c>
      <c r="O183" s="1">
        <v>2120.59</v>
      </c>
      <c r="P183" s="1">
        <v>3766.55</v>
      </c>
      <c r="Q183" s="1">
        <v>2332.9299999999998</v>
      </c>
      <c r="R183" s="1">
        <v>4451</v>
      </c>
      <c r="S183" s="1">
        <v>2401.12</v>
      </c>
      <c r="T183" s="1">
        <v>7117.03</v>
      </c>
      <c r="U183" s="1">
        <v>11546.07</v>
      </c>
      <c r="V183" s="1">
        <v>11152.44</v>
      </c>
      <c r="W183" s="1">
        <f t="shared" si="4"/>
        <v>50679.100000000006</v>
      </c>
    </row>
    <row r="184" spans="1:23" x14ac:dyDescent="0.3">
      <c r="A184" t="s">
        <v>15</v>
      </c>
      <c r="B184" t="s">
        <v>39</v>
      </c>
      <c r="C184" t="s">
        <v>28</v>
      </c>
      <c r="D184" t="s">
        <v>16</v>
      </c>
      <c r="E184" t="s">
        <v>17</v>
      </c>
      <c r="G184" t="s">
        <v>25</v>
      </c>
      <c r="H184" t="s">
        <v>26</v>
      </c>
      <c r="I184" t="s">
        <v>55</v>
      </c>
      <c r="J184" t="s">
        <v>85</v>
      </c>
      <c r="K184" s="1">
        <v>0</v>
      </c>
      <c r="L184" s="1">
        <v>0</v>
      </c>
      <c r="M184" s="1">
        <v>12960.48</v>
      </c>
      <c r="N184" s="1">
        <v>10564.65</v>
      </c>
      <c r="O184" s="1">
        <v>8614.15</v>
      </c>
      <c r="P184" s="1">
        <v>15820.91</v>
      </c>
      <c r="Q184" s="1">
        <v>9886.33</v>
      </c>
      <c r="R184" s="1">
        <v>18881.669999999998</v>
      </c>
      <c r="S184" s="1">
        <v>10173.56</v>
      </c>
      <c r="T184" s="1">
        <v>15914.45</v>
      </c>
      <c r="U184" s="1">
        <v>20375.349999999999</v>
      </c>
      <c r="V184" s="1">
        <v>18700.38</v>
      </c>
      <c r="W184" s="1">
        <f t="shared" si="4"/>
        <v>141891.93</v>
      </c>
    </row>
    <row r="185" spans="1:23" x14ac:dyDescent="0.3">
      <c r="A185" t="s">
        <v>15</v>
      </c>
      <c r="B185" t="s">
        <v>40</v>
      </c>
      <c r="C185" t="s">
        <v>28</v>
      </c>
      <c r="D185" t="s">
        <v>16</v>
      </c>
      <c r="E185" t="s">
        <v>17</v>
      </c>
      <c r="G185" t="s">
        <v>18</v>
      </c>
      <c r="H185" t="s">
        <v>19</v>
      </c>
      <c r="I185" t="s">
        <v>55</v>
      </c>
      <c r="J185" t="s">
        <v>85</v>
      </c>
      <c r="K185" s="1">
        <v>0</v>
      </c>
      <c r="L185" s="1">
        <v>0</v>
      </c>
      <c r="M185" s="1">
        <v>6825.04</v>
      </c>
      <c r="N185" s="1">
        <v>7161.53</v>
      </c>
      <c r="O185" s="1">
        <v>6674.26</v>
      </c>
      <c r="P185" s="1">
        <v>6879.54</v>
      </c>
      <c r="Q185" s="1">
        <v>6740.75</v>
      </c>
      <c r="R185" s="1">
        <v>-21181.119999999999</v>
      </c>
      <c r="S185" s="1">
        <v>2269.4299999999998</v>
      </c>
      <c r="T185" s="1">
        <v>2303.9499999999998</v>
      </c>
      <c r="U185" s="1">
        <v>1904.39</v>
      </c>
      <c r="V185" s="1">
        <v>1651.38</v>
      </c>
      <c r="W185" s="1">
        <f t="shared" si="4"/>
        <v>21229.150000000005</v>
      </c>
    </row>
    <row r="186" spans="1:23" x14ac:dyDescent="0.3">
      <c r="A186" t="s">
        <v>15</v>
      </c>
      <c r="B186" t="s">
        <v>40</v>
      </c>
      <c r="C186" t="s">
        <v>28</v>
      </c>
      <c r="D186" t="s">
        <v>16</v>
      </c>
      <c r="E186" t="s">
        <v>17</v>
      </c>
      <c r="G186" t="s">
        <v>23</v>
      </c>
      <c r="H186" t="s">
        <v>24</v>
      </c>
      <c r="I186" t="s">
        <v>55</v>
      </c>
      <c r="J186" t="s">
        <v>85</v>
      </c>
      <c r="K186" s="1">
        <v>0</v>
      </c>
      <c r="L186" s="1">
        <v>0</v>
      </c>
      <c r="M186" s="1">
        <v>1033.17</v>
      </c>
      <c r="N186" s="1">
        <v>1084.07</v>
      </c>
      <c r="O186" s="1">
        <v>1010.34</v>
      </c>
      <c r="P186" s="1">
        <v>943.55</v>
      </c>
      <c r="Q186" s="1">
        <v>924.57</v>
      </c>
      <c r="R186" s="1">
        <v>-2905.14</v>
      </c>
      <c r="S186" s="1">
        <v>311.27</v>
      </c>
      <c r="T186" s="1">
        <v>316.01</v>
      </c>
      <c r="U186" s="1">
        <v>261.2</v>
      </c>
      <c r="V186" s="1">
        <v>226.5</v>
      </c>
      <c r="W186" s="1">
        <f t="shared" si="4"/>
        <v>3205.54</v>
      </c>
    </row>
    <row r="187" spans="1:23" x14ac:dyDescent="0.3">
      <c r="A187" t="s">
        <v>15</v>
      </c>
      <c r="B187" t="s">
        <v>40</v>
      </c>
      <c r="C187" t="s">
        <v>28</v>
      </c>
      <c r="D187" t="s">
        <v>16</v>
      </c>
      <c r="E187" t="s">
        <v>17</v>
      </c>
      <c r="G187" t="s">
        <v>25</v>
      </c>
      <c r="H187" t="s">
        <v>26</v>
      </c>
      <c r="I187" t="s">
        <v>55</v>
      </c>
      <c r="J187" t="s">
        <v>85</v>
      </c>
      <c r="K187" s="1">
        <v>0</v>
      </c>
      <c r="L187" s="1">
        <v>0</v>
      </c>
      <c r="M187" s="1">
        <v>4196.84</v>
      </c>
      <c r="N187" s="1">
        <v>4403.75</v>
      </c>
      <c r="O187" s="1">
        <v>4104.1099999999997</v>
      </c>
      <c r="P187" s="1">
        <v>3998.72</v>
      </c>
      <c r="Q187" s="1">
        <v>3918.04</v>
      </c>
      <c r="R187" s="1">
        <v>-12311.87</v>
      </c>
      <c r="S187" s="1">
        <v>1319.15</v>
      </c>
      <c r="T187" s="1">
        <v>1339.22</v>
      </c>
      <c r="U187" s="1">
        <v>1106.97</v>
      </c>
      <c r="V187" s="1">
        <v>959.89</v>
      </c>
      <c r="W187" s="1">
        <f t="shared" si="4"/>
        <v>13034.82</v>
      </c>
    </row>
    <row r="188" spans="1:23" x14ac:dyDescent="0.3">
      <c r="A188" t="s">
        <v>15</v>
      </c>
      <c r="B188" t="s">
        <v>41</v>
      </c>
      <c r="C188" t="s">
        <v>28</v>
      </c>
      <c r="D188" t="s">
        <v>16</v>
      </c>
      <c r="E188" t="s">
        <v>17</v>
      </c>
      <c r="G188" t="s">
        <v>18</v>
      </c>
      <c r="H188" t="s">
        <v>19</v>
      </c>
      <c r="I188" t="s">
        <v>55</v>
      </c>
      <c r="J188" t="s">
        <v>85</v>
      </c>
      <c r="K188" s="1">
        <v>0</v>
      </c>
      <c r="L188" s="1">
        <v>0</v>
      </c>
      <c r="M188" s="1">
        <v>12533.85</v>
      </c>
      <c r="N188" s="1">
        <v>10377.57</v>
      </c>
      <c r="O188" s="1">
        <v>9306.8799999999992</v>
      </c>
      <c r="P188" s="1">
        <v>8116.43</v>
      </c>
      <c r="Q188" s="1">
        <v>7059.87</v>
      </c>
      <c r="R188" s="1">
        <v>-6746.62</v>
      </c>
      <c r="S188" s="1">
        <v>0</v>
      </c>
      <c r="T188" s="1">
        <v>0</v>
      </c>
      <c r="U188" s="1">
        <v>0</v>
      </c>
      <c r="V188" s="1">
        <v>0</v>
      </c>
      <c r="W188" s="1">
        <f t="shared" si="4"/>
        <v>40647.979999999996</v>
      </c>
    </row>
    <row r="189" spans="1:23" x14ac:dyDescent="0.3">
      <c r="A189" t="s">
        <v>15</v>
      </c>
      <c r="B189" t="s">
        <v>41</v>
      </c>
      <c r="C189" t="s">
        <v>28</v>
      </c>
      <c r="D189" t="s">
        <v>16</v>
      </c>
      <c r="E189" t="s">
        <v>17</v>
      </c>
      <c r="G189" t="s">
        <v>23</v>
      </c>
      <c r="H189" t="s">
        <v>24</v>
      </c>
      <c r="I189" t="s">
        <v>55</v>
      </c>
      <c r="J189" t="s">
        <v>85</v>
      </c>
      <c r="K189" s="1">
        <v>0</v>
      </c>
      <c r="L189" s="1">
        <v>0</v>
      </c>
      <c r="M189" s="1">
        <v>1897.37</v>
      </c>
      <c r="N189" s="1">
        <v>1570.95</v>
      </c>
      <c r="O189" s="1">
        <v>1408.87</v>
      </c>
      <c r="P189" s="1">
        <v>1113.46</v>
      </c>
      <c r="Q189" s="1">
        <v>968.39</v>
      </c>
      <c r="R189" s="1">
        <v>-925.54</v>
      </c>
      <c r="S189" s="1">
        <v>0</v>
      </c>
      <c r="T189" s="1">
        <v>0</v>
      </c>
      <c r="U189" s="1">
        <v>0</v>
      </c>
      <c r="V189" s="1">
        <v>0</v>
      </c>
      <c r="W189" s="1">
        <f t="shared" si="4"/>
        <v>6033.5</v>
      </c>
    </row>
    <row r="190" spans="1:23" x14ac:dyDescent="0.3">
      <c r="A190" t="s">
        <v>15</v>
      </c>
      <c r="B190" t="s">
        <v>41</v>
      </c>
      <c r="C190" t="s">
        <v>28</v>
      </c>
      <c r="D190" t="s">
        <v>16</v>
      </c>
      <c r="E190" t="s">
        <v>17</v>
      </c>
      <c r="G190" t="s">
        <v>25</v>
      </c>
      <c r="H190" t="s">
        <v>26</v>
      </c>
      <c r="I190" t="s">
        <v>55</v>
      </c>
      <c r="J190" t="s">
        <v>85</v>
      </c>
      <c r="K190" s="1">
        <v>0</v>
      </c>
      <c r="L190" s="1">
        <v>0</v>
      </c>
      <c r="M190" s="1">
        <v>7707.27</v>
      </c>
      <c r="N190" s="1">
        <v>6381.33</v>
      </c>
      <c r="O190" s="1">
        <v>5723.06</v>
      </c>
      <c r="P190" s="1">
        <v>4718.1499999999996</v>
      </c>
      <c r="Q190" s="1">
        <v>4103.5600000000004</v>
      </c>
      <c r="R190" s="1">
        <v>-3921.76</v>
      </c>
      <c r="S190" s="1">
        <v>0</v>
      </c>
      <c r="T190" s="1">
        <v>0</v>
      </c>
      <c r="U190" s="1">
        <v>0</v>
      </c>
      <c r="V190" s="1">
        <v>0</v>
      </c>
      <c r="W190" s="1">
        <f t="shared" si="4"/>
        <v>24711.61</v>
      </c>
    </row>
    <row r="191" spans="1:23" x14ac:dyDescent="0.3">
      <c r="A191" t="s">
        <v>15</v>
      </c>
      <c r="B191" t="s">
        <v>42</v>
      </c>
      <c r="C191" t="s">
        <v>28</v>
      </c>
      <c r="D191" t="s">
        <v>16</v>
      </c>
      <c r="E191" t="s">
        <v>17</v>
      </c>
      <c r="G191" t="s">
        <v>18</v>
      </c>
      <c r="H191" t="s">
        <v>19</v>
      </c>
      <c r="I191" t="s">
        <v>55</v>
      </c>
      <c r="J191" t="s">
        <v>85</v>
      </c>
      <c r="K191" s="1">
        <v>0</v>
      </c>
      <c r="L191" s="1">
        <v>0</v>
      </c>
      <c r="M191" s="1">
        <v>7476.29</v>
      </c>
      <c r="N191" s="1">
        <v>9746.75</v>
      </c>
      <c r="O191" s="1">
        <v>9886.5</v>
      </c>
      <c r="P191" s="1">
        <v>20616.07</v>
      </c>
      <c r="Q191" s="1">
        <v>19660.8</v>
      </c>
      <c r="R191" s="1">
        <v>176458.59</v>
      </c>
      <c r="S191" s="1">
        <v>39677.9</v>
      </c>
      <c r="T191" s="1">
        <v>44448.23</v>
      </c>
      <c r="U191" s="1">
        <v>45591.839999999997</v>
      </c>
      <c r="V191" s="1">
        <v>41591.58</v>
      </c>
      <c r="W191" s="1">
        <f t="shared" si="4"/>
        <v>415154.55</v>
      </c>
    </row>
    <row r="192" spans="1:23" x14ac:dyDescent="0.3">
      <c r="A192" t="s">
        <v>15</v>
      </c>
      <c r="B192" t="s">
        <v>42</v>
      </c>
      <c r="C192" t="s">
        <v>28</v>
      </c>
      <c r="D192" t="s">
        <v>16</v>
      </c>
      <c r="E192" t="s">
        <v>17</v>
      </c>
      <c r="G192" t="s">
        <v>23</v>
      </c>
      <c r="H192" t="s">
        <v>24</v>
      </c>
      <c r="I192" t="s">
        <v>55</v>
      </c>
      <c r="J192" t="s">
        <v>85</v>
      </c>
      <c r="K192" s="1">
        <v>0</v>
      </c>
      <c r="L192" s="1">
        <v>0</v>
      </c>
      <c r="M192" s="1">
        <v>1131.75</v>
      </c>
      <c r="N192" s="1">
        <v>1475.46</v>
      </c>
      <c r="O192" s="1">
        <v>1496.59</v>
      </c>
      <c r="P192" s="1">
        <v>2847.25</v>
      </c>
      <c r="Q192" s="1">
        <v>2696.66</v>
      </c>
      <c r="R192" s="1">
        <v>24204.78</v>
      </c>
      <c r="S192" s="1">
        <v>5445.74</v>
      </c>
      <c r="T192" s="1">
        <v>6096.52</v>
      </c>
      <c r="U192" s="1">
        <v>6253.38</v>
      </c>
      <c r="V192" s="1">
        <v>5704.7</v>
      </c>
      <c r="W192" s="1">
        <f t="shared" si="4"/>
        <v>57352.829999999994</v>
      </c>
    </row>
    <row r="193" spans="1:23" x14ac:dyDescent="0.3">
      <c r="A193" t="s">
        <v>15</v>
      </c>
      <c r="B193" t="s">
        <v>42</v>
      </c>
      <c r="C193" t="s">
        <v>28</v>
      </c>
      <c r="D193" t="s">
        <v>16</v>
      </c>
      <c r="E193" t="s">
        <v>17</v>
      </c>
      <c r="G193" t="s">
        <v>25</v>
      </c>
      <c r="H193" t="s">
        <v>26</v>
      </c>
      <c r="I193" t="s">
        <v>55</v>
      </c>
      <c r="J193" t="s">
        <v>85</v>
      </c>
      <c r="K193" s="1">
        <v>0</v>
      </c>
      <c r="L193" s="1">
        <v>0</v>
      </c>
      <c r="M193" s="1">
        <v>4597.3599999999997</v>
      </c>
      <c r="N193" s="1">
        <v>5993.55</v>
      </c>
      <c r="O193" s="1">
        <v>6079.35</v>
      </c>
      <c r="P193" s="1">
        <v>12029.46</v>
      </c>
      <c r="Q193" s="1">
        <v>11427.85</v>
      </c>
      <c r="R193" s="1">
        <v>102574.18</v>
      </c>
      <c r="S193" s="1">
        <v>23071.88</v>
      </c>
      <c r="T193" s="1">
        <v>25836.42</v>
      </c>
      <c r="U193" s="1">
        <v>26501.17</v>
      </c>
      <c r="V193" s="1">
        <v>24175.95</v>
      </c>
      <c r="W193" s="1">
        <f t="shared" si="4"/>
        <v>242287.16999999998</v>
      </c>
    </row>
    <row r="194" spans="1:23" x14ac:dyDescent="0.3">
      <c r="A194" t="s">
        <v>15</v>
      </c>
      <c r="B194" t="s">
        <v>43</v>
      </c>
      <c r="C194" t="s">
        <v>28</v>
      </c>
      <c r="D194" t="s">
        <v>16</v>
      </c>
      <c r="E194" t="s">
        <v>17</v>
      </c>
      <c r="G194" t="s">
        <v>18</v>
      </c>
      <c r="H194" t="s">
        <v>19</v>
      </c>
      <c r="I194" t="s">
        <v>55</v>
      </c>
      <c r="J194" t="s">
        <v>85</v>
      </c>
      <c r="K194" s="1">
        <v>0</v>
      </c>
      <c r="L194" s="1">
        <v>0</v>
      </c>
      <c r="M194" s="1">
        <v>20303.72</v>
      </c>
      <c r="N194" s="1">
        <v>19858.88</v>
      </c>
      <c r="O194" s="1">
        <v>19007.93</v>
      </c>
      <c r="P194" s="1">
        <v>28635.65</v>
      </c>
      <c r="Q194" s="1">
        <v>27747.87</v>
      </c>
      <c r="R194" s="1">
        <v>-55967.7</v>
      </c>
      <c r="S194" s="1">
        <v>8266.3799999999992</v>
      </c>
      <c r="T194" s="1">
        <v>7833.46</v>
      </c>
      <c r="U194" s="1">
        <v>6474.92</v>
      </c>
      <c r="V194" s="1">
        <v>5614.71</v>
      </c>
      <c r="W194" s="1">
        <f t="shared" si="4"/>
        <v>87775.820000000022</v>
      </c>
    </row>
    <row r="195" spans="1:23" x14ac:dyDescent="0.3">
      <c r="A195" t="s">
        <v>15</v>
      </c>
      <c r="B195" t="s">
        <v>43</v>
      </c>
      <c r="C195" t="s">
        <v>28</v>
      </c>
      <c r="D195" t="s">
        <v>16</v>
      </c>
      <c r="E195" t="s">
        <v>17</v>
      </c>
      <c r="G195" t="s">
        <v>23</v>
      </c>
      <c r="H195" t="s">
        <v>24</v>
      </c>
      <c r="I195" t="s">
        <v>55</v>
      </c>
      <c r="J195" t="s">
        <v>85</v>
      </c>
      <c r="K195" s="1">
        <v>0</v>
      </c>
      <c r="L195" s="1">
        <v>0</v>
      </c>
      <c r="M195" s="1">
        <v>3073.57</v>
      </c>
      <c r="N195" s="1">
        <v>3006.23</v>
      </c>
      <c r="O195" s="1">
        <v>2877.44</v>
      </c>
      <c r="P195" s="1">
        <v>3931</v>
      </c>
      <c r="Q195" s="1">
        <v>3805.88</v>
      </c>
      <c r="R195" s="1">
        <v>-7672.55</v>
      </c>
      <c r="S195" s="1">
        <v>1143.93</v>
      </c>
      <c r="T195" s="1">
        <v>1074.43</v>
      </c>
      <c r="U195" s="1">
        <v>888.1</v>
      </c>
      <c r="V195" s="1">
        <v>770.11</v>
      </c>
      <c r="W195" s="1">
        <f t="shared" si="4"/>
        <v>12898.140000000001</v>
      </c>
    </row>
    <row r="196" spans="1:23" x14ac:dyDescent="0.3">
      <c r="A196" t="s">
        <v>15</v>
      </c>
      <c r="B196" t="s">
        <v>43</v>
      </c>
      <c r="C196" t="s">
        <v>28</v>
      </c>
      <c r="D196" t="s">
        <v>16</v>
      </c>
      <c r="E196" t="s">
        <v>17</v>
      </c>
      <c r="G196" t="s">
        <v>25</v>
      </c>
      <c r="H196" t="s">
        <v>26</v>
      </c>
      <c r="I196" t="s">
        <v>55</v>
      </c>
      <c r="J196" t="s">
        <v>85</v>
      </c>
      <c r="K196" s="1">
        <v>0</v>
      </c>
      <c r="L196" s="1">
        <v>0</v>
      </c>
      <c r="M196" s="1">
        <v>12485.17</v>
      </c>
      <c r="N196" s="1">
        <v>12211.61</v>
      </c>
      <c r="O196" s="1">
        <v>11688.37</v>
      </c>
      <c r="P196" s="1">
        <v>16652.400000000001</v>
      </c>
      <c r="Q196" s="1">
        <v>16128.42</v>
      </c>
      <c r="R196" s="1">
        <v>-32522.93</v>
      </c>
      <c r="S196" s="1">
        <v>4828.9399999999996</v>
      </c>
      <c r="T196" s="1">
        <v>4553.3599999999997</v>
      </c>
      <c r="U196" s="1">
        <v>3763.68</v>
      </c>
      <c r="V196" s="1">
        <v>3263.66</v>
      </c>
      <c r="W196" s="1">
        <f t="shared" si="4"/>
        <v>53052.680000000008</v>
      </c>
    </row>
    <row r="197" spans="1:23" x14ac:dyDescent="0.3">
      <c r="A197" t="s">
        <v>15</v>
      </c>
      <c r="B197" t="s">
        <v>44</v>
      </c>
      <c r="C197" t="s">
        <v>28</v>
      </c>
      <c r="D197" t="s">
        <v>16</v>
      </c>
      <c r="E197" t="s">
        <v>17</v>
      </c>
      <c r="G197" t="s">
        <v>18</v>
      </c>
      <c r="H197" t="s">
        <v>19</v>
      </c>
      <c r="I197" t="s">
        <v>55</v>
      </c>
      <c r="J197" t="s">
        <v>85</v>
      </c>
      <c r="K197" s="1">
        <v>0</v>
      </c>
      <c r="L197" s="1">
        <v>0</v>
      </c>
      <c r="M197" s="1">
        <v>15644.21</v>
      </c>
      <c r="N197" s="1">
        <v>15640.26</v>
      </c>
      <c r="O197" s="1">
        <v>11642.91</v>
      </c>
      <c r="P197" s="1">
        <v>16162.35</v>
      </c>
      <c r="Q197" s="1">
        <v>18440.09</v>
      </c>
      <c r="R197" s="1">
        <v>-69652.63</v>
      </c>
      <c r="S197" s="1">
        <v>4398.09</v>
      </c>
      <c r="T197" s="1">
        <v>4746.95</v>
      </c>
      <c r="U197" s="1">
        <v>7133.1</v>
      </c>
      <c r="V197" s="1">
        <v>5593.23</v>
      </c>
      <c r="W197" s="1">
        <f t="shared" si="4"/>
        <v>29748.560000000001</v>
      </c>
    </row>
    <row r="198" spans="1:23" x14ac:dyDescent="0.3">
      <c r="A198" t="s">
        <v>15</v>
      </c>
      <c r="B198" t="s">
        <v>44</v>
      </c>
      <c r="C198" t="s">
        <v>28</v>
      </c>
      <c r="D198" t="s">
        <v>16</v>
      </c>
      <c r="E198" t="s">
        <v>17</v>
      </c>
      <c r="G198" t="s">
        <v>23</v>
      </c>
      <c r="H198" t="s">
        <v>24</v>
      </c>
      <c r="I198" t="s">
        <v>55</v>
      </c>
      <c r="J198" t="s">
        <v>85</v>
      </c>
      <c r="K198" s="1">
        <v>0</v>
      </c>
      <c r="L198" s="1">
        <v>0</v>
      </c>
      <c r="M198" s="1">
        <v>2368.2199999999998</v>
      </c>
      <c r="N198" s="1">
        <v>2367.6</v>
      </c>
      <c r="O198" s="1">
        <v>1762.52</v>
      </c>
      <c r="P198" s="1">
        <v>2234.4</v>
      </c>
      <c r="Q198" s="1">
        <v>2529.2600000000002</v>
      </c>
      <c r="R198" s="1">
        <v>-9544.0400000000009</v>
      </c>
      <c r="S198" s="1">
        <v>626.42999999999995</v>
      </c>
      <c r="T198" s="1">
        <v>651.08000000000004</v>
      </c>
      <c r="U198" s="1">
        <v>1001.17</v>
      </c>
      <c r="V198" s="1">
        <v>787.59</v>
      </c>
      <c r="W198" s="1">
        <f t="shared" si="4"/>
        <v>4784.2299999999987</v>
      </c>
    </row>
    <row r="199" spans="1:23" x14ac:dyDescent="0.3">
      <c r="A199" t="s">
        <v>15</v>
      </c>
      <c r="B199" t="s">
        <v>44</v>
      </c>
      <c r="C199" t="s">
        <v>28</v>
      </c>
      <c r="D199" t="s">
        <v>16</v>
      </c>
      <c r="E199" t="s">
        <v>17</v>
      </c>
      <c r="G199" t="s">
        <v>25</v>
      </c>
      <c r="H199" t="s">
        <v>26</v>
      </c>
      <c r="I199" t="s">
        <v>55</v>
      </c>
      <c r="J199" t="s">
        <v>85</v>
      </c>
      <c r="K199" s="1">
        <v>0</v>
      </c>
      <c r="L199" s="1">
        <v>0</v>
      </c>
      <c r="M199" s="1">
        <v>9619.91</v>
      </c>
      <c r="N199" s="1">
        <v>9617.5400000000009</v>
      </c>
      <c r="O199" s="1">
        <v>7159.53</v>
      </c>
      <c r="P199" s="1">
        <v>9435.9500000000007</v>
      </c>
      <c r="Q199" s="1">
        <v>10718.34</v>
      </c>
      <c r="R199" s="1">
        <v>-40463.72</v>
      </c>
      <c r="S199" s="1">
        <v>2611.34</v>
      </c>
      <c r="T199" s="1">
        <v>2759.23</v>
      </c>
      <c r="U199" s="1">
        <v>4200.1499999999996</v>
      </c>
      <c r="V199" s="1">
        <v>3299.46</v>
      </c>
      <c r="W199" s="1">
        <f t="shared" si="4"/>
        <v>18957.730000000003</v>
      </c>
    </row>
    <row r="200" spans="1:23" x14ac:dyDescent="0.3">
      <c r="A200" t="s">
        <v>15</v>
      </c>
      <c r="B200" t="s">
        <v>45</v>
      </c>
      <c r="C200" t="s">
        <v>28</v>
      </c>
      <c r="D200" t="s">
        <v>16</v>
      </c>
      <c r="E200" t="s">
        <v>17</v>
      </c>
      <c r="G200" t="s">
        <v>18</v>
      </c>
      <c r="H200" t="s">
        <v>19</v>
      </c>
      <c r="I200" t="s">
        <v>55</v>
      </c>
      <c r="J200" t="s">
        <v>85</v>
      </c>
      <c r="K200" s="1">
        <v>0</v>
      </c>
      <c r="L200" s="1">
        <v>0</v>
      </c>
      <c r="M200" s="1">
        <v>2229.64</v>
      </c>
      <c r="N200" s="1">
        <v>1819</v>
      </c>
      <c r="O200" s="1">
        <v>3311.18</v>
      </c>
      <c r="P200" s="1">
        <v>7578.8</v>
      </c>
      <c r="Q200" s="1">
        <v>3946.89</v>
      </c>
      <c r="R200" s="1">
        <v>-8520.48</v>
      </c>
      <c r="S200" s="1">
        <v>0</v>
      </c>
      <c r="T200" s="1">
        <v>0</v>
      </c>
      <c r="U200" s="1">
        <v>0</v>
      </c>
      <c r="V200" s="1">
        <v>0</v>
      </c>
      <c r="W200" s="1">
        <f t="shared" si="4"/>
        <v>10365.029999999999</v>
      </c>
    </row>
    <row r="201" spans="1:23" x14ac:dyDescent="0.3">
      <c r="A201" t="s">
        <v>15</v>
      </c>
      <c r="B201" t="s">
        <v>45</v>
      </c>
      <c r="C201" t="s">
        <v>28</v>
      </c>
      <c r="D201" t="s">
        <v>16</v>
      </c>
      <c r="E201" t="s">
        <v>17</v>
      </c>
      <c r="G201" t="s">
        <v>23</v>
      </c>
      <c r="H201" t="s">
        <v>24</v>
      </c>
      <c r="I201" t="s">
        <v>55</v>
      </c>
      <c r="J201" t="s">
        <v>85</v>
      </c>
      <c r="K201" s="1">
        <v>0</v>
      </c>
      <c r="L201" s="1">
        <v>0</v>
      </c>
      <c r="M201" s="1">
        <v>337.53</v>
      </c>
      <c r="N201" s="1">
        <v>275.33</v>
      </c>
      <c r="O201" s="1">
        <v>501.23</v>
      </c>
      <c r="P201" s="1">
        <v>1054.58</v>
      </c>
      <c r="Q201" s="1">
        <v>541.36</v>
      </c>
      <c r="R201" s="1">
        <v>-1169.47</v>
      </c>
      <c r="S201" s="1">
        <v>0</v>
      </c>
      <c r="T201" s="1">
        <v>0</v>
      </c>
      <c r="U201" s="1">
        <v>0</v>
      </c>
      <c r="V201" s="1">
        <v>0</v>
      </c>
      <c r="W201" s="1">
        <f t="shared" si="4"/>
        <v>1540.5600000000002</v>
      </c>
    </row>
    <row r="202" spans="1:23" x14ac:dyDescent="0.3">
      <c r="A202" t="s">
        <v>15</v>
      </c>
      <c r="B202" t="s">
        <v>45</v>
      </c>
      <c r="C202" t="s">
        <v>28</v>
      </c>
      <c r="D202" t="s">
        <v>16</v>
      </c>
      <c r="E202" t="s">
        <v>17</v>
      </c>
      <c r="G202" t="s">
        <v>25</v>
      </c>
      <c r="H202" t="s">
        <v>26</v>
      </c>
      <c r="I202" t="s">
        <v>55</v>
      </c>
      <c r="J202" t="s">
        <v>85</v>
      </c>
      <c r="K202" s="1">
        <v>0</v>
      </c>
      <c r="L202" s="1">
        <v>0</v>
      </c>
      <c r="M202" s="1">
        <v>1371.07</v>
      </c>
      <c r="N202" s="1">
        <v>1118.51</v>
      </c>
      <c r="O202" s="1">
        <v>2036.07</v>
      </c>
      <c r="P202" s="1">
        <v>4440.75</v>
      </c>
      <c r="Q202" s="1">
        <v>2294.13</v>
      </c>
      <c r="R202" s="1">
        <v>-4954.46</v>
      </c>
      <c r="S202" s="1">
        <v>0</v>
      </c>
      <c r="T202" s="1">
        <v>0</v>
      </c>
      <c r="U202" s="1">
        <v>0</v>
      </c>
      <c r="V202" s="1">
        <v>0</v>
      </c>
      <c r="W202" s="1">
        <f t="shared" si="4"/>
        <v>6306.0699999999988</v>
      </c>
    </row>
    <row r="203" spans="1:23" x14ac:dyDescent="0.3">
      <c r="A203" t="s">
        <v>15</v>
      </c>
      <c r="B203" t="s">
        <v>46</v>
      </c>
      <c r="C203" t="s">
        <v>28</v>
      </c>
      <c r="D203" t="s">
        <v>16</v>
      </c>
      <c r="E203" t="s">
        <v>17</v>
      </c>
      <c r="G203" t="s">
        <v>18</v>
      </c>
      <c r="H203" t="s">
        <v>19</v>
      </c>
      <c r="I203" t="s">
        <v>55</v>
      </c>
      <c r="J203" t="s">
        <v>85</v>
      </c>
      <c r="K203" s="1">
        <v>0</v>
      </c>
      <c r="L203" s="1">
        <v>0</v>
      </c>
      <c r="M203" s="1">
        <v>13061.63</v>
      </c>
      <c r="N203" s="1">
        <v>12693.48</v>
      </c>
      <c r="O203" s="1">
        <v>13907.25</v>
      </c>
      <c r="P203" s="1">
        <v>16396.509999999998</v>
      </c>
      <c r="Q203" s="1">
        <v>17663.349999999999</v>
      </c>
      <c r="R203" s="1">
        <v>-35069.72</v>
      </c>
      <c r="S203" s="1">
        <v>8.65</v>
      </c>
      <c r="T203" s="1">
        <v>0</v>
      </c>
      <c r="U203" s="1">
        <v>2219.21</v>
      </c>
      <c r="V203" s="1">
        <v>2164.08</v>
      </c>
      <c r="W203" s="1">
        <f t="shared" si="4"/>
        <v>43044.44</v>
      </c>
    </row>
    <row r="204" spans="1:23" x14ac:dyDescent="0.3">
      <c r="A204" t="s">
        <v>15</v>
      </c>
      <c r="B204" t="s">
        <v>46</v>
      </c>
      <c r="C204" t="s">
        <v>28</v>
      </c>
      <c r="D204" t="s">
        <v>16</v>
      </c>
      <c r="E204" t="s">
        <v>17</v>
      </c>
      <c r="G204" t="s">
        <v>69</v>
      </c>
      <c r="H204" t="s">
        <v>70</v>
      </c>
      <c r="I204" t="s">
        <v>55</v>
      </c>
      <c r="J204" t="s">
        <v>85</v>
      </c>
      <c r="K204" s="1">
        <v>0</v>
      </c>
      <c r="L204" s="1">
        <v>0</v>
      </c>
      <c r="M204" s="1">
        <v>1250.7</v>
      </c>
      <c r="N204" s="1">
        <v>1459.15</v>
      </c>
      <c r="O204" s="1">
        <v>2349.8000000000002</v>
      </c>
      <c r="P204" s="1">
        <v>2444.5500000000002</v>
      </c>
      <c r="Q204" s="1">
        <v>1667.6</v>
      </c>
      <c r="R204" s="1">
        <v>-4266.71</v>
      </c>
      <c r="S204" s="1">
        <v>0</v>
      </c>
      <c r="T204" s="1">
        <v>0</v>
      </c>
      <c r="U204" s="1">
        <v>0</v>
      </c>
      <c r="V204" s="1">
        <v>0</v>
      </c>
      <c r="W204" s="1">
        <f t="shared" si="4"/>
        <v>4905.0900000000011</v>
      </c>
    </row>
    <row r="205" spans="1:23" x14ac:dyDescent="0.3">
      <c r="A205" t="s">
        <v>15</v>
      </c>
      <c r="B205" t="s">
        <v>46</v>
      </c>
      <c r="C205" t="s">
        <v>28</v>
      </c>
      <c r="D205" t="s">
        <v>16</v>
      </c>
      <c r="E205" t="s">
        <v>17</v>
      </c>
      <c r="G205" t="s">
        <v>59</v>
      </c>
      <c r="H205" t="s">
        <v>60</v>
      </c>
      <c r="I205" t="s">
        <v>55</v>
      </c>
      <c r="J205" t="s">
        <v>85</v>
      </c>
      <c r="K205" s="1">
        <v>0</v>
      </c>
      <c r="L205" s="1">
        <v>0</v>
      </c>
      <c r="M205" s="1">
        <v>-1277.93</v>
      </c>
      <c r="N205" s="1">
        <v>0</v>
      </c>
      <c r="O205" s="1">
        <v>0</v>
      </c>
      <c r="P205" s="1">
        <v>0</v>
      </c>
      <c r="Q205" s="1">
        <v>0</v>
      </c>
      <c r="R205" s="1">
        <v>0.08</v>
      </c>
      <c r="S205" s="1">
        <v>0</v>
      </c>
      <c r="T205" s="1">
        <v>0.13</v>
      </c>
      <c r="U205" s="1">
        <v>0.18</v>
      </c>
      <c r="V205" s="1">
        <v>0.17</v>
      </c>
      <c r="W205" s="1">
        <f t="shared" si="4"/>
        <v>-1277.3699999999999</v>
      </c>
    </row>
    <row r="206" spans="1:23" x14ac:dyDescent="0.3">
      <c r="A206" t="s">
        <v>15</v>
      </c>
      <c r="B206" t="s">
        <v>46</v>
      </c>
      <c r="C206" t="s">
        <v>28</v>
      </c>
      <c r="D206" t="s">
        <v>16</v>
      </c>
      <c r="E206" t="s">
        <v>17</v>
      </c>
      <c r="G206" t="s">
        <v>23</v>
      </c>
      <c r="H206" t="s">
        <v>24</v>
      </c>
      <c r="I206" t="s">
        <v>55</v>
      </c>
      <c r="J206" t="s">
        <v>85</v>
      </c>
      <c r="K206" s="1">
        <v>0</v>
      </c>
      <c r="L206" s="1">
        <v>0</v>
      </c>
      <c r="M206" s="1">
        <v>1977.28</v>
      </c>
      <c r="N206" s="1">
        <v>1921.49</v>
      </c>
      <c r="O206" s="1">
        <v>2105.3200000000002</v>
      </c>
      <c r="P206" s="1">
        <v>2264.71</v>
      </c>
      <c r="Q206" s="1">
        <v>2422.71</v>
      </c>
      <c r="R206" s="1">
        <v>-4771.79</v>
      </c>
      <c r="S206" s="1">
        <v>1.31</v>
      </c>
      <c r="T206" s="1">
        <v>0</v>
      </c>
      <c r="U206" s="1">
        <v>327.02</v>
      </c>
      <c r="V206" s="1">
        <v>318.88</v>
      </c>
      <c r="W206" s="1">
        <f t="shared" si="4"/>
        <v>6566.9299999999994</v>
      </c>
    </row>
    <row r="207" spans="1:23" x14ac:dyDescent="0.3">
      <c r="A207" t="s">
        <v>15</v>
      </c>
      <c r="B207" t="s">
        <v>46</v>
      </c>
      <c r="C207" t="s">
        <v>28</v>
      </c>
      <c r="D207" t="s">
        <v>16</v>
      </c>
      <c r="E207" t="s">
        <v>17</v>
      </c>
      <c r="G207" t="s">
        <v>25</v>
      </c>
      <c r="H207" t="s">
        <v>26</v>
      </c>
      <c r="I207" t="s">
        <v>55</v>
      </c>
      <c r="J207" t="s">
        <v>85</v>
      </c>
      <c r="K207" s="1">
        <v>0</v>
      </c>
      <c r="L207" s="1">
        <v>0</v>
      </c>
      <c r="M207" s="1">
        <v>8313.99</v>
      </c>
      <c r="N207" s="1">
        <v>8134.64</v>
      </c>
      <c r="O207" s="1">
        <v>9081.9599999999991</v>
      </c>
      <c r="P207" s="1">
        <v>10113.51</v>
      </c>
      <c r="Q207" s="1">
        <v>10639.02</v>
      </c>
      <c r="R207" s="1">
        <v>-21244.05</v>
      </c>
      <c r="S207" s="1">
        <v>5.32</v>
      </c>
      <c r="T207" s="1">
        <v>0</v>
      </c>
      <c r="U207" s="1">
        <v>1343.53</v>
      </c>
      <c r="V207" s="1">
        <v>1310.1500000000001</v>
      </c>
      <c r="W207" s="1">
        <f t="shared" si="4"/>
        <v>27698.069999999996</v>
      </c>
    </row>
    <row r="208" spans="1:23" x14ac:dyDescent="0.3">
      <c r="A208" t="s">
        <v>15</v>
      </c>
      <c r="B208" t="s">
        <v>84</v>
      </c>
      <c r="C208" t="s">
        <v>28</v>
      </c>
      <c r="D208" t="s">
        <v>16</v>
      </c>
      <c r="E208" t="s">
        <v>17</v>
      </c>
      <c r="G208" t="s">
        <v>18</v>
      </c>
      <c r="H208" t="s">
        <v>19</v>
      </c>
      <c r="I208" t="s">
        <v>55</v>
      </c>
      <c r="J208" t="s">
        <v>85</v>
      </c>
      <c r="K208" s="1">
        <v>0</v>
      </c>
      <c r="L208" s="1">
        <v>0</v>
      </c>
      <c r="M208" s="1">
        <v>9406.7999999999993</v>
      </c>
      <c r="N208" s="1">
        <v>8062.98</v>
      </c>
      <c r="O208" s="1">
        <v>8542.06</v>
      </c>
      <c r="P208" s="1">
        <v>9893.06</v>
      </c>
      <c r="Q208" s="1">
        <v>7167.09</v>
      </c>
      <c r="R208" s="1">
        <v>-44281.87</v>
      </c>
      <c r="S208" s="1">
        <v>0</v>
      </c>
      <c r="T208" s="1">
        <v>0</v>
      </c>
      <c r="U208" s="1">
        <v>0</v>
      </c>
      <c r="V208" s="1">
        <v>0</v>
      </c>
      <c r="W208" s="1">
        <f t="shared" si="4"/>
        <v>-1209.8800000000119</v>
      </c>
    </row>
    <row r="209" spans="1:23" x14ac:dyDescent="0.3">
      <c r="A209" t="s">
        <v>15</v>
      </c>
      <c r="B209" t="s">
        <v>84</v>
      </c>
      <c r="C209" t="s">
        <v>28</v>
      </c>
      <c r="D209" t="s">
        <v>16</v>
      </c>
      <c r="E209" t="s">
        <v>17</v>
      </c>
      <c r="G209" t="s">
        <v>23</v>
      </c>
      <c r="H209" t="s">
        <v>24</v>
      </c>
      <c r="I209" t="s">
        <v>55</v>
      </c>
      <c r="J209" t="s">
        <v>85</v>
      </c>
      <c r="K209" s="1">
        <v>0</v>
      </c>
      <c r="L209" s="1">
        <v>0</v>
      </c>
      <c r="M209" s="1">
        <v>1423.99</v>
      </c>
      <c r="N209" s="1">
        <v>1220.57</v>
      </c>
      <c r="O209" s="1">
        <v>1293.08</v>
      </c>
      <c r="P209" s="1">
        <v>1356.94</v>
      </c>
      <c r="Q209" s="1">
        <v>983.05</v>
      </c>
      <c r="R209" s="1">
        <v>-6073.7</v>
      </c>
      <c r="S209" s="1">
        <v>0</v>
      </c>
      <c r="T209" s="1">
        <v>0</v>
      </c>
      <c r="U209" s="1">
        <v>0</v>
      </c>
      <c r="V209" s="1">
        <v>0</v>
      </c>
      <c r="W209" s="1">
        <f t="shared" si="4"/>
        <v>203.93000000000029</v>
      </c>
    </row>
    <row r="210" spans="1:23" x14ac:dyDescent="0.3">
      <c r="A210" t="s">
        <v>15</v>
      </c>
      <c r="B210" t="s">
        <v>84</v>
      </c>
      <c r="C210" t="s">
        <v>28</v>
      </c>
      <c r="D210" t="s">
        <v>16</v>
      </c>
      <c r="E210" t="s">
        <v>17</v>
      </c>
      <c r="G210" t="s">
        <v>25</v>
      </c>
      <c r="H210" t="s">
        <v>26</v>
      </c>
      <c r="I210" t="s">
        <v>55</v>
      </c>
      <c r="J210" t="s">
        <v>85</v>
      </c>
      <c r="K210" s="1">
        <v>0</v>
      </c>
      <c r="L210" s="1">
        <v>0</v>
      </c>
      <c r="M210" s="1">
        <v>5784.41</v>
      </c>
      <c r="N210" s="1">
        <v>4958.1099999999997</v>
      </c>
      <c r="O210" s="1">
        <v>5252.69</v>
      </c>
      <c r="P210" s="1">
        <v>5750.37</v>
      </c>
      <c r="Q210" s="1">
        <v>4165.8599999999997</v>
      </c>
      <c r="R210" s="1">
        <v>-25739.72</v>
      </c>
      <c r="S210" s="1">
        <v>0</v>
      </c>
      <c r="T210" s="1">
        <v>0</v>
      </c>
      <c r="U210" s="1">
        <v>0</v>
      </c>
      <c r="V210" s="1">
        <v>0</v>
      </c>
      <c r="W210" s="1">
        <f t="shared" si="4"/>
        <v>171.71999999999753</v>
      </c>
    </row>
    <row r="211" spans="1:23" x14ac:dyDescent="0.3">
      <c r="A211" t="s">
        <v>15</v>
      </c>
      <c r="B211" t="s">
        <v>29</v>
      </c>
      <c r="C211" t="s">
        <v>28</v>
      </c>
      <c r="D211" t="s">
        <v>16</v>
      </c>
      <c r="E211" t="s">
        <v>17</v>
      </c>
      <c r="G211" t="s">
        <v>18</v>
      </c>
      <c r="H211" t="s">
        <v>19</v>
      </c>
      <c r="I211" t="s">
        <v>86</v>
      </c>
      <c r="J211" t="s">
        <v>85</v>
      </c>
      <c r="K211" s="1">
        <v>605.67999999999995</v>
      </c>
      <c r="L211" s="1">
        <v>605.67999999999995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f t="shared" ref="W211:W244" si="5">SUM(K211:V211)</f>
        <v>1211.3599999999999</v>
      </c>
    </row>
    <row r="212" spans="1:23" x14ac:dyDescent="0.3">
      <c r="A212" t="s">
        <v>15</v>
      </c>
      <c r="B212" t="s">
        <v>29</v>
      </c>
      <c r="C212" t="s">
        <v>28</v>
      </c>
      <c r="D212" t="s">
        <v>16</v>
      </c>
      <c r="E212" t="s">
        <v>17</v>
      </c>
      <c r="G212" t="s">
        <v>23</v>
      </c>
      <c r="H212" t="s">
        <v>24</v>
      </c>
      <c r="I212" t="s">
        <v>86</v>
      </c>
      <c r="J212" t="s">
        <v>85</v>
      </c>
      <c r="K212" s="1">
        <v>88.93</v>
      </c>
      <c r="L212" s="1">
        <v>88.93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f t="shared" si="5"/>
        <v>177.86</v>
      </c>
    </row>
    <row r="213" spans="1:23" x14ac:dyDescent="0.3">
      <c r="A213" t="s">
        <v>15</v>
      </c>
      <c r="B213" t="s">
        <v>29</v>
      </c>
      <c r="C213" t="s">
        <v>28</v>
      </c>
      <c r="D213" t="s">
        <v>16</v>
      </c>
      <c r="E213" t="s">
        <v>17</v>
      </c>
      <c r="G213" t="s">
        <v>25</v>
      </c>
      <c r="H213" t="s">
        <v>26</v>
      </c>
      <c r="I213" t="s">
        <v>86</v>
      </c>
      <c r="J213" t="s">
        <v>85</v>
      </c>
      <c r="K213" s="1">
        <v>385.39</v>
      </c>
      <c r="L213" s="1">
        <v>385.39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f t="shared" si="5"/>
        <v>770.78</v>
      </c>
    </row>
    <row r="214" spans="1:23" x14ac:dyDescent="0.3">
      <c r="A214" t="s">
        <v>15</v>
      </c>
      <c r="B214" t="s">
        <v>27</v>
      </c>
      <c r="C214" t="s">
        <v>28</v>
      </c>
      <c r="D214" t="s">
        <v>16</v>
      </c>
      <c r="E214" t="s">
        <v>17</v>
      </c>
      <c r="G214" t="s">
        <v>18</v>
      </c>
      <c r="H214" t="s">
        <v>19</v>
      </c>
      <c r="I214" t="s">
        <v>86</v>
      </c>
      <c r="J214" t="s">
        <v>85</v>
      </c>
      <c r="K214" s="1">
        <v>821.58</v>
      </c>
      <c r="L214" s="1">
        <v>2202.9699999999998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f t="shared" si="5"/>
        <v>3024.5499999999997</v>
      </c>
    </row>
    <row r="215" spans="1:23" x14ac:dyDescent="0.3">
      <c r="A215" t="s">
        <v>15</v>
      </c>
      <c r="B215" t="s">
        <v>27</v>
      </c>
      <c r="C215" t="s">
        <v>28</v>
      </c>
      <c r="D215" t="s">
        <v>16</v>
      </c>
      <c r="E215" t="s">
        <v>17</v>
      </c>
      <c r="G215" t="s">
        <v>23</v>
      </c>
      <c r="H215" t="s">
        <v>24</v>
      </c>
      <c r="I215" t="s">
        <v>86</v>
      </c>
      <c r="J215" t="s">
        <v>85</v>
      </c>
      <c r="K215" s="1">
        <v>120.63</v>
      </c>
      <c r="L215" s="1">
        <v>323.45999999999998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f t="shared" si="5"/>
        <v>444.09</v>
      </c>
    </row>
    <row r="216" spans="1:23" x14ac:dyDescent="0.3">
      <c r="A216" t="s">
        <v>15</v>
      </c>
      <c r="B216" t="s">
        <v>27</v>
      </c>
      <c r="C216" t="s">
        <v>28</v>
      </c>
      <c r="D216" t="s">
        <v>16</v>
      </c>
      <c r="E216" t="s">
        <v>17</v>
      </c>
      <c r="G216" t="s">
        <v>25</v>
      </c>
      <c r="H216" t="s">
        <v>26</v>
      </c>
      <c r="I216" t="s">
        <v>86</v>
      </c>
      <c r="J216" t="s">
        <v>85</v>
      </c>
      <c r="K216" s="1">
        <v>522.77</v>
      </c>
      <c r="L216" s="1">
        <v>1401.32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f t="shared" si="5"/>
        <v>1924.09</v>
      </c>
    </row>
    <row r="217" spans="1:23" x14ac:dyDescent="0.3">
      <c r="A217" t="s">
        <v>15</v>
      </c>
      <c r="B217" t="s">
        <v>30</v>
      </c>
      <c r="C217" t="s">
        <v>28</v>
      </c>
      <c r="D217" t="s">
        <v>16</v>
      </c>
      <c r="E217" t="s">
        <v>17</v>
      </c>
      <c r="G217" t="s">
        <v>18</v>
      </c>
      <c r="H217" t="s">
        <v>19</v>
      </c>
      <c r="I217" t="s">
        <v>86</v>
      </c>
      <c r="J217" t="s">
        <v>85</v>
      </c>
      <c r="K217" s="1">
        <v>2567.1999999999998</v>
      </c>
      <c r="L217" s="1">
        <v>3007.25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f t="shared" si="5"/>
        <v>5574.45</v>
      </c>
    </row>
    <row r="218" spans="1:23" x14ac:dyDescent="0.3">
      <c r="A218" t="s">
        <v>15</v>
      </c>
      <c r="B218" t="s">
        <v>30</v>
      </c>
      <c r="C218" t="s">
        <v>28</v>
      </c>
      <c r="D218" t="s">
        <v>16</v>
      </c>
      <c r="E218" t="s">
        <v>17</v>
      </c>
      <c r="G218" t="s">
        <v>23</v>
      </c>
      <c r="H218" t="s">
        <v>24</v>
      </c>
      <c r="I218" t="s">
        <v>86</v>
      </c>
      <c r="J218" t="s">
        <v>85</v>
      </c>
      <c r="K218" s="1">
        <v>376.94</v>
      </c>
      <c r="L218" s="1">
        <v>441.56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f t="shared" si="5"/>
        <v>818.5</v>
      </c>
    </row>
    <row r="219" spans="1:23" x14ac:dyDescent="0.3">
      <c r="A219" t="s">
        <v>15</v>
      </c>
      <c r="B219" t="s">
        <v>30</v>
      </c>
      <c r="C219" t="s">
        <v>28</v>
      </c>
      <c r="D219" t="s">
        <v>16</v>
      </c>
      <c r="E219" t="s">
        <v>17</v>
      </c>
      <c r="G219" t="s">
        <v>25</v>
      </c>
      <c r="H219" t="s">
        <v>26</v>
      </c>
      <c r="I219" t="s">
        <v>86</v>
      </c>
      <c r="J219" t="s">
        <v>85</v>
      </c>
      <c r="K219" s="1">
        <v>1633.48</v>
      </c>
      <c r="L219" s="1">
        <v>1913.48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f t="shared" si="5"/>
        <v>3546.96</v>
      </c>
    </row>
    <row r="220" spans="1:23" x14ac:dyDescent="0.3">
      <c r="A220" t="s">
        <v>15</v>
      </c>
      <c r="B220" t="s">
        <v>32</v>
      </c>
      <c r="C220" t="s">
        <v>28</v>
      </c>
      <c r="D220" t="s">
        <v>16</v>
      </c>
      <c r="E220" t="s">
        <v>17</v>
      </c>
      <c r="G220" t="s">
        <v>18</v>
      </c>
      <c r="H220" t="s">
        <v>19</v>
      </c>
      <c r="I220" t="s">
        <v>86</v>
      </c>
      <c r="J220" t="s">
        <v>85</v>
      </c>
      <c r="K220" s="1">
        <v>3324.29</v>
      </c>
      <c r="L220" s="1">
        <v>3155.74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f t="shared" si="5"/>
        <v>6480.03</v>
      </c>
    </row>
    <row r="221" spans="1:23" x14ac:dyDescent="0.3">
      <c r="A221" t="s">
        <v>15</v>
      </c>
      <c r="B221" t="s">
        <v>32</v>
      </c>
      <c r="C221" t="s">
        <v>28</v>
      </c>
      <c r="D221" t="s">
        <v>16</v>
      </c>
      <c r="E221" t="s">
        <v>17</v>
      </c>
      <c r="G221" t="s">
        <v>23</v>
      </c>
      <c r="H221" t="s">
        <v>24</v>
      </c>
      <c r="I221" t="s">
        <v>86</v>
      </c>
      <c r="J221" t="s">
        <v>85</v>
      </c>
      <c r="K221" s="1">
        <v>488.11</v>
      </c>
      <c r="L221" s="1">
        <v>463.36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f t="shared" si="5"/>
        <v>951.47</v>
      </c>
    </row>
    <row r="222" spans="1:23" x14ac:dyDescent="0.3">
      <c r="A222" t="s">
        <v>15</v>
      </c>
      <c r="B222" t="s">
        <v>32</v>
      </c>
      <c r="C222" t="s">
        <v>28</v>
      </c>
      <c r="D222" t="s">
        <v>16</v>
      </c>
      <c r="E222" t="s">
        <v>17</v>
      </c>
      <c r="G222" t="s">
        <v>25</v>
      </c>
      <c r="H222" t="s">
        <v>26</v>
      </c>
      <c r="I222" t="s">
        <v>86</v>
      </c>
      <c r="J222" t="s">
        <v>85</v>
      </c>
      <c r="K222" s="1">
        <v>2115.21</v>
      </c>
      <c r="L222" s="1">
        <v>2007.96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f t="shared" si="5"/>
        <v>4123.17</v>
      </c>
    </row>
    <row r="223" spans="1:23" x14ac:dyDescent="0.3">
      <c r="A223" t="s">
        <v>15</v>
      </c>
      <c r="B223" t="s">
        <v>33</v>
      </c>
      <c r="C223" t="s">
        <v>28</v>
      </c>
      <c r="D223" t="s">
        <v>16</v>
      </c>
      <c r="E223" t="s">
        <v>17</v>
      </c>
      <c r="G223" t="s">
        <v>18</v>
      </c>
      <c r="H223" t="s">
        <v>19</v>
      </c>
      <c r="I223" t="s">
        <v>86</v>
      </c>
      <c r="J223" t="s">
        <v>85</v>
      </c>
      <c r="K223" s="1">
        <v>0</v>
      </c>
      <c r="L223" s="1">
        <v>152.11000000000001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f t="shared" si="5"/>
        <v>152.11000000000001</v>
      </c>
    </row>
    <row r="224" spans="1:23" x14ac:dyDescent="0.3">
      <c r="A224" t="s">
        <v>15</v>
      </c>
      <c r="B224" t="s">
        <v>33</v>
      </c>
      <c r="C224" t="s">
        <v>28</v>
      </c>
      <c r="D224" t="s">
        <v>16</v>
      </c>
      <c r="E224" t="s">
        <v>17</v>
      </c>
      <c r="G224" t="s">
        <v>23</v>
      </c>
      <c r="H224" t="s">
        <v>24</v>
      </c>
      <c r="I224" t="s">
        <v>86</v>
      </c>
      <c r="J224" t="s">
        <v>85</v>
      </c>
      <c r="K224" s="1">
        <v>0</v>
      </c>
      <c r="L224" s="1">
        <v>22.33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f t="shared" si="5"/>
        <v>22.33</v>
      </c>
    </row>
    <row r="225" spans="1:23" x14ac:dyDescent="0.3">
      <c r="A225" t="s">
        <v>15</v>
      </c>
      <c r="B225" t="s">
        <v>33</v>
      </c>
      <c r="C225" t="s">
        <v>28</v>
      </c>
      <c r="D225" t="s">
        <v>16</v>
      </c>
      <c r="E225" t="s">
        <v>17</v>
      </c>
      <c r="G225" t="s">
        <v>25</v>
      </c>
      <c r="H225" t="s">
        <v>26</v>
      </c>
      <c r="I225" t="s">
        <v>86</v>
      </c>
      <c r="J225" t="s">
        <v>85</v>
      </c>
      <c r="K225" s="1">
        <v>0</v>
      </c>
      <c r="L225" s="1">
        <v>96.79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f t="shared" si="5"/>
        <v>96.79</v>
      </c>
    </row>
    <row r="226" spans="1:23" x14ac:dyDescent="0.3">
      <c r="A226" t="s">
        <v>15</v>
      </c>
      <c r="B226" t="s">
        <v>34</v>
      </c>
      <c r="C226" t="s">
        <v>28</v>
      </c>
      <c r="D226" t="s">
        <v>16</v>
      </c>
      <c r="E226" t="s">
        <v>17</v>
      </c>
      <c r="G226" t="s">
        <v>18</v>
      </c>
      <c r="H226" t="s">
        <v>19</v>
      </c>
      <c r="I226" t="s">
        <v>86</v>
      </c>
      <c r="J226" t="s">
        <v>85</v>
      </c>
      <c r="K226" s="1">
        <v>8400.57</v>
      </c>
      <c r="L226" s="1">
        <v>7974.63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f t="shared" si="5"/>
        <v>16375.2</v>
      </c>
    </row>
    <row r="227" spans="1:23" x14ac:dyDescent="0.3">
      <c r="A227" t="s">
        <v>15</v>
      </c>
      <c r="B227" t="s">
        <v>34</v>
      </c>
      <c r="C227" t="s">
        <v>28</v>
      </c>
      <c r="D227" t="s">
        <v>16</v>
      </c>
      <c r="E227" t="s">
        <v>17</v>
      </c>
      <c r="G227" t="s">
        <v>23</v>
      </c>
      <c r="H227" t="s">
        <v>24</v>
      </c>
      <c r="I227" t="s">
        <v>86</v>
      </c>
      <c r="J227" t="s">
        <v>85</v>
      </c>
      <c r="K227" s="1">
        <v>1233.46</v>
      </c>
      <c r="L227" s="1">
        <v>1170.9100000000001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f t="shared" si="5"/>
        <v>2404.37</v>
      </c>
    </row>
    <row r="228" spans="1:23" x14ac:dyDescent="0.3">
      <c r="A228" t="s">
        <v>15</v>
      </c>
      <c r="B228" t="s">
        <v>34</v>
      </c>
      <c r="C228" t="s">
        <v>28</v>
      </c>
      <c r="D228" t="s">
        <v>16</v>
      </c>
      <c r="E228" t="s">
        <v>17</v>
      </c>
      <c r="G228" t="s">
        <v>25</v>
      </c>
      <c r="H228" t="s">
        <v>26</v>
      </c>
      <c r="I228" t="s">
        <v>86</v>
      </c>
      <c r="J228" t="s">
        <v>85</v>
      </c>
      <c r="K228" s="1">
        <v>5345.2</v>
      </c>
      <c r="L228" s="1">
        <v>5074.17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f t="shared" si="5"/>
        <v>10419.369999999999</v>
      </c>
    </row>
    <row r="229" spans="1:23" x14ac:dyDescent="0.3">
      <c r="A229" t="s">
        <v>15</v>
      </c>
      <c r="B229" t="s">
        <v>36</v>
      </c>
      <c r="C229" t="s">
        <v>28</v>
      </c>
      <c r="D229" t="s">
        <v>16</v>
      </c>
      <c r="E229" t="s">
        <v>17</v>
      </c>
      <c r="G229" t="s">
        <v>18</v>
      </c>
      <c r="H229" t="s">
        <v>19</v>
      </c>
      <c r="I229" t="s">
        <v>86</v>
      </c>
      <c r="J229" t="s">
        <v>85</v>
      </c>
      <c r="K229" s="1">
        <v>6813.91</v>
      </c>
      <c r="L229" s="1">
        <v>6813.91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f t="shared" si="5"/>
        <v>13627.82</v>
      </c>
    </row>
    <row r="230" spans="1:23" x14ac:dyDescent="0.3">
      <c r="A230" t="s">
        <v>15</v>
      </c>
      <c r="B230" t="s">
        <v>36</v>
      </c>
      <c r="C230" t="s">
        <v>28</v>
      </c>
      <c r="D230" t="s">
        <v>16</v>
      </c>
      <c r="E230" t="s">
        <v>17</v>
      </c>
      <c r="G230" t="s">
        <v>23</v>
      </c>
      <c r="H230" t="s">
        <v>24</v>
      </c>
      <c r="I230" t="s">
        <v>86</v>
      </c>
      <c r="J230" t="s">
        <v>85</v>
      </c>
      <c r="K230" s="1">
        <v>1000.48</v>
      </c>
      <c r="L230" s="1">
        <v>1000.48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f t="shared" si="5"/>
        <v>2000.96</v>
      </c>
    </row>
    <row r="231" spans="1:23" x14ac:dyDescent="0.3">
      <c r="A231" t="s">
        <v>15</v>
      </c>
      <c r="B231" t="s">
        <v>36</v>
      </c>
      <c r="C231" t="s">
        <v>28</v>
      </c>
      <c r="D231" t="s">
        <v>16</v>
      </c>
      <c r="E231" t="s">
        <v>17</v>
      </c>
      <c r="G231" t="s">
        <v>25</v>
      </c>
      <c r="H231" t="s">
        <v>26</v>
      </c>
      <c r="I231" t="s">
        <v>86</v>
      </c>
      <c r="J231" t="s">
        <v>85</v>
      </c>
      <c r="K231" s="1">
        <v>4335.62</v>
      </c>
      <c r="L231" s="1">
        <v>4335.62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f t="shared" si="5"/>
        <v>8671.24</v>
      </c>
    </row>
    <row r="232" spans="1:23" x14ac:dyDescent="0.3">
      <c r="A232" t="s">
        <v>15</v>
      </c>
      <c r="B232" t="s">
        <v>37</v>
      </c>
      <c r="C232" t="s">
        <v>28</v>
      </c>
      <c r="D232" t="s">
        <v>16</v>
      </c>
      <c r="E232" t="s">
        <v>17</v>
      </c>
      <c r="G232" t="s">
        <v>18</v>
      </c>
      <c r="H232" t="s">
        <v>19</v>
      </c>
      <c r="I232" t="s">
        <v>86</v>
      </c>
      <c r="J232" t="s">
        <v>85</v>
      </c>
      <c r="K232" s="1">
        <v>2767.65</v>
      </c>
      <c r="L232" s="1">
        <v>5052.0600000000004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f t="shared" si="5"/>
        <v>7819.7100000000009</v>
      </c>
    </row>
    <row r="233" spans="1:23" x14ac:dyDescent="0.3">
      <c r="A233" t="s">
        <v>15</v>
      </c>
      <c r="B233" t="s">
        <v>37</v>
      </c>
      <c r="C233" t="s">
        <v>28</v>
      </c>
      <c r="D233" t="s">
        <v>16</v>
      </c>
      <c r="E233" t="s">
        <v>17</v>
      </c>
      <c r="G233" t="s">
        <v>23</v>
      </c>
      <c r="H233" t="s">
        <v>24</v>
      </c>
      <c r="I233" t="s">
        <v>86</v>
      </c>
      <c r="J233" t="s">
        <v>85</v>
      </c>
      <c r="K233" s="1">
        <v>406.37</v>
      </c>
      <c r="L233" s="1">
        <v>741.79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f t="shared" si="5"/>
        <v>1148.1599999999999</v>
      </c>
    </row>
    <row r="234" spans="1:23" x14ac:dyDescent="0.3">
      <c r="A234" t="s">
        <v>15</v>
      </c>
      <c r="B234" t="s">
        <v>37</v>
      </c>
      <c r="C234" t="s">
        <v>28</v>
      </c>
      <c r="D234" t="s">
        <v>16</v>
      </c>
      <c r="E234" t="s">
        <v>17</v>
      </c>
      <c r="G234" t="s">
        <v>25</v>
      </c>
      <c r="H234" t="s">
        <v>26</v>
      </c>
      <c r="I234" t="s">
        <v>86</v>
      </c>
      <c r="J234" t="s">
        <v>85</v>
      </c>
      <c r="K234" s="1">
        <v>1761.03</v>
      </c>
      <c r="L234" s="1">
        <v>3214.57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f t="shared" si="5"/>
        <v>4975.6000000000004</v>
      </c>
    </row>
    <row r="235" spans="1:23" x14ac:dyDescent="0.3">
      <c r="A235" t="s">
        <v>15</v>
      </c>
      <c r="B235" t="s">
        <v>38</v>
      </c>
      <c r="C235" t="s">
        <v>28</v>
      </c>
      <c r="D235" t="s">
        <v>16</v>
      </c>
      <c r="E235" t="s">
        <v>17</v>
      </c>
      <c r="G235" t="s">
        <v>18</v>
      </c>
      <c r="H235" t="s">
        <v>19</v>
      </c>
      <c r="I235" t="s">
        <v>86</v>
      </c>
      <c r="J235" t="s">
        <v>85</v>
      </c>
      <c r="K235" s="1">
        <v>14394.64</v>
      </c>
      <c r="L235" s="1">
        <v>13768.27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f t="shared" si="5"/>
        <v>28162.91</v>
      </c>
    </row>
    <row r="236" spans="1:23" x14ac:dyDescent="0.3">
      <c r="A236" t="s">
        <v>15</v>
      </c>
      <c r="B236" t="s">
        <v>38</v>
      </c>
      <c r="C236" t="s">
        <v>28</v>
      </c>
      <c r="D236" t="s">
        <v>16</v>
      </c>
      <c r="E236" t="s">
        <v>17</v>
      </c>
      <c r="G236" t="s">
        <v>23</v>
      </c>
      <c r="H236" t="s">
        <v>24</v>
      </c>
      <c r="I236" t="s">
        <v>86</v>
      </c>
      <c r="J236" t="s">
        <v>85</v>
      </c>
      <c r="K236" s="1">
        <v>2113.56</v>
      </c>
      <c r="L236" s="1">
        <v>2021.59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f t="shared" si="5"/>
        <v>4135.1499999999996</v>
      </c>
    </row>
    <row r="237" spans="1:23" x14ac:dyDescent="0.3">
      <c r="A237" t="s">
        <v>15</v>
      </c>
      <c r="B237" t="s">
        <v>38</v>
      </c>
      <c r="C237" t="s">
        <v>28</v>
      </c>
      <c r="D237" t="s">
        <v>16</v>
      </c>
      <c r="E237" t="s">
        <v>17</v>
      </c>
      <c r="G237" t="s">
        <v>25</v>
      </c>
      <c r="H237" t="s">
        <v>26</v>
      </c>
      <c r="I237" t="s">
        <v>86</v>
      </c>
      <c r="J237" t="s">
        <v>85</v>
      </c>
      <c r="K237" s="1">
        <v>9159.17</v>
      </c>
      <c r="L237" s="1">
        <v>8760.61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f t="shared" si="5"/>
        <v>17919.78</v>
      </c>
    </row>
    <row r="238" spans="1:23" x14ac:dyDescent="0.3">
      <c r="A238" t="s">
        <v>15</v>
      </c>
      <c r="B238" t="s">
        <v>39</v>
      </c>
      <c r="C238" t="s">
        <v>28</v>
      </c>
      <c r="D238" t="s">
        <v>16</v>
      </c>
      <c r="E238" t="s">
        <v>17</v>
      </c>
      <c r="G238" t="s">
        <v>18</v>
      </c>
      <c r="H238" t="s">
        <v>19</v>
      </c>
      <c r="I238" t="s">
        <v>86</v>
      </c>
      <c r="J238" t="s">
        <v>85</v>
      </c>
      <c r="K238" s="1">
        <v>15855.15</v>
      </c>
      <c r="L238" s="1">
        <v>17820.8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f t="shared" si="5"/>
        <v>33675.949999999997</v>
      </c>
    </row>
    <row r="239" spans="1:23" x14ac:dyDescent="0.3">
      <c r="A239" t="s">
        <v>15</v>
      </c>
      <c r="B239" t="s">
        <v>39</v>
      </c>
      <c r="C239" t="s">
        <v>28</v>
      </c>
      <c r="D239" t="s">
        <v>16</v>
      </c>
      <c r="E239" t="s">
        <v>17</v>
      </c>
      <c r="G239" t="s">
        <v>23</v>
      </c>
      <c r="H239" t="s">
        <v>24</v>
      </c>
      <c r="I239" t="s">
        <v>86</v>
      </c>
      <c r="J239" t="s">
        <v>85</v>
      </c>
      <c r="K239" s="1">
        <v>2328.02</v>
      </c>
      <c r="L239" s="1">
        <v>2616.64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f t="shared" si="5"/>
        <v>4944.66</v>
      </c>
    </row>
    <row r="240" spans="1:23" x14ac:dyDescent="0.3">
      <c r="A240" t="s">
        <v>15</v>
      </c>
      <c r="B240" t="s">
        <v>39</v>
      </c>
      <c r="C240" t="s">
        <v>28</v>
      </c>
      <c r="D240" t="s">
        <v>16</v>
      </c>
      <c r="E240" t="s">
        <v>17</v>
      </c>
      <c r="G240" t="s">
        <v>25</v>
      </c>
      <c r="H240" t="s">
        <v>26</v>
      </c>
      <c r="I240" t="s">
        <v>86</v>
      </c>
      <c r="J240" t="s">
        <v>85</v>
      </c>
      <c r="K240" s="1">
        <v>10088.469999999999</v>
      </c>
      <c r="L240" s="1">
        <v>11339.2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f t="shared" si="5"/>
        <v>21427.67</v>
      </c>
    </row>
    <row r="241" spans="1:23" x14ac:dyDescent="0.3">
      <c r="A241" t="s">
        <v>15</v>
      </c>
      <c r="B241" t="s">
        <v>40</v>
      </c>
      <c r="C241" t="s">
        <v>28</v>
      </c>
      <c r="D241" t="s">
        <v>16</v>
      </c>
      <c r="E241" t="s">
        <v>17</v>
      </c>
      <c r="G241" t="s">
        <v>18</v>
      </c>
      <c r="H241" t="s">
        <v>19</v>
      </c>
      <c r="I241" t="s">
        <v>86</v>
      </c>
      <c r="J241" t="s">
        <v>85</v>
      </c>
      <c r="K241" s="1">
        <v>6738.42</v>
      </c>
      <c r="L241" s="1">
        <v>6396.77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f t="shared" si="5"/>
        <v>13135.19</v>
      </c>
    </row>
    <row r="242" spans="1:23" x14ac:dyDescent="0.3">
      <c r="A242" t="s">
        <v>15</v>
      </c>
      <c r="B242" t="s">
        <v>40</v>
      </c>
      <c r="C242" t="s">
        <v>28</v>
      </c>
      <c r="D242" t="s">
        <v>16</v>
      </c>
      <c r="E242" t="s">
        <v>17</v>
      </c>
      <c r="G242" t="s">
        <v>23</v>
      </c>
      <c r="H242" t="s">
        <v>24</v>
      </c>
      <c r="I242" t="s">
        <v>86</v>
      </c>
      <c r="J242" t="s">
        <v>85</v>
      </c>
      <c r="K242" s="1">
        <v>989.4</v>
      </c>
      <c r="L242" s="1">
        <v>939.24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f t="shared" si="5"/>
        <v>1928.6399999999999</v>
      </c>
    </row>
    <row r="243" spans="1:23" x14ac:dyDescent="0.3">
      <c r="A243" t="s">
        <v>15</v>
      </c>
      <c r="B243" t="s">
        <v>40</v>
      </c>
      <c r="C243" t="s">
        <v>28</v>
      </c>
      <c r="D243" t="s">
        <v>16</v>
      </c>
      <c r="E243" t="s">
        <v>17</v>
      </c>
      <c r="G243" t="s">
        <v>25</v>
      </c>
      <c r="H243" t="s">
        <v>26</v>
      </c>
      <c r="I243" t="s">
        <v>86</v>
      </c>
      <c r="J243" t="s">
        <v>85</v>
      </c>
      <c r="K243" s="1">
        <v>4287.59</v>
      </c>
      <c r="L243" s="1">
        <v>4070.2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f t="shared" si="5"/>
        <v>8357.7900000000009</v>
      </c>
    </row>
    <row r="244" spans="1:23" x14ac:dyDescent="0.3">
      <c r="A244" t="s">
        <v>15</v>
      </c>
      <c r="B244" t="s">
        <v>42</v>
      </c>
      <c r="C244" t="s">
        <v>28</v>
      </c>
      <c r="D244" t="s">
        <v>16</v>
      </c>
      <c r="E244" t="s">
        <v>17</v>
      </c>
      <c r="G244" t="s">
        <v>18</v>
      </c>
      <c r="H244" t="s">
        <v>19</v>
      </c>
      <c r="I244" t="s">
        <v>86</v>
      </c>
      <c r="J244" t="s">
        <v>85</v>
      </c>
      <c r="K244" s="1">
        <v>27200.76</v>
      </c>
      <c r="L244" s="1">
        <v>25821.61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f t="shared" si="5"/>
        <v>53022.369999999995</v>
      </c>
    </row>
    <row r="245" spans="1:23" x14ac:dyDescent="0.3">
      <c r="A245" t="s">
        <v>15</v>
      </c>
      <c r="B245" t="s">
        <v>42</v>
      </c>
      <c r="C245" t="s">
        <v>28</v>
      </c>
      <c r="D245" t="s">
        <v>16</v>
      </c>
      <c r="E245" t="s">
        <v>17</v>
      </c>
      <c r="G245" t="s">
        <v>23</v>
      </c>
      <c r="H245" t="s">
        <v>24</v>
      </c>
      <c r="I245" t="s">
        <v>86</v>
      </c>
      <c r="J245" t="s">
        <v>85</v>
      </c>
      <c r="K245" s="1">
        <v>3993.89</v>
      </c>
      <c r="L245" s="1">
        <v>3791.39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f t="shared" ref="W245:W258" si="6">SUM(K245:V245)</f>
        <v>7785.28</v>
      </c>
    </row>
    <row r="246" spans="1:23" x14ac:dyDescent="0.3">
      <c r="A246" t="s">
        <v>15</v>
      </c>
      <c r="B246" t="s">
        <v>42</v>
      </c>
      <c r="C246" t="s">
        <v>28</v>
      </c>
      <c r="D246" t="s">
        <v>16</v>
      </c>
      <c r="E246" t="s">
        <v>17</v>
      </c>
      <c r="G246" t="s">
        <v>25</v>
      </c>
      <c r="H246" t="s">
        <v>26</v>
      </c>
      <c r="I246" t="s">
        <v>86</v>
      </c>
      <c r="J246" t="s">
        <v>85</v>
      </c>
      <c r="K246" s="1">
        <v>17307.580000000002</v>
      </c>
      <c r="L246" s="1">
        <v>16430.04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f t="shared" si="6"/>
        <v>33737.620000000003</v>
      </c>
    </row>
    <row r="247" spans="1:23" x14ac:dyDescent="0.3">
      <c r="A247" t="s">
        <v>15</v>
      </c>
      <c r="B247" t="s">
        <v>43</v>
      </c>
      <c r="C247" t="s">
        <v>28</v>
      </c>
      <c r="D247" t="s">
        <v>16</v>
      </c>
      <c r="E247" t="s">
        <v>17</v>
      </c>
      <c r="G247" t="s">
        <v>18</v>
      </c>
      <c r="H247" t="s">
        <v>19</v>
      </c>
      <c r="I247" t="s">
        <v>86</v>
      </c>
      <c r="J247" t="s">
        <v>85</v>
      </c>
      <c r="K247" s="1">
        <v>27852.14</v>
      </c>
      <c r="L247" s="1">
        <v>26439.96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f t="shared" si="6"/>
        <v>54292.1</v>
      </c>
    </row>
    <row r="248" spans="1:23" x14ac:dyDescent="0.3">
      <c r="A248" t="s">
        <v>15</v>
      </c>
      <c r="B248" t="s">
        <v>43</v>
      </c>
      <c r="C248" t="s">
        <v>28</v>
      </c>
      <c r="D248" t="s">
        <v>16</v>
      </c>
      <c r="E248" t="s">
        <v>17</v>
      </c>
      <c r="G248" t="s">
        <v>23</v>
      </c>
      <c r="H248" t="s">
        <v>24</v>
      </c>
      <c r="I248" t="s">
        <v>86</v>
      </c>
      <c r="J248" t="s">
        <v>85</v>
      </c>
      <c r="K248" s="1">
        <v>4089.53</v>
      </c>
      <c r="L248" s="1">
        <v>3882.18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f t="shared" si="6"/>
        <v>7971.71</v>
      </c>
    </row>
    <row r="249" spans="1:23" x14ac:dyDescent="0.3">
      <c r="A249" t="s">
        <v>15</v>
      </c>
      <c r="B249" t="s">
        <v>43</v>
      </c>
      <c r="C249" t="s">
        <v>28</v>
      </c>
      <c r="D249" t="s">
        <v>16</v>
      </c>
      <c r="E249" t="s">
        <v>17</v>
      </c>
      <c r="G249" t="s">
        <v>25</v>
      </c>
      <c r="H249" t="s">
        <v>26</v>
      </c>
      <c r="I249" t="s">
        <v>86</v>
      </c>
      <c r="J249" t="s">
        <v>85</v>
      </c>
      <c r="K249" s="1">
        <v>17722.04</v>
      </c>
      <c r="L249" s="1">
        <v>16823.48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f t="shared" si="6"/>
        <v>34545.520000000004</v>
      </c>
    </row>
    <row r="250" spans="1:23" x14ac:dyDescent="0.3">
      <c r="A250" t="s">
        <v>15</v>
      </c>
      <c r="B250" t="s">
        <v>44</v>
      </c>
      <c r="C250" t="s">
        <v>28</v>
      </c>
      <c r="D250" t="s">
        <v>16</v>
      </c>
      <c r="E250" t="s">
        <v>17</v>
      </c>
      <c r="G250" t="s">
        <v>18</v>
      </c>
      <c r="H250" t="s">
        <v>19</v>
      </c>
      <c r="I250" t="s">
        <v>86</v>
      </c>
      <c r="J250" t="s">
        <v>85</v>
      </c>
      <c r="K250" s="1">
        <v>22449.5</v>
      </c>
      <c r="L250" s="1">
        <v>22449.5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f t="shared" si="6"/>
        <v>44899</v>
      </c>
    </row>
    <row r="251" spans="1:23" x14ac:dyDescent="0.3">
      <c r="A251" t="s">
        <v>15</v>
      </c>
      <c r="B251" t="s">
        <v>44</v>
      </c>
      <c r="C251" t="s">
        <v>28</v>
      </c>
      <c r="D251" t="s">
        <v>16</v>
      </c>
      <c r="E251" t="s">
        <v>17</v>
      </c>
      <c r="G251" t="s">
        <v>23</v>
      </c>
      <c r="H251" t="s">
        <v>24</v>
      </c>
      <c r="I251" t="s">
        <v>86</v>
      </c>
      <c r="J251" t="s">
        <v>85</v>
      </c>
      <c r="K251" s="1">
        <v>3296.26</v>
      </c>
      <c r="L251" s="1">
        <v>3296.26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f t="shared" si="6"/>
        <v>6592.52</v>
      </c>
    </row>
    <row r="252" spans="1:23" x14ac:dyDescent="0.3">
      <c r="A252" t="s">
        <v>15</v>
      </c>
      <c r="B252" t="s">
        <v>44</v>
      </c>
      <c r="C252" t="s">
        <v>28</v>
      </c>
      <c r="D252" t="s">
        <v>16</v>
      </c>
      <c r="E252" t="s">
        <v>17</v>
      </c>
      <c r="G252" t="s">
        <v>25</v>
      </c>
      <c r="H252" t="s">
        <v>26</v>
      </c>
      <c r="I252" t="s">
        <v>86</v>
      </c>
      <c r="J252" t="s">
        <v>85</v>
      </c>
      <c r="K252" s="1">
        <v>14284.39</v>
      </c>
      <c r="L252" s="1">
        <v>14284.39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f t="shared" si="6"/>
        <v>28568.78</v>
      </c>
    </row>
    <row r="253" spans="1:23" x14ac:dyDescent="0.3">
      <c r="A253" t="s">
        <v>15</v>
      </c>
      <c r="B253" t="s">
        <v>45</v>
      </c>
      <c r="C253" t="s">
        <v>28</v>
      </c>
      <c r="D253" t="s">
        <v>16</v>
      </c>
      <c r="E253" t="s">
        <v>17</v>
      </c>
      <c r="G253" t="s">
        <v>18</v>
      </c>
      <c r="H253" t="s">
        <v>19</v>
      </c>
      <c r="I253" t="s">
        <v>86</v>
      </c>
      <c r="J253" t="s">
        <v>85</v>
      </c>
      <c r="K253" s="1">
        <v>3525.13</v>
      </c>
      <c r="L253" s="1">
        <v>3525.13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f t="shared" si="6"/>
        <v>7050.26</v>
      </c>
    </row>
    <row r="254" spans="1:23" x14ac:dyDescent="0.3">
      <c r="A254" t="s">
        <v>15</v>
      </c>
      <c r="B254" t="s">
        <v>45</v>
      </c>
      <c r="C254" t="s">
        <v>28</v>
      </c>
      <c r="D254" t="s">
        <v>16</v>
      </c>
      <c r="E254" t="s">
        <v>17</v>
      </c>
      <c r="G254" t="s">
        <v>23</v>
      </c>
      <c r="H254" t="s">
        <v>24</v>
      </c>
      <c r="I254" t="s">
        <v>86</v>
      </c>
      <c r="J254" t="s">
        <v>85</v>
      </c>
      <c r="K254" s="1">
        <v>517.59</v>
      </c>
      <c r="L254" s="1">
        <v>517.59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f t="shared" si="6"/>
        <v>1035.18</v>
      </c>
    </row>
    <row r="255" spans="1:23" x14ac:dyDescent="0.3">
      <c r="A255" t="s">
        <v>15</v>
      </c>
      <c r="B255" t="s">
        <v>45</v>
      </c>
      <c r="C255" t="s">
        <v>28</v>
      </c>
      <c r="D255" t="s">
        <v>16</v>
      </c>
      <c r="E255" t="s">
        <v>17</v>
      </c>
      <c r="G255" t="s">
        <v>25</v>
      </c>
      <c r="H255" t="s">
        <v>26</v>
      </c>
      <c r="I255" t="s">
        <v>86</v>
      </c>
      <c r="J255" t="s">
        <v>85</v>
      </c>
      <c r="K255" s="1">
        <v>2243</v>
      </c>
      <c r="L255" s="1">
        <v>2243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f t="shared" si="6"/>
        <v>4486</v>
      </c>
    </row>
    <row r="256" spans="1:23" x14ac:dyDescent="0.3">
      <c r="A256" t="s">
        <v>15</v>
      </c>
      <c r="B256" t="s">
        <v>46</v>
      </c>
      <c r="C256" t="s">
        <v>28</v>
      </c>
      <c r="D256" t="s">
        <v>16</v>
      </c>
      <c r="E256" t="s">
        <v>17</v>
      </c>
      <c r="G256" t="s">
        <v>18</v>
      </c>
      <c r="H256" t="s">
        <v>19</v>
      </c>
      <c r="I256" t="s">
        <v>86</v>
      </c>
      <c r="J256" t="s">
        <v>85</v>
      </c>
      <c r="K256" s="1">
        <v>9870.36</v>
      </c>
      <c r="L256" s="1">
        <v>9870.36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f t="shared" si="6"/>
        <v>19740.72</v>
      </c>
    </row>
    <row r="257" spans="1:23" x14ac:dyDescent="0.3">
      <c r="A257" t="s">
        <v>15</v>
      </c>
      <c r="B257" t="s">
        <v>46</v>
      </c>
      <c r="C257" t="s">
        <v>28</v>
      </c>
      <c r="D257" t="s">
        <v>16</v>
      </c>
      <c r="E257" t="s">
        <v>17</v>
      </c>
      <c r="G257" t="s">
        <v>23</v>
      </c>
      <c r="H257" t="s">
        <v>24</v>
      </c>
      <c r="I257" t="s">
        <v>86</v>
      </c>
      <c r="J257" t="s">
        <v>85</v>
      </c>
      <c r="K257" s="1">
        <v>1449.26</v>
      </c>
      <c r="L257" s="1">
        <v>1449.26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f t="shared" si="6"/>
        <v>2898.52</v>
      </c>
    </row>
    <row r="258" spans="1:23" x14ac:dyDescent="0.3">
      <c r="A258" t="s">
        <v>15</v>
      </c>
      <c r="B258" t="s">
        <v>46</v>
      </c>
      <c r="C258" t="s">
        <v>28</v>
      </c>
      <c r="D258" t="s">
        <v>16</v>
      </c>
      <c r="E258" t="s">
        <v>17</v>
      </c>
      <c r="G258" t="s">
        <v>25</v>
      </c>
      <c r="H258" t="s">
        <v>26</v>
      </c>
      <c r="I258" t="s">
        <v>86</v>
      </c>
      <c r="J258" t="s">
        <v>85</v>
      </c>
      <c r="K258" s="1">
        <v>6280.41</v>
      </c>
      <c r="L258" s="1">
        <v>6280.41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f t="shared" si="6"/>
        <v>12560.82</v>
      </c>
    </row>
  </sheetData>
  <autoFilter ref="A1:V258"/>
  <pageMargins left="0.5" right="0.5" top="1.5" bottom="1.25" header="1" footer="0.3"/>
  <pageSetup scale="29" fitToHeight="0" orientation="landscape" horizontalDpi="1200" verticalDpi="1200" r:id="rId1"/>
  <headerFooter scaleWithDoc="0">
    <oddHeader>&amp;C&amp;"Times New Roman,Bold"Louisville Gas and Electric Company
Case No. 2016-00371</oddHeader>
    <oddFooter>&amp;R&amp;"Times New Roman,Bold"Attachment to Response to PSC-2 Question No. 23
Page &amp;P of &amp;N
Arbough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6"/>
  <sheetViews>
    <sheetView tabSelected="1" workbookViewId="0">
      <selection activeCell="A2" sqref="A2"/>
    </sheetView>
  </sheetViews>
  <sheetFormatPr defaultRowHeight="15.6" x14ac:dyDescent="0.3"/>
  <sheetData>
    <row r="1" spans="1:1" x14ac:dyDescent="0.3">
      <c r="A1" s="2" t="s">
        <v>89</v>
      </c>
    </row>
    <row r="24" spans="1:1" x14ac:dyDescent="0.3">
      <c r="A24" s="2" t="s">
        <v>90</v>
      </c>
    </row>
    <row r="46" spans="1:1" x14ac:dyDescent="0.3">
      <c r="A46" s="2" t="s">
        <v>91</v>
      </c>
    </row>
  </sheetData>
  <pageMargins left="1" right="0.5" top="1.25" bottom="0.5" header="0.5" footer="0.3"/>
  <pageSetup fitToHeight="0" orientation="portrait" horizontalDpi="1200" verticalDpi="1200" r:id="rId1"/>
  <headerFooter scaleWithDoc="0">
    <oddHeader>&amp;C&amp;"Times New Roman,Bold"
Louisville Gas and Electric Company
Case No. 2016-00371&amp;R&amp;"Times New Roman,Bold"Attachment to Response to PSC-2 Question No. 23
Page &amp;P of &amp;N
Arbough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030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631A3F55-6F36-4D56-892C-5E54F7984426}"/>
</file>

<file path=customXml/itemProps2.xml><?xml version="1.0" encoding="utf-8"?>
<ds:datastoreItem xmlns:ds="http://schemas.openxmlformats.org/officeDocument/2006/customXml" ds:itemID="{64C7AABC-3A3E-4481-A69C-2A60EB205BFA}"/>
</file>

<file path=customXml/itemProps3.xml><?xml version="1.0" encoding="utf-8"?>
<ds:datastoreItem xmlns:ds="http://schemas.openxmlformats.org/officeDocument/2006/customXml" ds:itemID="{DED85FEE-B49D-4059-9470-495DAAEEFE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107_IT-Data</vt:lpstr>
      <vt:lpstr>PP Query</vt:lpstr>
      <vt:lpstr>'107_IT-Data'!Print_Titles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Kelsie Violette</dc:creator>
  <cp:lastModifiedBy>Rhonda Anderson</cp:lastModifiedBy>
  <cp:lastPrinted>2017-01-19T16:50:52Z</cp:lastPrinted>
  <dcterms:created xsi:type="dcterms:W3CDTF">2017-01-18T20:04:21Z</dcterms:created>
  <dcterms:modified xsi:type="dcterms:W3CDTF">2017-01-19T16:51:39Z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