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520"/>
  </bookViews>
  <sheets>
    <sheet name="Meter Base Repai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17" i="1"/>
  <c r="C13" i="1"/>
  <c r="C24" i="1" l="1"/>
  <c r="C23" i="1"/>
  <c r="C9" i="1" l="1"/>
</calcChain>
</file>

<file path=xl/sharedStrings.xml><?xml version="1.0" encoding="utf-8"?>
<sst xmlns="http://schemas.openxmlformats.org/spreadsheetml/2006/main" count="20" uniqueCount="20">
  <si>
    <t>LG&amp;E</t>
  </si>
  <si>
    <t>Total Meters</t>
  </si>
  <si>
    <t>Planned % of Meters installed during period</t>
  </si>
  <si>
    <t>Based on deployment schedule</t>
  </si>
  <si>
    <t>Estimated % of meter bases needing repair</t>
  </si>
  <si>
    <t>Meter bases repaired during period</t>
  </si>
  <si>
    <t>Estimated % of Tier 1 repairs</t>
  </si>
  <si>
    <t>Cost per Tier 1 repair</t>
  </si>
  <si>
    <t>Estimated % of Tier 2 repairs</t>
  </si>
  <si>
    <t>Cost per Tier 2 repair</t>
  </si>
  <si>
    <t>Cost per Inspection</t>
  </si>
  <si>
    <t xml:space="preserve">Maintenance of Meters </t>
  </si>
  <si>
    <t xml:space="preserve">Tier 1 repair cost ($000s) </t>
  </si>
  <si>
    <t xml:space="preserve">Tier 2 repair cost ($000s) </t>
  </si>
  <si>
    <t xml:space="preserve">Meter Base Repair Cost ($000s) </t>
  </si>
  <si>
    <t xml:space="preserve">Field Maintenance Cost ($000s) </t>
  </si>
  <si>
    <t xml:space="preserve">Maintenance of Meters ($000s) </t>
  </si>
  <si>
    <t xml:space="preserve">Inspection cost ($000s) </t>
  </si>
  <si>
    <t>Louisville Gas and Electric Company</t>
  </si>
  <si>
    <t>Case No. 2016-00371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</si>
</sst>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,_);_(&quot;$&quot;* \(#,##0,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3" fillId="0" borderId="0" xfId="1" applyNumberFormat="1" applyFont="1"/>
    <xf numFmtId="9" fontId="3" fillId="0" borderId="0" xfId="0" applyNumberFormat="1" applyFont="1"/>
    <xf numFmtId="164" fontId="3" fillId="0" borderId="0" xfId="0" applyNumberFormat="1" applyFont="1"/>
    <xf numFmtId="43" fontId="3" fillId="0" borderId="0" xfId="0" applyNumberFormat="1" applyFont="1"/>
    <xf numFmtId="165" fontId="3" fillId="0" borderId="0" xfId="2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showGridLines="0" tabSelected="1" workbookViewId="0"/>
  </sheetViews>
  <sheetFormatPr defaultRowHeight="15.75" x14ac:dyDescent="0.25"/>
  <cols>
    <col min="1" max="1" width="9.140625" style="2"/>
    <col min="2" max="2" width="40.5703125" style="2" customWidth="1"/>
    <col min="3" max="3" width="11.5703125" style="2" customWidth="1"/>
    <col min="4" max="16384" width="9.140625" style="2"/>
  </cols>
  <sheetData>
    <row r="1" spans="2:4" x14ac:dyDescent="0.25">
      <c r="B1" s="9" t="s">
        <v>18</v>
      </c>
      <c r="C1" s="9"/>
    </row>
    <row r="2" spans="2:4" x14ac:dyDescent="0.25">
      <c r="B2" s="9" t="s">
        <v>19</v>
      </c>
      <c r="C2" s="9"/>
    </row>
    <row r="4" spans="2:4" x14ac:dyDescent="0.25">
      <c r="B4" s="1" t="s">
        <v>11</v>
      </c>
    </row>
    <row r="5" spans="2:4" x14ac:dyDescent="0.25">
      <c r="C5" s="3" t="s">
        <v>0</v>
      </c>
    </row>
    <row r="6" spans="2:4" x14ac:dyDescent="0.25">
      <c r="B6" s="2" t="s">
        <v>1</v>
      </c>
      <c r="C6" s="4">
        <v>417645</v>
      </c>
    </row>
    <row r="7" spans="2:4" x14ac:dyDescent="0.25">
      <c r="B7" s="2" t="s">
        <v>2</v>
      </c>
      <c r="C7" s="5">
        <v>0.36599999999999999</v>
      </c>
      <c r="D7" s="2" t="s">
        <v>3</v>
      </c>
    </row>
    <row r="8" spans="2:4" x14ac:dyDescent="0.25">
      <c r="B8" s="2" t="s">
        <v>4</v>
      </c>
      <c r="C8" s="5">
        <v>0.01</v>
      </c>
    </row>
    <row r="9" spans="2:4" x14ac:dyDescent="0.25">
      <c r="B9" s="2" t="s">
        <v>5</v>
      </c>
      <c r="C9" s="4">
        <f>ROUND(C6*C7*C8,0)</f>
        <v>1529</v>
      </c>
    </row>
    <row r="10" spans="2:4" x14ac:dyDescent="0.25">
      <c r="C10" s="4"/>
    </row>
    <row r="11" spans="2:4" x14ac:dyDescent="0.25">
      <c r="B11" s="2" t="s">
        <v>6</v>
      </c>
      <c r="C11" s="5">
        <v>0.8</v>
      </c>
    </row>
    <row r="12" spans="2:4" x14ac:dyDescent="0.25">
      <c r="B12" s="2" t="s">
        <v>7</v>
      </c>
      <c r="C12" s="6">
        <v>760</v>
      </c>
    </row>
    <row r="13" spans="2:4" x14ac:dyDescent="0.25">
      <c r="B13" s="2" t="s">
        <v>12</v>
      </c>
      <c r="C13" s="8">
        <f>C9*C11*C12</f>
        <v>929632</v>
      </c>
    </row>
    <row r="15" spans="2:4" x14ac:dyDescent="0.25">
      <c r="B15" s="2" t="s">
        <v>8</v>
      </c>
      <c r="C15" s="5">
        <v>0.2</v>
      </c>
    </row>
    <row r="16" spans="2:4" x14ac:dyDescent="0.25">
      <c r="B16" s="2" t="s">
        <v>9</v>
      </c>
      <c r="C16" s="6">
        <v>1100</v>
      </c>
    </row>
    <row r="17" spans="2:4" x14ac:dyDescent="0.25">
      <c r="B17" s="2" t="s">
        <v>13</v>
      </c>
      <c r="C17" s="8">
        <f>C9*C15*C16</f>
        <v>336380</v>
      </c>
      <c r="D17" s="6"/>
    </row>
    <row r="19" spans="2:4" x14ac:dyDescent="0.25">
      <c r="B19" s="2" t="s">
        <v>10</v>
      </c>
      <c r="C19" s="7">
        <v>82.8</v>
      </c>
    </row>
    <row r="20" spans="2:4" x14ac:dyDescent="0.25">
      <c r="B20" s="2" t="s">
        <v>17</v>
      </c>
      <c r="C20" s="8">
        <f>C9*C19</f>
        <v>126601.2</v>
      </c>
    </row>
    <row r="21" spans="2:4" x14ac:dyDescent="0.25">
      <c r="C21" s="6"/>
    </row>
    <row r="22" spans="2:4" x14ac:dyDescent="0.25">
      <c r="B22" s="2" t="s">
        <v>14</v>
      </c>
      <c r="C22" s="8">
        <f>C13+C17+C20</f>
        <v>1392613.2</v>
      </c>
    </row>
    <row r="23" spans="2:4" x14ac:dyDescent="0.25">
      <c r="B23" s="2" t="s">
        <v>15</v>
      </c>
      <c r="C23" s="8">
        <f xml:space="preserve"> 17539 + 35849/2</f>
        <v>35463.5</v>
      </c>
    </row>
    <row r="24" spans="2:4" x14ac:dyDescent="0.25">
      <c r="B24" s="2" t="s">
        <v>16</v>
      </c>
      <c r="C24" s="8">
        <f>SUM(C22:C23)</f>
        <v>1428076.7</v>
      </c>
    </row>
  </sheetData>
  <mergeCells count="2">
    <mergeCell ref="B1:C1"/>
    <mergeCell ref="B2:C2"/>
  </mergeCells>
  <pageMargins left="1" right="0.5" top="1" bottom="1" header="0.5" footer="0.5"/>
  <pageSetup orientation="landscape" r:id="rId1"/>
  <headerFooter scaleWithDoc="0">
    <oddFooter>&amp;R&amp;"Times New Roman,Bold"&amp;12Attachment to Response to PSC-2 Question No. 22
Page &amp;P of &amp;N
Malloy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022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9133529-0E26-4A0E-9390-95B6927231D7}"/>
</file>

<file path=customXml/itemProps2.xml><?xml version="1.0" encoding="utf-8"?>
<ds:datastoreItem xmlns:ds="http://schemas.openxmlformats.org/officeDocument/2006/customXml" ds:itemID="{26B1A33D-30B8-48D8-95BA-58BEDB72A58A}"/>
</file>

<file path=customXml/itemProps3.xml><?xml version="1.0" encoding="utf-8"?>
<ds:datastoreItem xmlns:ds="http://schemas.openxmlformats.org/officeDocument/2006/customXml" ds:itemID="{62928B84-73DD-4014-8F10-A9CEF7838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 Base Repairs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2017-01-14T19:21:54Z</dcterms:created>
  <dcterms:modified xsi:type="dcterms:W3CDTF">2017-01-14T19:22:07Z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