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ility\Current Cases\KY - LGE - 2017\"/>
    </mc:Choice>
  </mc:AlternateContent>
  <bookViews>
    <workbookView xWindow="0" yWindow="0" windowWidth="16035" windowHeight="10065"/>
  </bookViews>
  <sheets>
    <sheet name="GDC Financial Data" sheetId="1" r:id="rId1"/>
  </sheets>
  <calcPr calcId="152511" calcOnSave="0"/>
</workbook>
</file>

<file path=xl/calcChain.xml><?xml version="1.0" encoding="utf-8"?>
<calcChain xmlns="http://schemas.openxmlformats.org/spreadsheetml/2006/main">
  <c r="W11" i="1" l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W7" i="1"/>
  <c r="V7" i="1"/>
  <c r="U7" i="1"/>
  <c r="T7" i="1"/>
  <c r="W6" i="1"/>
  <c r="V6" i="1"/>
  <c r="U6" i="1"/>
  <c r="T6" i="1"/>
  <c r="W5" i="1"/>
  <c r="V5" i="1"/>
  <c r="U5" i="1"/>
  <c r="T5" i="1"/>
  <c r="W4" i="1"/>
  <c r="V4" i="1"/>
  <c r="U4" i="1"/>
  <c r="T4" i="1"/>
  <c r="W3" i="1"/>
  <c r="V3" i="1"/>
  <c r="U3" i="1"/>
  <c r="T3" i="1"/>
  <c r="W2" i="1"/>
  <c r="V2" i="1"/>
  <c r="U2" i="1"/>
  <c r="T2" i="1"/>
  <c r="S43" i="1" l="1"/>
  <c r="M43" i="1" s="1"/>
  <c r="S42" i="1"/>
  <c r="M42" i="1" s="1"/>
  <c r="S40" i="1"/>
  <c r="M40" i="1" s="1"/>
  <c r="S39" i="1"/>
  <c r="M39" i="1" s="1"/>
  <c r="S17" i="1"/>
  <c r="M17" i="1" s="1"/>
  <c r="S37" i="1"/>
  <c r="M37" i="1" s="1"/>
  <c r="S36" i="1"/>
  <c r="M36" i="1" s="1"/>
  <c r="S35" i="1"/>
  <c r="M35" i="1" s="1"/>
  <c r="S34" i="1"/>
  <c r="M34" i="1" s="1"/>
  <c r="S33" i="1"/>
  <c r="M33" i="1" s="1"/>
  <c r="S16" i="1"/>
  <c r="M16" i="1" s="1"/>
  <c r="S31" i="1"/>
  <c r="M31" i="1" s="1"/>
  <c r="S30" i="1"/>
  <c r="M30" i="1" s="1"/>
  <c r="S15" i="1"/>
  <c r="M15" i="1" s="1"/>
  <c r="S14" i="1"/>
  <c r="M14" i="1" s="1"/>
  <c r="S27" i="1"/>
  <c r="M27" i="1" s="1"/>
  <c r="S26" i="1"/>
  <c r="M26" i="1" s="1"/>
  <c r="S25" i="1"/>
  <c r="M25" i="1" s="1"/>
  <c r="S24" i="1"/>
  <c r="M24" i="1" s="1"/>
  <c r="S23" i="1"/>
  <c r="M23" i="1" s="1"/>
  <c r="S13" i="1"/>
  <c r="M13" i="1" s="1"/>
  <c r="S12" i="1"/>
  <c r="S11" i="1"/>
  <c r="S10" i="1"/>
  <c r="M10" i="1" s="1"/>
  <c r="S9" i="1"/>
  <c r="M9" i="1" s="1"/>
  <c r="S8" i="1"/>
  <c r="M8" i="1" s="1"/>
  <c r="S7" i="1"/>
  <c r="M7" i="1" s="1"/>
  <c r="S6" i="1"/>
  <c r="M6" i="1" s="1"/>
  <c r="S5" i="1"/>
  <c r="M5" i="1" s="1"/>
  <c r="S4" i="1"/>
  <c r="M4" i="1" s="1"/>
  <c r="S3" i="1"/>
  <c r="M3" i="1" s="1"/>
  <c r="S2" i="1"/>
  <c r="M2" i="1" s="1"/>
</calcChain>
</file>

<file path=xl/sharedStrings.xml><?xml version="1.0" encoding="utf-8"?>
<sst xmlns="http://schemas.openxmlformats.org/spreadsheetml/2006/main" count="256" uniqueCount="103">
  <si>
    <t>Company Name</t>
  </si>
  <si>
    <t>Ticker Symbol</t>
  </si>
  <si>
    <t>Reported Annual Sales</t>
  </si>
  <si>
    <t>Market Cap $ (Mil)</t>
  </si>
  <si>
    <t>Net Plant</t>
  </si>
  <si>
    <t>Return on Common Equity</t>
  </si>
  <si>
    <t>Short-Term Debt</t>
  </si>
  <si>
    <t>Long-Term Debt</t>
  </si>
  <si>
    <t>Preferred Equity</t>
  </si>
  <si>
    <t>Common Equity</t>
  </si>
  <si>
    <t>Price To Book Value</t>
  </si>
  <si>
    <t>Dividend Payout</t>
  </si>
  <si>
    <t>Beta</t>
  </si>
  <si>
    <t>Safety Rank</t>
  </si>
  <si>
    <t>Financial Strength</t>
  </si>
  <si>
    <t>Earnings Predictability</t>
  </si>
  <si>
    <t>Price Stability Rank</t>
  </si>
  <si>
    <t>EPS Growth 10-Year</t>
  </si>
  <si>
    <t>Dividend Growth 10-Year</t>
  </si>
  <si>
    <t>Book Value Growth 10-Year</t>
  </si>
  <si>
    <t>EPS Growth 5-Year</t>
  </si>
  <si>
    <t>Dividend Growth 5-Year</t>
  </si>
  <si>
    <t>Book Value Growth 5-Year</t>
  </si>
  <si>
    <t>Proj EPS Growth Rate</t>
  </si>
  <si>
    <t>Proj Dividend Growth Rate</t>
  </si>
  <si>
    <t>Proj Book Value Growth Rate</t>
  </si>
  <si>
    <t xml:space="preserve">Est Return on Shareholders Equity </t>
  </si>
  <si>
    <t>Atmos Energy</t>
  </si>
  <si>
    <t>ATO</t>
  </si>
  <si>
    <t>A</t>
  </si>
  <si>
    <t>Chesapeake Utilities</t>
  </si>
  <si>
    <t>CPK</t>
  </si>
  <si>
    <t>B++</t>
  </si>
  <si>
    <t>New Jersey Resources</t>
  </si>
  <si>
    <t>NJR</t>
  </si>
  <si>
    <t>A+</t>
  </si>
  <si>
    <t>NiSource Inc.</t>
  </si>
  <si>
    <t>NI</t>
  </si>
  <si>
    <t>B+</t>
  </si>
  <si>
    <t>Northwest Nat. Gas</t>
  </si>
  <si>
    <t>NWN</t>
  </si>
  <si>
    <t>South Jersey Inds.</t>
  </si>
  <si>
    <t>SJI</t>
  </si>
  <si>
    <t>Southwest Gas</t>
  </si>
  <si>
    <t>SWX</t>
  </si>
  <si>
    <t>Spire Inc.</t>
  </si>
  <si>
    <t>SR</t>
  </si>
  <si>
    <t>WGL Holdings Inc.</t>
  </si>
  <si>
    <t>WGL</t>
  </si>
  <si>
    <t>Boardwalk Pipeline</t>
  </si>
  <si>
    <t>BWP</t>
  </si>
  <si>
    <t>C++</t>
  </si>
  <si>
    <t>Buckeye Partners L.P.</t>
  </si>
  <si>
    <t>BPL</t>
  </si>
  <si>
    <t>DCP Midstream LP</t>
  </si>
  <si>
    <t>DCP</t>
  </si>
  <si>
    <t>Enable Midstream Part.</t>
  </si>
  <si>
    <t>ENBL</t>
  </si>
  <si>
    <t>B</t>
  </si>
  <si>
    <t>Enbridge Energy Part.</t>
  </si>
  <si>
    <t>EEP</t>
  </si>
  <si>
    <t>Energy Transfer Equity</t>
  </si>
  <si>
    <t>ETE</t>
  </si>
  <si>
    <t>Energy Transfer Part.</t>
  </si>
  <si>
    <t>ETP</t>
  </si>
  <si>
    <t>EnLink Midstream Part.</t>
  </si>
  <si>
    <t>ENLK</t>
  </si>
  <si>
    <t>Enterprise Products</t>
  </si>
  <si>
    <t>EPD</t>
  </si>
  <si>
    <t>EQT Midstream Part.</t>
  </si>
  <si>
    <t>EQM</t>
  </si>
  <si>
    <t>Magellan Midstream</t>
  </si>
  <si>
    <t>MMP</t>
  </si>
  <si>
    <t>MPLX LP</t>
  </si>
  <si>
    <t>MPLX</t>
  </si>
  <si>
    <t>ONEOK Partners L.P.</t>
  </si>
  <si>
    <t>OKS</t>
  </si>
  <si>
    <t>PIPELINE MLPS</t>
  </si>
  <si>
    <t>Plains All Amer. Pipe.</t>
  </si>
  <si>
    <t>PAA</t>
  </si>
  <si>
    <t>Spectra Energy Part.</t>
  </si>
  <si>
    <t>SEP</t>
  </si>
  <si>
    <t>Suburban Propane</t>
  </si>
  <si>
    <t>SPH</t>
  </si>
  <si>
    <t>Sunoco Logistics Part.</t>
  </si>
  <si>
    <t>SXL</t>
  </si>
  <si>
    <t>Western Gas Part.</t>
  </si>
  <si>
    <t>WES</t>
  </si>
  <si>
    <t>Williams Partners L.P.</t>
  </si>
  <si>
    <t>WPZ</t>
  </si>
  <si>
    <t>Kinder Morgan Inc.</t>
  </si>
  <si>
    <t>KMI</t>
  </si>
  <si>
    <t>TC Pipelines</t>
  </si>
  <si>
    <t>NA</t>
  </si>
  <si>
    <t>TCP</t>
  </si>
  <si>
    <t>nmf</t>
  </si>
  <si>
    <t>Common EqRatio</t>
  </si>
  <si>
    <t>NR</t>
  </si>
  <si>
    <t>BBB+</t>
  </si>
  <si>
    <t>A-</t>
  </si>
  <si>
    <t>BBB-</t>
  </si>
  <si>
    <t>BBB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</si>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</sst>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0" xfId="0" applyFont="1"/>
    <xf numFmtId="164" fontId="18" fillId="0" borderId="0" xfId="42" applyNumberFormat="1" applyFont="1"/>
    <xf numFmtId="0" fontId="20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tabSelected="1" topLeftCell="I1" workbookViewId="0">
      <selection activeCell="T11" sqref="T11:W11"/>
    </sheetView>
  </sheetViews>
  <sheetFormatPr defaultRowHeight="15" x14ac:dyDescent="0.25"/>
  <cols>
    <col min="1" max="1" width="28.5703125" customWidth="1"/>
    <col min="2" max="2" width="20.85546875" customWidth="1"/>
    <col min="3" max="4" width="13.28515625" customWidth="1"/>
    <col min="12" max="12" width="16.85546875" customWidth="1"/>
    <col min="13" max="13" width="17.5703125" customWidth="1"/>
    <col min="28" max="28" width="28.5703125" customWidth="1"/>
    <col min="30" max="30" width="11.140625" customWidth="1"/>
    <col min="34" max="34" width="28.5703125" customWidth="1"/>
    <col min="41" max="41" width="28.5703125" customWidth="1"/>
    <col min="46" max="46" width="27.28515625" customWidth="1"/>
  </cols>
  <sheetData>
    <row r="1" spans="1:49" s="1" customFormat="1" ht="15.75" x14ac:dyDescent="0.25">
      <c r="A1" s="1" t="s">
        <v>0</v>
      </c>
      <c r="B1" s="1" t="s">
        <v>1</v>
      </c>
      <c r="C1" s="1" t="s">
        <v>2</v>
      </c>
      <c r="E1" s="1" t="s">
        <v>4</v>
      </c>
      <c r="F1" s="1" t="s">
        <v>3</v>
      </c>
      <c r="L1" s="1" t="s">
        <v>5</v>
      </c>
      <c r="M1" s="1" t="s">
        <v>96</v>
      </c>
      <c r="N1" s="1" t="s">
        <v>10</v>
      </c>
      <c r="O1" s="1" t="s">
        <v>6</v>
      </c>
      <c r="P1" s="1" t="s">
        <v>7</v>
      </c>
      <c r="Q1" s="1" t="s">
        <v>8</v>
      </c>
      <c r="R1" s="1" t="s">
        <v>9</v>
      </c>
      <c r="Z1" s="1" t="s">
        <v>10</v>
      </c>
      <c r="AA1" s="1" t="s">
        <v>11</v>
      </c>
      <c r="AB1" s="1" t="s">
        <v>0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0</v>
      </c>
      <c r="AI1" s="1" t="s">
        <v>17</v>
      </c>
      <c r="AJ1" s="1" t="s">
        <v>18</v>
      </c>
      <c r="AK1" s="1" t="s">
        <v>19</v>
      </c>
      <c r="AL1" s="1" t="s">
        <v>20</v>
      </c>
      <c r="AM1" s="1" t="s">
        <v>21</v>
      </c>
      <c r="AN1" s="1" t="s">
        <v>22</v>
      </c>
      <c r="AO1" s="1" t="s">
        <v>0</v>
      </c>
      <c r="AP1" s="1" t="s">
        <v>23</v>
      </c>
      <c r="AQ1" s="1" t="s">
        <v>24</v>
      </c>
      <c r="AR1" s="1" t="s">
        <v>25</v>
      </c>
      <c r="AS1" s="1" t="s">
        <v>26</v>
      </c>
    </row>
    <row r="2" spans="1:49" s="1" customFormat="1" ht="15.75" x14ac:dyDescent="0.25">
      <c r="A2" s="1" t="s">
        <v>27</v>
      </c>
      <c r="B2" s="1" t="s">
        <v>28</v>
      </c>
      <c r="C2" s="1">
        <v>3349.9</v>
      </c>
      <c r="D2" s="1">
        <v>72</v>
      </c>
      <c r="E2" s="1">
        <v>8280.5</v>
      </c>
      <c r="F2" s="1">
        <v>7933.7</v>
      </c>
      <c r="G2" s="1" t="s">
        <v>29</v>
      </c>
      <c r="L2" s="1">
        <v>10.11</v>
      </c>
      <c r="M2" s="1">
        <f>R2/S2</f>
        <v>0.51444657367381186</v>
      </c>
      <c r="N2" s="1">
        <v>2.27</v>
      </c>
      <c r="O2" s="1">
        <v>1079.8</v>
      </c>
      <c r="P2" s="1">
        <v>2188.8000000000002</v>
      </c>
      <c r="Q2" s="1">
        <v>0</v>
      </c>
      <c r="R2" s="1">
        <v>3463.1</v>
      </c>
      <c r="S2" s="1">
        <f>SUM(O2:R2)</f>
        <v>6731.7000000000007</v>
      </c>
      <c r="T2" s="1">
        <f>O2/$S2</f>
        <v>0.16040524681729723</v>
      </c>
      <c r="U2" s="1">
        <f t="shared" ref="U2:U9" si="0">P2/$S2</f>
        <v>0.32514817950889074</v>
      </c>
      <c r="V2" s="1">
        <f t="shared" ref="V2:V9" si="1">Q2/$S2</f>
        <v>0</v>
      </c>
      <c r="W2" s="1">
        <f t="shared" ref="W2:W9" si="2">R2/$S2</f>
        <v>0.51444657367381186</v>
      </c>
      <c r="Z2" s="1">
        <v>2.27</v>
      </c>
      <c r="AA2" s="1">
        <v>50.02</v>
      </c>
      <c r="AB2" s="1" t="s">
        <v>27</v>
      </c>
      <c r="AC2" s="1">
        <v>0.7</v>
      </c>
      <c r="AD2" s="1">
        <v>1</v>
      </c>
      <c r="AE2" s="1" t="s">
        <v>29</v>
      </c>
      <c r="AF2" s="1">
        <v>95</v>
      </c>
      <c r="AG2" s="1">
        <v>95</v>
      </c>
      <c r="AH2" s="1" t="s">
        <v>27</v>
      </c>
      <c r="AI2" s="1">
        <v>5.5</v>
      </c>
      <c r="AJ2" s="1">
        <v>2</v>
      </c>
      <c r="AK2" s="1">
        <v>5</v>
      </c>
      <c r="AL2" s="1">
        <v>7</v>
      </c>
      <c r="AM2" s="1">
        <v>2.5</v>
      </c>
      <c r="AN2" s="1">
        <v>5</v>
      </c>
      <c r="AO2" s="1" t="s">
        <v>27</v>
      </c>
      <c r="AP2" s="1">
        <v>6.5</v>
      </c>
      <c r="AQ2" s="1">
        <v>6.5</v>
      </c>
      <c r="AR2" s="1">
        <v>3.5</v>
      </c>
      <c r="AS2" s="1">
        <v>0.115</v>
      </c>
      <c r="AT2" s="1" t="s">
        <v>27</v>
      </c>
      <c r="AU2" s="3">
        <v>6.9000000000000006E-2</v>
      </c>
      <c r="AV2" s="3">
        <v>6.9000000000000006E-2</v>
      </c>
      <c r="AW2" s="3">
        <v>7.0000000000000007E-2</v>
      </c>
    </row>
    <row r="3" spans="1:49" s="1" customFormat="1" ht="15.75" x14ac:dyDescent="0.25">
      <c r="A3" s="1" t="s">
        <v>30</v>
      </c>
      <c r="B3" s="1" t="s">
        <v>31</v>
      </c>
      <c r="C3" s="1">
        <v>459.2</v>
      </c>
      <c r="E3" s="1">
        <v>855</v>
      </c>
      <c r="F3" s="1">
        <v>1056</v>
      </c>
      <c r="G3" s="1" t="s">
        <v>97</v>
      </c>
      <c r="L3" s="1">
        <v>11.22</v>
      </c>
      <c r="M3" s="1">
        <f t="shared" ref="M3:M43" si="3">R3/S3</f>
        <v>0.51906073343962889</v>
      </c>
      <c r="N3" s="1">
        <v>2.79</v>
      </c>
      <c r="O3" s="1">
        <v>182.5</v>
      </c>
      <c r="P3" s="1">
        <v>149.30000000000001</v>
      </c>
      <c r="Q3" s="1">
        <v>0</v>
      </c>
      <c r="R3" s="1">
        <v>358.1</v>
      </c>
      <c r="S3" s="1">
        <f t="shared" ref="S3:S43" si="4">SUM(O3:R3)</f>
        <v>689.90000000000009</v>
      </c>
      <c r="T3" s="1">
        <f t="shared" ref="T3:T9" si="5">O3/$S3</f>
        <v>0.26453109146253079</v>
      </c>
      <c r="U3" s="1">
        <f t="shared" si="0"/>
        <v>0.21640817509784024</v>
      </c>
      <c r="V3" s="1">
        <f t="shared" si="1"/>
        <v>0</v>
      </c>
      <c r="W3" s="1">
        <f t="shared" si="2"/>
        <v>0.51906073343962889</v>
      </c>
      <c r="Z3" s="1">
        <v>2.79</v>
      </c>
      <c r="AA3" s="1">
        <v>39.61</v>
      </c>
      <c r="AB3" s="1" t="s">
        <v>30</v>
      </c>
      <c r="AC3" s="1">
        <v>0.65</v>
      </c>
      <c r="AD3" s="1">
        <v>2</v>
      </c>
      <c r="AE3" s="1" t="s">
        <v>32</v>
      </c>
      <c r="AF3" s="1">
        <v>95</v>
      </c>
      <c r="AG3" s="1">
        <v>80</v>
      </c>
      <c r="AH3" s="1" t="s">
        <v>30</v>
      </c>
      <c r="AI3" s="1">
        <v>8</v>
      </c>
      <c r="AJ3" s="1">
        <v>3.5</v>
      </c>
      <c r="AK3" s="1">
        <v>9</v>
      </c>
      <c r="AL3" s="1">
        <v>10</v>
      </c>
      <c r="AM3" s="1">
        <v>5</v>
      </c>
      <c r="AN3" s="1">
        <v>8</v>
      </c>
      <c r="AO3" s="1" t="s">
        <v>30</v>
      </c>
      <c r="AP3" s="1">
        <v>8.5</v>
      </c>
      <c r="AQ3" s="1">
        <v>6</v>
      </c>
      <c r="AR3" s="1">
        <v>6.5</v>
      </c>
      <c r="AS3" s="1">
        <v>0.13</v>
      </c>
      <c r="AT3" s="1" t="s">
        <v>30</v>
      </c>
      <c r="AU3" s="3">
        <v>5.8000000000000003E-2</v>
      </c>
      <c r="AV3" s="3"/>
      <c r="AW3" s="3">
        <v>0.06</v>
      </c>
    </row>
    <row r="4" spans="1:49" s="1" customFormat="1" ht="15.75" x14ac:dyDescent="0.25">
      <c r="A4" s="1" t="s">
        <v>33</v>
      </c>
      <c r="B4" s="1" t="s">
        <v>34</v>
      </c>
      <c r="C4" s="1">
        <v>2734</v>
      </c>
      <c r="D4" s="1">
        <v>32</v>
      </c>
      <c r="E4" s="1">
        <v>2128.3000000000002</v>
      </c>
      <c r="F4" s="1">
        <v>3270.9</v>
      </c>
      <c r="G4" s="1" t="s">
        <v>29</v>
      </c>
      <c r="L4" s="1">
        <v>13.88</v>
      </c>
      <c r="M4" s="1">
        <f t="shared" si="3"/>
        <v>0.54583107341847048</v>
      </c>
      <c r="N4" s="1">
        <v>2.9</v>
      </c>
      <c r="O4" s="1">
        <v>77.5</v>
      </c>
      <c r="P4" s="1">
        <v>843.6</v>
      </c>
      <c r="Q4" s="1">
        <v>0</v>
      </c>
      <c r="R4" s="1">
        <v>1107</v>
      </c>
      <c r="S4" s="1">
        <f t="shared" si="4"/>
        <v>2028.1</v>
      </c>
      <c r="T4" s="1">
        <f t="shared" si="5"/>
        <v>3.8213105862630048E-2</v>
      </c>
      <c r="U4" s="1">
        <f t="shared" si="0"/>
        <v>0.41595582071889947</v>
      </c>
      <c r="V4" s="1">
        <f t="shared" si="1"/>
        <v>0</v>
      </c>
      <c r="W4" s="1">
        <f t="shared" si="2"/>
        <v>0.54583107341847048</v>
      </c>
      <c r="Z4" s="1">
        <v>2.9</v>
      </c>
      <c r="AA4" s="1">
        <v>49.81</v>
      </c>
      <c r="AB4" s="1" t="s">
        <v>33</v>
      </c>
      <c r="AC4" s="1">
        <v>0.8</v>
      </c>
      <c r="AD4" s="1">
        <v>1</v>
      </c>
      <c r="AE4" s="1" t="s">
        <v>35</v>
      </c>
      <c r="AF4" s="1">
        <v>55</v>
      </c>
      <c r="AG4" s="1">
        <v>85</v>
      </c>
      <c r="AH4" s="1" t="s">
        <v>33</v>
      </c>
      <c r="AI4" s="1">
        <v>7.5</v>
      </c>
      <c r="AJ4" s="1">
        <v>7</v>
      </c>
      <c r="AK4" s="1">
        <v>8</v>
      </c>
      <c r="AL4" s="1">
        <v>6.5</v>
      </c>
      <c r="AM4" s="1">
        <v>7</v>
      </c>
      <c r="AN4" s="1">
        <v>6.5</v>
      </c>
      <c r="AO4" s="1" t="s">
        <v>33</v>
      </c>
      <c r="AP4" s="1">
        <v>3</v>
      </c>
      <c r="AQ4" s="1">
        <v>3.5</v>
      </c>
      <c r="AR4" s="1">
        <v>7</v>
      </c>
      <c r="AS4" s="1">
        <v>0.12</v>
      </c>
      <c r="AT4" s="1" t="s">
        <v>33</v>
      </c>
      <c r="AU4" s="3">
        <v>0.06</v>
      </c>
      <c r="AV4" s="3">
        <v>0.06</v>
      </c>
      <c r="AW4" s="3">
        <v>0.06</v>
      </c>
    </row>
    <row r="5" spans="1:49" s="1" customFormat="1" ht="15.75" x14ac:dyDescent="0.25">
      <c r="A5" s="1" t="s">
        <v>36</v>
      </c>
      <c r="B5" s="1" t="s">
        <v>37</v>
      </c>
      <c r="C5" s="1">
        <v>4651.8</v>
      </c>
      <c r="E5" s="1">
        <v>12111.5</v>
      </c>
      <c r="F5" s="1">
        <v>7154.5</v>
      </c>
      <c r="G5" s="1" t="s">
        <v>98</v>
      </c>
      <c r="L5" s="1">
        <v>5.16</v>
      </c>
      <c r="M5" s="1">
        <f t="shared" si="3"/>
        <v>0.35610714252624359</v>
      </c>
      <c r="N5" s="1">
        <v>1.87</v>
      </c>
      <c r="O5" s="1">
        <v>1001.1</v>
      </c>
      <c r="P5" s="1">
        <v>5948.5</v>
      </c>
      <c r="Q5" s="1">
        <v>0</v>
      </c>
      <c r="R5" s="1">
        <v>3843.5</v>
      </c>
      <c r="S5" s="1">
        <f t="shared" si="4"/>
        <v>10793.1</v>
      </c>
      <c r="T5" s="1">
        <f t="shared" si="5"/>
        <v>9.2753703755176914E-2</v>
      </c>
      <c r="U5" s="1">
        <f t="shared" si="0"/>
        <v>0.55113915371857947</v>
      </c>
      <c r="V5" s="1">
        <f t="shared" si="1"/>
        <v>0</v>
      </c>
      <c r="W5" s="1">
        <f t="shared" si="2"/>
        <v>0.35610714252624359</v>
      </c>
      <c r="Z5" s="1">
        <v>1.87</v>
      </c>
      <c r="AA5" s="1">
        <v>132.63</v>
      </c>
      <c r="AB5" s="1" t="s">
        <v>36</v>
      </c>
      <c r="AC5" s="1" t="s">
        <v>95</v>
      </c>
      <c r="AD5" s="1">
        <v>3</v>
      </c>
      <c r="AE5" s="1" t="s">
        <v>38</v>
      </c>
      <c r="AF5" s="1" t="s">
        <v>95</v>
      </c>
      <c r="AG5" s="1" t="s">
        <v>95</v>
      </c>
      <c r="AH5" s="1" t="s">
        <v>36</v>
      </c>
      <c r="AI5" s="1">
        <v>-1</v>
      </c>
      <c r="AJ5" s="1">
        <v>-0.5</v>
      </c>
      <c r="AK5" s="1">
        <v>-0.5</v>
      </c>
      <c r="AL5" s="1">
        <v>3.5</v>
      </c>
      <c r="AM5" s="1">
        <v>0.5</v>
      </c>
      <c r="AN5" s="1">
        <v>-1</v>
      </c>
      <c r="AO5" s="1" t="s">
        <v>36</v>
      </c>
      <c r="AP5" s="1">
        <v>1.5</v>
      </c>
      <c r="AQ5" s="1">
        <v>-2.5</v>
      </c>
      <c r="AR5" s="1">
        <v>-4.5</v>
      </c>
      <c r="AS5" s="1">
        <v>0.11</v>
      </c>
      <c r="AT5" s="1" t="s">
        <v>36</v>
      </c>
      <c r="AU5" s="3">
        <v>9.1999999999999998E-2</v>
      </c>
      <c r="AV5" s="3"/>
      <c r="AW5" s="3">
        <v>7.22E-2</v>
      </c>
    </row>
    <row r="6" spans="1:49" s="1" customFormat="1" ht="15.75" x14ac:dyDescent="0.25">
      <c r="A6" s="1" t="s">
        <v>39</v>
      </c>
      <c r="B6" s="1" t="s">
        <v>40</v>
      </c>
      <c r="C6" s="1">
        <v>723.8</v>
      </c>
      <c r="D6" s="1">
        <v>91</v>
      </c>
      <c r="E6" s="1">
        <v>2182.6999999999998</v>
      </c>
      <c r="F6" s="1">
        <v>1610.8</v>
      </c>
      <c r="G6" s="1" t="s">
        <v>35</v>
      </c>
      <c r="L6" s="1">
        <v>6.87</v>
      </c>
      <c r="M6" s="1">
        <f t="shared" si="3"/>
        <v>0.47256005324620315</v>
      </c>
      <c r="N6" s="1">
        <v>2.0699999999999998</v>
      </c>
      <c r="O6" s="1">
        <v>295</v>
      </c>
      <c r="P6" s="1">
        <v>576.70000000000005</v>
      </c>
      <c r="Q6" s="1">
        <v>0</v>
      </c>
      <c r="R6" s="1">
        <v>781</v>
      </c>
      <c r="S6" s="1">
        <f t="shared" si="4"/>
        <v>1652.7</v>
      </c>
      <c r="T6" s="1">
        <f t="shared" si="5"/>
        <v>0.17849579476008953</v>
      </c>
      <c r="U6" s="1">
        <f t="shared" si="0"/>
        <v>0.34894415199370726</v>
      </c>
      <c r="V6" s="1">
        <f t="shared" si="1"/>
        <v>0</v>
      </c>
      <c r="W6" s="1">
        <f t="shared" si="2"/>
        <v>0.47256005324620315</v>
      </c>
      <c r="Z6" s="1">
        <v>2.0699999999999998</v>
      </c>
      <c r="AA6" s="1">
        <v>91.69</v>
      </c>
      <c r="AB6" s="1" t="s">
        <v>39</v>
      </c>
      <c r="AC6" s="1">
        <v>0.65</v>
      </c>
      <c r="AD6" s="1">
        <v>1</v>
      </c>
      <c r="AE6" s="1" t="s">
        <v>29</v>
      </c>
      <c r="AF6" s="1">
        <v>85</v>
      </c>
      <c r="AG6" s="1">
        <v>95</v>
      </c>
      <c r="AH6" s="1" t="s">
        <v>39</v>
      </c>
      <c r="AI6" s="1">
        <v>1</v>
      </c>
      <c r="AJ6" s="1">
        <v>3.5</v>
      </c>
      <c r="AK6" s="1">
        <v>3</v>
      </c>
      <c r="AL6" s="1">
        <v>-5</v>
      </c>
      <c r="AM6" s="1">
        <v>3</v>
      </c>
      <c r="AN6" s="1">
        <v>2.5</v>
      </c>
      <c r="AO6" s="1" t="s">
        <v>39</v>
      </c>
      <c r="AP6" s="1">
        <v>7</v>
      </c>
      <c r="AQ6" s="1">
        <v>2</v>
      </c>
      <c r="AR6" s="1">
        <v>1.5</v>
      </c>
      <c r="AS6" s="1">
        <v>0.105</v>
      </c>
      <c r="AT6" s="1" t="s">
        <v>39</v>
      </c>
      <c r="AU6" s="3">
        <v>4.3999999999999997E-2</v>
      </c>
      <c r="AV6" s="3">
        <v>4.3999999999999997E-2</v>
      </c>
      <c r="AW6" s="3">
        <v>4.3299999999999998E-2</v>
      </c>
    </row>
    <row r="7" spans="1:49" s="1" customFormat="1" ht="15.75" x14ac:dyDescent="0.25">
      <c r="A7" s="1" t="s">
        <v>41</v>
      </c>
      <c r="B7" s="1" t="s">
        <v>42</v>
      </c>
      <c r="C7" s="1">
        <v>959.6</v>
      </c>
      <c r="D7" s="1">
        <v>50</v>
      </c>
      <c r="E7" s="1">
        <v>2448.1</v>
      </c>
      <c r="F7" s="1">
        <v>2629.1</v>
      </c>
      <c r="G7" s="1" t="s">
        <v>98</v>
      </c>
      <c r="L7" s="1">
        <v>9.5399999999999991</v>
      </c>
      <c r="M7" s="1">
        <f t="shared" si="3"/>
        <v>0.41415512354796219</v>
      </c>
      <c r="N7" s="1">
        <v>2.2799999999999998</v>
      </c>
      <c r="O7" s="1">
        <v>461.2</v>
      </c>
      <c r="P7" s="1">
        <v>1006.4</v>
      </c>
      <c r="Q7" s="1">
        <v>0</v>
      </c>
      <c r="R7" s="1">
        <v>1037.5</v>
      </c>
      <c r="S7" s="1">
        <f t="shared" si="4"/>
        <v>2505.1</v>
      </c>
      <c r="T7" s="1">
        <f t="shared" si="5"/>
        <v>0.18410442696898327</v>
      </c>
      <c r="U7" s="1">
        <f t="shared" si="0"/>
        <v>0.4017404494830546</v>
      </c>
      <c r="V7" s="1">
        <f t="shared" si="1"/>
        <v>0</v>
      </c>
      <c r="W7" s="1">
        <f t="shared" si="2"/>
        <v>0.41415512354796219</v>
      </c>
      <c r="Z7" s="1">
        <v>2.2799999999999998</v>
      </c>
      <c r="AA7" s="1">
        <v>70.86</v>
      </c>
      <c r="AB7" s="1" t="s">
        <v>41</v>
      </c>
      <c r="AC7" s="1">
        <v>0.8</v>
      </c>
      <c r="AD7" s="1">
        <v>2</v>
      </c>
      <c r="AE7" s="1" t="s">
        <v>29</v>
      </c>
      <c r="AF7" s="1">
        <v>80</v>
      </c>
      <c r="AG7" s="1">
        <v>90</v>
      </c>
      <c r="AH7" s="1" t="s">
        <v>41</v>
      </c>
      <c r="AI7" s="1">
        <v>7</v>
      </c>
      <c r="AJ7" s="1">
        <v>9</v>
      </c>
      <c r="AK7" s="1">
        <v>8</v>
      </c>
      <c r="AL7" s="1">
        <v>4</v>
      </c>
      <c r="AM7" s="1">
        <v>9.5</v>
      </c>
      <c r="AN7" s="1">
        <v>8.5</v>
      </c>
      <c r="AO7" s="1" t="s">
        <v>41</v>
      </c>
      <c r="AP7" s="1">
        <v>3</v>
      </c>
      <c r="AQ7" s="1">
        <v>6.5</v>
      </c>
      <c r="AR7" s="1">
        <v>8</v>
      </c>
      <c r="AS7" s="1">
        <v>0.08</v>
      </c>
      <c r="AT7" s="1" t="s">
        <v>41</v>
      </c>
      <c r="AU7" s="3">
        <v>0.06</v>
      </c>
      <c r="AV7" s="3"/>
      <c r="AW7" s="3">
        <v>0.1</v>
      </c>
    </row>
    <row r="8" spans="1:49" s="1" customFormat="1" ht="15.75" x14ac:dyDescent="0.25">
      <c r="A8" s="1" t="s">
        <v>43</v>
      </c>
      <c r="B8" s="1" t="s">
        <v>44</v>
      </c>
      <c r="C8" s="1">
        <v>2463.6</v>
      </c>
      <c r="D8" s="1">
        <v>57</v>
      </c>
      <c r="E8" s="1">
        <v>3891.1</v>
      </c>
      <c r="F8" s="1">
        <v>3877.9</v>
      </c>
      <c r="G8" s="1" t="s">
        <v>29</v>
      </c>
      <c r="L8" s="1">
        <v>8.68</v>
      </c>
      <c r="M8" s="1">
        <f t="shared" si="3"/>
        <v>0.50056585979251811</v>
      </c>
      <c r="N8" s="1">
        <v>2.4700000000000002</v>
      </c>
      <c r="O8" s="1">
        <v>37.5</v>
      </c>
      <c r="P8" s="1">
        <v>1551.2</v>
      </c>
      <c r="Q8" s="1">
        <v>0</v>
      </c>
      <c r="R8" s="1">
        <v>1592.3</v>
      </c>
      <c r="S8" s="1">
        <f t="shared" si="4"/>
        <v>3181</v>
      </c>
      <c r="T8" s="1">
        <f t="shared" si="5"/>
        <v>1.1788745677459918E-2</v>
      </c>
      <c r="U8" s="1">
        <f t="shared" si="0"/>
        <v>0.48764539453002204</v>
      </c>
      <c r="V8" s="1">
        <f t="shared" si="1"/>
        <v>0</v>
      </c>
      <c r="W8" s="1">
        <f t="shared" si="2"/>
        <v>0.50056585979251811</v>
      </c>
      <c r="Z8" s="1">
        <v>2.4700000000000002</v>
      </c>
      <c r="AA8" s="1">
        <v>53.68</v>
      </c>
      <c r="AB8" s="1" t="s">
        <v>43</v>
      </c>
      <c r="AC8" s="1">
        <v>0.75</v>
      </c>
      <c r="AD8" s="1">
        <v>3</v>
      </c>
      <c r="AE8" s="1" t="s">
        <v>32</v>
      </c>
      <c r="AF8" s="1">
        <v>90</v>
      </c>
      <c r="AG8" s="1">
        <v>90</v>
      </c>
      <c r="AH8" s="1" t="s">
        <v>43</v>
      </c>
      <c r="AI8" s="1">
        <v>8.5</v>
      </c>
      <c r="AJ8" s="1">
        <v>6</v>
      </c>
      <c r="AK8" s="1">
        <v>5.5</v>
      </c>
      <c r="AL8" s="1">
        <v>10</v>
      </c>
      <c r="AM8" s="1">
        <v>9</v>
      </c>
      <c r="AN8" s="1">
        <v>5.5</v>
      </c>
      <c r="AO8" s="1" t="s">
        <v>43</v>
      </c>
      <c r="AP8" s="1">
        <v>7</v>
      </c>
      <c r="AQ8" s="1">
        <v>8.5</v>
      </c>
      <c r="AR8" s="1">
        <v>4</v>
      </c>
      <c r="AS8" s="1">
        <v>0.115</v>
      </c>
      <c r="AT8" s="1" t="s">
        <v>43</v>
      </c>
      <c r="AU8" s="3">
        <v>0.04</v>
      </c>
      <c r="AV8" s="3">
        <v>0.04</v>
      </c>
      <c r="AW8" s="3">
        <v>4.4499999999999998E-2</v>
      </c>
    </row>
    <row r="9" spans="1:49" s="1" customFormat="1" ht="15.75" x14ac:dyDescent="0.25">
      <c r="A9" s="1" t="s">
        <v>45</v>
      </c>
      <c r="B9" s="1" t="s">
        <v>46</v>
      </c>
      <c r="C9" s="1">
        <v>1537.3</v>
      </c>
      <c r="D9" s="1">
        <v>100</v>
      </c>
      <c r="E9" s="1">
        <v>3300.9</v>
      </c>
      <c r="F9" s="1">
        <v>2897.4</v>
      </c>
      <c r="G9" s="1" t="s">
        <v>99</v>
      </c>
      <c r="L9" s="1">
        <v>8.15</v>
      </c>
      <c r="M9" s="1">
        <f t="shared" si="3"/>
        <v>0.41598833105914457</v>
      </c>
      <c r="N9" s="1">
        <v>1.66</v>
      </c>
      <c r="O9" s="1">
        <v>648.70000000000005</v>
      </c>
      <c r="P9" s="1">
        <v>1833.7</v>
      </c>
      <c r="Q9" s="1">
        <v>0</v>
      </c>
      <c r="R9" s="1">
        <v>1768.2</v>
      </c>
      <c r="S9" s="1">
        <f t="shared" si="4"/>
        <v>4250.6000000000004</v>
      </c>
      <c r="T9" s="1">
        <f t="shared" si="5"/>
        <v>0.1526137486472498</v>
      </c>
      <c r="U9" s="1">
        <f t="shared" si="0"/>
        <v>0.43139792029360557</v>
      </c>
      <c r="V9" s="1">
        <f t="shared" si="1"/>
        <v>0</v>
      </c>
      <c r="W9" s="1">
        <f t="shared" si="2"/>
        <v>0.41598833105914457</v>
      </c>
      <c r="Z9" s="1">
        <v>1.66</v>
      </c>
      <c r="AA9" s="1">
        <v>59.08</v>
      </c>
      <c r="AB9" s="1" t="s">
        <v>45</v>
      </c>
      <c r="AC9" s="1">
        <v>0.7</v>
      </c>
      <c r="AD9" s="1">
        <v>2</v>
      </c>
      <c r="AE9" s="1" t="s">
        <v>32</v>
      </c>
      <c r="AF9" s="1">
        <v>80</v>
      </c>
      <c r="AG9" s="1">
        <v>100</v>
      </c>
      <c r="AH9" s="1" t="s">
        <v>45</v>
      </c>
      <c r="AI9" s="1">
        <v>3.5</v>
      </c>
      <c r="AJ9" s="1">
        <v>3</v>
      </c>
      <c r="AK9" s="1">
        <v>7.5</v>
      </c>
      <c r="AL9" s="1">
        <v>1.5</v>
      </c>
      <c r="AM9" s="1">
        <v>3.5</v>
      </c>
      <c r="AN9" s="1">
        <v>8.5</v>
      </c>
      <c r="AO9" s="1" t="s">
        <v>45</v>
      </c>
      <c r="AP9" s="1">
        <v>9</v>
      </c>
      <c r="AQ9" s="1">
        <v>3.5</v>
      </c>
      <c r="AR9" s="1">
        <v>4.5</v>
      </c>
      <c r="AS9" s="1">
        <v>0.09</v>
      </c>
      <c r="AT9" s="1" t="s">
        <v>45</v>
      </c>
      <c r="AU9" s="3">
        <v>4.0399999999999998E-2</v>
      </c>
      <c r="AV9" s="3">
        <v>4.0399999999999998E-2</v>
      </c>
      <c r="AW9" s="3">
        <v>4.0599999999999997E-2</v>
      </c>
    </row>
    <row r="10" spans="1:49" s="2" customFormat="1" ht="15.75" x14ac:dyDescent="0.25">
      <c r="A10" s="2" t="s">
        <v>47</v>
      </c>
      <c r="B10" s="2" t="s">
        <v>48</v>
      </c>
      <c r="C10" s="2">
        <v>2659.8</v>
      </c>
      <c r="D10" s="2">
        <v>45</v>
      </c>
      <c r="E10" s="2">
        <v>3672.7</v>
      </c>
      <c r="F10" s="2">
        <v>4252.1000000000004</v>
      </c>
      <c r="L10" s="2">
        <v>12.62</v>
      </c>
      <c r="M10" s="2">
        <f t="shared" si="3"/>
        <v>0.48324652102930882</v>
      </c>
      <c r="N10" s="2">
        <v>3.37</v>
      </c>
      <c r="O10" s="2">
        <v>357</v>
      </c>
      <c r="P10" s="2">
        <v>944.2</v>
      </c>
      <c r="Q10" s="2">
        <v>28.2</v>
      </c>
      <c r="R10" s="2">
        <v>1243.2</v>
      </c>
      <c r="S10" s="2">
        <f t="shared" si="4"/>
        <v>2572.6000000000004</v>
      </c>
      <c r="T10" s="4">
        <f>AVERAGE(T2:T9)</f>
        <v>0.13536323299392719</v>
      </c>
      <c r="U10" s="4">
        <f t="shared" ref="U10:W10" si="6">AVERAGE(U2:U9)</f>
        <v>0.39729740566807492</v>
      </c>
      <c r="V10" s="4">
        <f t="shared" si="6"/>
        <v>0</v>
      </c>
      <c r="W10" s="4">
        <f t="shared" si="6"/>
        <v>0.46733936133799786</v>
      </c>
      <c r="Z10" s="2">
        <v>3.37</v>
      </c>
      <c r="AA10" s="2">
        <v>57.71</v>
      </c>
      <c r="AB10" s="2" t="s">
        <v>47</v>
      </c>
      <c r="AC10" s="2">
        <v>0.75</v>
      </c>
      <c r="AD10" s="2">
        <v>1</v>
      </c>
      <c r="AE10" s="2" t="s">
        <v>29</v>
      </c>
      <c r="AF10" s="2">
        <v>75</v>
      </c>
      <c r="AG10" s="2">
        <v>90</v>
      </c>
      <c r="AH10" s="2" t="s">
        <v>47</v>
      </c>
      <c r="AI10" s="2">
        <v>2.5</v>
      </c>
      <c r="AJ10" s="2">
        <v>3</v>
      </c>
      <c r="AK10" s="2">
        <v>4</v>
      </c>
      <c r="AL10" s="2">
        <v>2.5</v>
      </c>
      <c r="AM10" s="2">
        <v>3.5</v>
      </c>
      <c r="AN10" s="2">
        <v>2.5</v>
      </c>
      <c r="AO10" s="2" t="s">
        <v>47</v>
      </c>
      <c r="AP10" s="2">
        <v>3.5</v>
      </c>
      <c r="AQ10" s="2">
        <v>3</v>
      </c>
      <c r="AR10" s="2">
        <v>6</v>
      </c>
      <c r="AS10" s="2">
        <v>9.5000000000000001E-2</v>
      </c>
      <c r="AT10" s="2" t="s">
        <v>47</v>
      </c>
      <c r="AU10" s="2" t="s">
        <v>102</v>
      </c>
    </row>
    <row r="11" spans="1:49" s="1" customFormat="1" ht="15.75" x14ac:dyDescent="0.25">
      <c r="S11" s="1">
        <f t="shared" si="4"/>
        <v>0</v>
      </c>
      <c r="T11" s="3">
        <f>MEDIAN(T2:T9)</f>
        <v>0.15650949773227352</v>
      </c>
      <c r="U11" s="3">
        <f t="shared" ref="U11:W11" si="7">MEDIAN(U2:U9)</f>
        <v>0.40884813510097706</v>
      </c>
      <c r="V11" s="3">
        <f t="shared" si="7"/>
        <v>0</v>
      </c>
      <c r="W11" s="3">
        <f t="shared" si="7"/>
        <v>0.48656295651936066</v>
      </c>
    </row>
    <row r="12" spans="1:49" s="1" customFormat="1" ht="15.75" x14ac:dyDescent="0.25">
      <c r="S12" s="1">
        <f t="shared" si="4"/>
        <v>0</v>
      </c>
    </row>
    <row r="13" spans="1:49" s="1" customFormat="1" ht="15.75" x14ac:dyDescent="0.25">
      <c r="A13" s="1" t="s">
        <v>49</v>
      </c>
      <c r="B13" s="1" t="s">
        <v>50</v>
      </c>
      <c r="C13" s="1">
        <v>1249.2</v>
      </c>
      <c r="E13" s="1">
        <v>7654.4</v>
      </c>
      <c r="F13" s="1">
        <v>4693.1000000000004</v>
      </c>
      <c r="G13" s="1" t="s">
        <v>100</v>
      </c>
      <c r="L13" s="1">
        <v>5.13</v>
      </c>
      <c r="M13" s="1">
        <f t="shared" si="3"/>
        <v>0.55570254302594402</v>
      </c>
      <c r="N13" s="1">
        <v>1.06</v>
      </c>
      <c r="O13" s="1">
        <v>0</v>
      </c>
      <c r="P13" s="1">
        <v>3459.3</v>
      </c>
      <c r="Q13" s="1">
        <v>0</v>
      </c>
      <c r="R13" s="1">
        <v>4326.7</v>
      </c>
      <c r="S13" s="1">
        <f t="shared" si="4"/>
        <v>7786</v>
      </c>
      <c r="Z13" s="1">
        <v>1.06</v>
      </c>
      <c r="AA13" s="1">
        <v>45.72</v>
      </c>
      <c r="AB13" s="1" t="s">
        <v>49</v>
      </c>
      <c r="AC13" s="1">
        <v>0.9</v>
      </c>
      <c r="AD13" s="1">
        <v>4</v>
      </c>
      <c r="AE13" s="1" t="s">
        <v>51</v>
      </c>
      <c r="AF13" s="1">
        <v>60</v>
      </c>
      <c r="AG13" s="1">
        <v>20</v>
      </c>
      <c r="AH13" s="1" t="s">
        <v>49</v>
      </c>
      <c r="AL13" s="1">
        <v>-8.5</v>
      </c>
      <c r="AM13" s="1">
        <v>-13</v>
      </c>
      <c r="AN13" s="1">
        <v>-0.5</v>
      </c>
      <c r="AO13" s="1" t="s">
        <v>49</v>
      </c>
      <c r="AP13" s="1">
        <v>13.5</v>
      </c>
      <c r="AQ13" s="1">
        <v>0.5</v>
      </c>
      <c r="AR13" s="1">
        <v>2.5</v>
      </c>
      <c r="AS13" s="1">
        <v>10</v>
      </c>
      <c r="AT13" s="1" t="s">
        <v>49</v>
      </c>
      <c r="AU13" s="1">
        <v>5.5800000000000002E-2</v>
      </c>
      <c r="AV13" s="1">
        <v>5.5800000000000002E-2</v>
      </c>
      <c r="AW13" s="1" t="s">
        <v>93</v>
      </c>
    </row>
    <row r="14" spans="1:49" s="1" customFormat="1" ht="15.75" x14ac:dyDescent="0.25">
      <c r="A14" s="1" t="s">
        <v>63</v>
      </c>
      <c r="B14" s="1" t="s">
        <v>64</v>
      </c>
      <c r="C14" s="1">
        <v>34292</v>
      </c>
      <c r="E14" s="1">
        <v>45087</v>
      </c>
      <c r="F14" s="1">
        <v>20572.099999999999</v>
      </c>
      <c r="G14" s="1" t="s">
        <v>100</v>
      </c>
      <c r="L14" s="1">
        <v>5.21</v>
      </c>
      <c r="M14" s="1">
        <f>R14/S14</f>
        <v>0.41267990672991878</v>
      </c>
      <c r="N14" s="1">
        <v>0.82</v>
      </c>
      <c r="O14" s="1">
        <v>126</v>
      </c>
      <c r="P14" s="1">
        <v>28786</v>
      </c>
      <c r="Q14" s="1">
        <v>306</v>
      </c>
      <c r="R14" s="1">
        <v>20530</v>
      </c>
      <c r="S14" s="1">
        <f>SUM(O14:R14)</f>
        <v>49748</v>
      </c>
      <c r="Z14" s="1">
        <v>0.82</v>
      </c>
      <c r="AA14" s="1">
        <v>246.59</v>
      </c>
      <c r="AB14" s="1" t="s">
        <v>63</v>
      </c>
      <c r="AC14" s="1">
        <v>1.25</v>
      </c>
      <c r="AD14" s="1">
        <v>3</v>
      </c>
      <c r="AE14" s="1" t="s">
        <v>32</v>
      </c>
      <c r="AF14" s="1">
        <v>25</v>
      </c>
      <c r="AG14" s="1">
        <v>20</v>
      </c>
      <c r="AH14" s="1" t="s">
        <v>63</v>
      </c>
      <c r="AL14" s="1">
        <v>-17.5</v>
      </c>
      <c r="AM14" s="1">
        <v>1.5</v>
      </c>
      <c r="AN14" s="1">
        <v>10.5</v>
      </c>
      <c r="AO14" s="1" t="s">
        <v>63</v>
      </c>
      <c r="AP14" s="1">
        <v>10</v>
      </c>
      <c r="AQ14" s="1">
        <v>4.5</v>
      </c>
      <c r="AR14" s="1">
        <v>-6.5</v>
      </c>
      <c r="AS14" s="1">
        <v>13.5</v>
      </c>
      <c r="AT14" s="1" t="s">
        <v>63</v>
      </c>
      <c r="AU14" s="1">
        <v>0.4713</v>
      </c>
      <c r="AV14" s="1">
        <v>0.47120000000000001</v>
      </c>
      <c r="AW14" s="1">
        <v>0.05</v>
      </c>
    </row>
    <row r="15" spans="1:49" s="1" customFormat="1" ht="15.75" x14ac:dyDescent="0.25">
      <c r="A15" s="1" t="s">
        <v>65</v>
      </c>
      <c r="B15" s="1" t="s">
        <v>66</v>
      </c>
      <c r="C15" s="1">
        <v>4452.1000000000004</v>
      </c>
      <c r="E15" s="1">
        <v>5666.8</v>
      </c>
      <c r="F15" s="1">
        <v>6523.1</v>
      </c>
      <c r="G15" s="1" t="s">
        <v>100</v>
      </c>
      <c r="L15" s="1">
        <v>-31.68</v>
      </c>
      <c r="M15" s="1">
        <f>R15/S15</f>
        <v>0.58935714950227924</v>
      </c>
      <c r="N15" s="1">
        <v>1.37</v>
      </c>
      <c r="O15" s="1">
        <v>0</v>
      </c>
      <c r="P15" s="1">
        <v>3089.8</v>
      </c>
      <c r="Q15" s="1">
        <v>0</v>
      </c>
      <c r="R15" s="1">
        <v>4434.5</v>
      </c>
      <c r="S15" s="1">
        <f>SUM(O15:R15)</f>
        <v>7524.3</v>
      </c>
      <c r="Z15" s="1">
        <v>1.37</v>
      </c>
      <c r="AA15" s="1">
        <v>-34.11</v>
      </c>
      <c r="AB15" s="1" t="s">
        <v>65</v>
      </c>
      <c r="AC15" s="1">
        <v>1.55</v>
      </c>
      <c r="AD15" s="1">
        <v>3</v>
      </c>
      <c r="AE15" s="1" t="s">
        <v>58</v>
      </c>
      <c r="AF15" s="1">
        <v>5</v>
      </c>
      <c r="AG15" s="1">
        <v>20</v>
      </c>
      <c r="AH15" s="1" t="s">
        <v>65</v>
      </c>
      <c r="AJ15" s="1">
        <v>-1</v>
      </c>
      <c r="AK15" s="1">
        <v>3.5</v>
      </c>
      <c r="AM15" s="1">
        <v>11.5</v>
      </c>
      <c r="AN15" s="1">
        <v>-3</v>
      </c>
      <c r="AO15" s="1" t="s">
        <v>65</v>
      </c>
      <c r="AQ15" s="1">
        <v>3.5</v>
      </c>
      <c r="AR15" s="1">
        <v>2</v>
      </c>
      <c r="AS15" s="1">
        <v>5.5</v>
      </c>
      <c r="AT15" s="1" t="s">
        <v>65</v>
      </c>
      <c r="AU15" s="1">
        <v>0.06</v>
      </c>
      <c r="AV15" s="1" t="s">
        <v>93</v>
      </c>
      <c r="AW15" s="1" t="s">
        <v>93</v>
      </c>
    </row>
    <row r="16" spans="1:49" s="1" customFormat="1" ht="15.75" x14ac:dyDescent="0.25">
      <c r="A16" s="1" t="s">
        <v>90</v>
      </c>
      <c r="B16" s="1" t="s">
        <v>91</v>
      </c>
      <c r="C16" s="1">
        <v>14403</v>
      </c>
      <c r="E16" s="1">
        <v>40547</v>
      </c>
      <c r="F16" s="1">
        <v>49976.2</v>
      </c>
      <c r="G16" s="1" t="s">
        <v>100</v>
      </c>
      <c r="L16" s="1">
        <v>0.59</v>
      </c>
      <c r="M16" s="1">
        <f>R16/S16</f>
        <v>0.44825517575881346</v>
      </c>
      <c r="N16" s="1">
        <v>1.38</v>
      </c>
      <c r="O16" s="1">
        <v>821</v>
      </c>
      <c r="P16" s="1">
        <v>42406</v>
      </c>
      <c r="Q16" s="1">
        <v>0</v>
      </c>
      <c r="R16" s="1">
        <v>35119</v>
      </c>
      <c r="S16" s="1">
        <f>SUM(O16:R16)</f>
        <v>78346</v>
      </c>
      <c r="Z16" s="1">
        <v>1.38</v>
      </c>
      <c r="AA16" s="1">
        <v>0</v>
      </c>
      <c r="AB16" s="1" t="s">
        <v>90</v>
      </c>
      <c r="AC16" s="1">
        <v>1.35</v>
      </c>
      <c r="AD16" s="1">
        <v>3</v>
      </c>
      <c r="AE16" s="1" t="s">
        <v>58</v>
      </c>
      <c r="AF16" s="1">
        <v>25</v>
      </c>
      <c r="AG16" s="1">
        <v>30</v>
      </c>
      <c r="AH16" s="1" t="s">
        <v>90</v>
      </c>
      <c r="AO16" s="1" t="s">
        <v>90</v>
      </c>
      <c r="AP16" s="1">
        <v>13</v>
      </c>
      <c r="AQ16" s="1">
        <v>-8.5</v>
      </c>
      <c r="AR16" s="1">
        <v>5.5</v>
      </c>
      <c r="AS16" s="1">
        <v>7.5</v>
      </c>
      <c r="AT16" s="1" t="s">
        <v>90</v>
      </c>
      <c r="AU16" s="1">
        <v>-5.0000000000000001E-3</v>
      </c>
      <c r="AV16" s="1" t="s">
        <v>93</v>
      </c>
      <c r="AW16" s="1" t="s">
        <v>93</v>
      </c>
    </row>
    <row r="17" spans="1:49" s="1" customFormat="1" ht="15.75" x14ac:dyDescent="0.25">
      <c r="A17" s="1" t="s">
        <v>80</v>
      </c>
      <c r="B17" s="1" t="s">
        <v>81</v>
      </c>
      <c r="C17" s="1">
        <v>2455</v>
      </c>
      <c r="E17" s="1">
        <v>13837</v>
      </c>
      <c r="F17" s="1">
        <v>14152</v>
      </c>
      <c r="G17" s="1" t="s">
        <v>101</v>
      </c>
      <c r="L17" s="1">
        <v>11.32</v>
      </c>
      <c r="M17" s="1">
        <f>R17/S17</f>
        <v>0.63827400979871318</v>
      </c>
      <c r="N17" s="1">
        <v>1.21</v>
      </c>
      <c r="O17" s="1">
        <v>283</v>
      </c>
      <c r="P17" s="1">
        <v>5845</v>
      </c>
      <c r="Q17" s="1">
        <v>0</v>
      </c>
      <c r="R17" s="1">
        <v>10813</v>
      </c>
      <c r="S17" s="1">
        <f>SUM(O17:R17)</f>
        <v>16941</v>
      </c>
      <c r="Z17" s="1">
        <v>1.21</v>
      </c>
      <c r="AA17" s="1">
        <v>0</v>
      </c>
      <c r="AB17" s="1" t="s">
        <v>80</v>
      </c>
      <c r="AC17" s="1">
        <v>0.85</v>
      </c>
      <c r="AD17" s="1">
        <v>3</v>
      </c>
      <c r="AE17" s="1" t="s">
        <v>32</v>
      </c>
      <c r="AF17" s="1">
        <v>50</v>
      </c>
      <c r="AG17" s="1">
        <v>60</v>
      </c>
      <c r="AH17" s="1" t="s">
        <v>80</v>
      </c>
      <c r="AL17" s="1">
        <v>17.5</v>
      </c>
      <c r="AM17" s="1">
        <v>8</v>
      </c>
      <c r="AN17" s="1">
        <v>17</v>
      </c>
      <c r="AO17" s="1" t="s">
        <v>80</v>
      </c>
      <c r="AP17" s="1">
        <v>2.5</v>
      </c>
      <c r="AQ17" s="1">
        <v>7.5</v>
      </c>
      <c r="AR17" s="1">
        <v>2</v>
      </c>
      <c r="AS17" s="1">
        <v>10.5</v>
      </c>
      <c r="AT17" s="1" t="s">
        <v>80</v>
      </c>
      <c r="AU17" s="1">
        <v>6.8000000000000005E-2</v>
      </c>
      <c r="AV17" s="1">
        <v>6.8000000000000005E-2</v>
      </c>
      <c r="AW17" s="1">
        <v>6.8000000000000005E-2</v>
      </c>
    </row>
    <row r="18" spans="1:49" s="1" customFormat="1" ht="15.75" x14ac:dyDescent="0.25">
      <c r="A18" s="1" t="s">
        <v>92</v>
      </c>
      <c r="B18" s="1" t="s">
        <v>94</v>
      </c>
      <c r="C18" s="1">
        <v>344</v>
      </c>
      <c r="G18" s="1" t="s">
        <v>100</v>
      </c>
      <c r="L18" s="1">
        <v>18.399999999999999</v>
      </c>
      <c r="AB18" s="1" t="s">
        <v>92</v>
      </c>
      <c r="AC18" s="1">
        <v>1</v>
      </c>
      <c r="AD18" s="1">
        <v>3</v>
      </c>
      <c r="AE18" s="1" t="s">
        <v>38</v>
      </c>
      <c r="AF18" s="1">
        <v>75</v>
      </c>
      <c r="AG18" s="1">
        <v>45</v>
      </c>
      <c r="AH18" s="1" t="s">
        <v>92</v>
      </c>
      <c r="AO18" s="1" t="s">
        <v>92</v>
      </c>
      <c r="AS18" s="1" t="s">
        <v>93</v>
      </c>
      <c r="AT18" s="1" t="s">
        <v>92</v>
      </c>
      <c r="AU18" s="1">
        <v>0.06</v>
      </c>
      <c r="AV18" s="1">
        <v>0.06</v>
      </c>
      <c r="AW18" s="1" t="s">
        <v>93</v>
      </c>
    </row>
    <row r="19" spans="1:49" s="1" customFormat="1" ht="15.75" x14ac:dyDescent="0.25"/>
    <row r="20" spans="1:49" s="1" customFormat="1" ht="15.75" x14ac:dyDescent="0.25"/>
    <row r="21" spans="1:49" s="1" customFormat="1" ht="15.75" x14ac:dyDescent="0.25"/>
    <row r="22" spans="1:49" s="1" customFormat="1" ht="15.75" x14ac:dyDescent="0.25"/>
    <row r="23" spans="1:49" s="1" customFormat="1" ht="15.75" x14ac:dyDescent="0.25">
      <c r="A23" s="1" t="s">
        <v>52</v>
      </c>
      <c r="B23" s="1" t="s">
        <v>53</v>
      </c>
      <c r="C23" s="1">
        <v>3453.4</v>
      </c>
      <c r="E23" s="1">
        <v>6202.1</v>
      </c>
      <c r="F23" s="1">
        <v>9378.2000000000007</v>
      </c>
      <c r="L23" s="1">
        <v>11.72</v>
      </c>
      <c r="M23" s="1">
        <f t="shared" si="3"/>
        <v>0.49281633837750832</v>
      </c>
      <c r="N23" s="1">
        <v>2.4500000000000002</v>
      </c>
      <c r="O23" s="1">
        <v>111.5</v>
      </c>
      <c r="P23" s="1">
        <v>3732.8</v>
      </c>
      <c r="Q23" s="1">
        <v>0</v>
      </c>
      <c r="R23" s="1">
        <v>3735.4</v>
      </c>
      <c r="S23" s="1">
        <f t="shared" si="4"/>
        <v>7579.7000000000007</v>
      </c>
      <c r="Z23" s="1">
        <v>2.4500000000000002</v>
      </c>
      <c r="AA23" s="1">
        <v>134.9</v>
      </c>
      <c r="AB23" s="1" t="s">
        <v>52</v>
      </c>
      <c r="AC23" s="1">
        <v>1.1000000000000001</v>
      </c>
      <c r="AD23" s="1">
        <v>3</v>
      </c>
      <c r="AE23" s="1" t="s">
        <v>38</v>
      </c>
      <c r="AF23" s="1">
        <v>70</v>
      </c>
      <c r="AG23" s="1">
        <v>50</v>
      </c>
      <c r="AH23" s="1" t="s">
        <v>52</v>
      </c>
      <c r="AI23" s="1">
        <v>1.5</v>
      </c>
      <c r="AJ23" s="1">
        <v>5</v>
      </c>
      <c r="AK23" s="1">
        <v>5.5</v>
      </c>
      <c r="AL23" s="1">
        <v>0.5</v>
      </c>
      <c r="AM23" s="1">
        <v>4</v>
      </c>
      <c r="AN23" s="1">
        <v>4.5</v>
      </c>
      <c r="AO23" s="1" t="s">
        <v>52</v>
      </c>
      <c r="AP23" s="1">
        <v>9</v>
      </c>
      <c r="AQ23" s="1">
        <v>5</v>
      </c>
      <c r="AR23" s="1">
        <v>2</v>
      </c>
    </row>
    <row r="24" spans="1:49" s="1" customFormat="1" ht="15.75" x14ac:dyDescent="0.25">
      <c r="A24" s="1" t="s">
        <v>54</v>
      </c>
      <c r="B24" s="1" t="s">
        <v>55</v>
      </c>
      <c r="C24" s="1">
        <v>1898</v>
      </c>
      <c r="E24" s="1">
        <v>3476</v>
      </c>
      <c r="F24" s="1">
        <v>4508.5</v>
      </c>
      <c r="L24" s="1">
        <v>3.75</v>
      </c>
      <c r="M24" s="1">
        <f t="shared" si="3"/>
        <v>0.53348729792147809</v>
      </c>
      <c r="N24" s="1">
        <v>1.69</v>
      </c>
      <c r="O24" s="1">
        <v>0</v>
      </c>
      <c r="P24" s="1">
        <v>2424</v>
      </c>
      <c r="Q24" s="1">
        <v>0</v>
      </c>
      <c r="R24" s="1">
        <v>2772</v>
      </c>
      <c r="S24" s="1">
        <f t="shared" si="4"/>
        <v>5196</v>
      </c>
      <c r="Z24" s="1">
        <v>1.69</v>
      </c>
      <c r="AA24" s="1">
        <v>0</v>
      </c>
      <c r="AB24" s="1" t="s">
        <v>54</v>
      </c>
      <c r="AC24" s="1">
        <v>1.45</v>
      </c>
      <c r="AD24" s="1">
        <v>3</v>
      </c>
      <c r="AE24" s="1" t="s">
        <v>38</v>
      </c>
      <c r="AF24" s="1">
        <v>25</v>
      </c>
      <c r="AG24" s="1">
        <v>25</v>
      </c>
      <c r="AH24" s="1" t="s">
        <v>54</v>
      </c>
      <c r="AL24" s="1">
        <v>10.5</v>
      </c>
      <c r="AM24" s="1">
        <v>4.5</v>
      </c>
      <c r="AN24" s="1">
        <v>15</v>
      </c>
      <c r="AO24" s="1" t="s">
        <v>54</v>
      </c>
      <c r="AP24" s="1">
        <v>8</v>
      </c>
      <c r="AQ24" s="1">
        <v>3</v>
      </c>
      <c r="AR24" s="1">
        <v>0.5</v>
      </c>
    </row>
    <row r="25" spans="1:49" s="1" customFormat="1" ht="15.75" x14ac:dyDescent="0.25">
      <c r="A25" s="1" t="s">
        <v>56</v>
      </c>
      <c r="B25" s="1" t="s">
        <v>57</v>
      </c>
      <c r="C25" s="1">
        <v>2418</v>
      </c>
      <c r="E25" s="1">
        <v>10131</v>
      </c>
      <c r="F25" s="1">
        <v>7010.4</v>
      </c>
      <c r="L25" s="1">
        <v>5.08</v>
      </c>
      <c r="M25" s="1">
        <f t="shared" si="3"/>
        <v>0.69613924636607727</v>
      </c>
      <c r="N25" s="1">
        <v>0.93</v>
      </c>
      <c r="O25" s="1">
        <v>236</v>
      </c>
      <c r="P25" s="1">
        <v>3046</v>
      </c>
      <c r="Q25" s="1">
        <v>0</v>
      </c>
      <c r="R25" s="1">
        <v>7519</v>
      </c>
      <c r="S25" s="1">
        <f t="shared" si="4"/>
        <v>10801</v>
      </c>
      <c r="Z25" s="1">
        <v>0.93</v>
      </c>
      <c r="AA25" s="1">
        <v>139.01</v>
      </c>
      <c r="AB25" s="1" t="s">
        <v>56</v>
      </c>
      <c r="AC25" s="1">
        <v>1.35</v>
      </c>
      <c r="AD25" s="1">
        <v>4</v>
      </c>
      <c r="AE25" s="1" t="s">
        <v>58</v>
      </c>
      <c r="AG25" s="1">
        <v>10</v>
      </c>
      <c r="AH25" s="1" t="s">
        <v>56</v>
      </c>
      <c r="AO25" s="1" t="s">
        <v>56</v>
      </c>
    </row>
    <row r="26" spans="1:49" s="1" customFormat="1" ht="15.75" x14ac:dyDescent="0.25">
      <c r="A26" s="1" t="s">
        <v>59</v>
      </c>
      <c r="B26" s="1" t="s">
        <v>60</v>
      </c>
      <c r="C26" s="1">
        <v>5146.1000000000004</v>
      </c>
      <c r="E26" s="1">
        <v>17412.400000000001</v>
      </c>
      <c r="F26" s="1">
        <v>7790.4</v>
      </c>
      <c r="L26" s="1">
        <v>6.34</v>
      </c>
      <c r="M26" s="1">
        <f t="shared" si="3"/>
        <v>0.29244144673741534</v>
      </c>
      <c r="N26" s="1">
        <v>2.41</v>
      </c>
      <c r="O26" s="1">
        <v>190.9</v>
      </c>
      <c r="P26" s="1">
        <v>7769.9</v>
      </c>
      <c r="Q26" s="1">
        <v>1186.8</v>
      </c>
      <c r="R26" s="1">
        <v>3780.8</v>
      </c>
      <c r="S26" s="1">
        <f t="shared" si="4"/>
        <v>12928.399999999998</v>
      </c>
      <c r="Z26" s="1">
        <v>2.41</v>
      </c>
      <c r="AA26" s="1">
        <v>211.93</v>
      </c>
      <c r="AB26" s="1" t="s">
        <v>59</v>
      </c>
      <c r="AC26" s="1">
        <v>1.1499999999999999</v>
      </c>
      <c r="AD26" s="1">
        <v>3</v>
      </c>
      <c r="AE26" s="1" t="s">
        <v>58</v>
      </c>
      <c r="AF26" s="1">
        <v>5</v>
      </c>
      <c r="AG26" s="1">
        <v>35</v>
      </c>
      <c r="AH26" s="1" t="s">
        <v>59</v>
      </c>
      <c r="AI26" s="1">
        <v>-6</v>
      </c>
      <c r="AJ26" s="1">
        <v>2</v>
      </c>
      <c r="AL26" s="1">
        <v>-9.5</v>
      </c>
      <c r="AM26" s="1">
        <v>2.5</v>
      </c>
      <c r="AN26" s="1">
        <v>-7</v>
      </c>
      <c r="AO26" s="1" t="s">
        <v>59</v>
      </c>
      <c r="AP26" s="1">
        <v>17</v>
      </c>
      <c r="AQ26" s="1">
        <v>2</v>
      </c>
      <c r="AR26" s="1">
        <v>0.5</v>
      </c>
    </row>
    <row r="27" spans="1:49" s="1" customFormat="1" ht="15.75" x14ac:dyDescent="0.25">
      <c r="A27" s="1" t="s">
        <v>61</v>
      </c>
      <c r="B27" s="1" t="s">
        <v>62</v>
      </c>
      <c r="C27" s="1">
        <v>42126</v>
      </c>
      <c r="E27" s="1">
        <v>48683</v>
      </c>
      <c r="F27" s="1">
        <v>20154.8</v>
      </c>
      <c r="M27" s="1">
        <f t="shared" si="3"/>
        <v>-2.5839363442291163E-2</v>
      </c>
      <c r="O27" s="1">
        <v>131</v>
      </c>
      <c r="P27" s="1">
        <v>36837</v>
      </c>
      <c r="Q27" s="1">
        <v>33</v>
      </c>
      <c r="R27" s="1">
        <v>-932</v>
      </c>
      <c r="S27" s="1">
        <f t="shared" si="4"/>
        <v>36069</v>
      </c>
      <c r="AA27" s="1">
        <v>91.42</v>
      </c>
      <c r="AB27" s="1" t="s">
        <v>61</v>
      </c>
      <c r="AC27" s="1">
        <v>1.85</v>
      </c>
      <c r="AD27" s="1">
        <v>3</v>
      </c>
      <c r="AE27" s="1" t="s">
        <v>38</v>
      </c>
      <c r="AF27" s="1">
        <v>40</v>
      </c>
      <c r="AG27" s="1">
        <v>5</v>
      </c>
      <c r="AH27" s="1" t="s">
        <v>61</v>
      </c>
      <c r="AL27" s="1">
        <v>10.5</v>
      </c>
      <c r="AM27" s="1">
        <v>10.5</v>
      </c>
      <c r="AO27" s="1" t="s">
        <v>61</v>
      </c>
      <c r="AP27" s="1">
        <v>21.5</v>
      </c>
      <c r="AQ27" s="1">
        <v>10</v>
      </c>
      <c r="AR27" s="1">
        <v>41</v>
      </c>
    </row>
    <row r="30" spans="1:49" s="1" customFormat="1" ht="15.75" x14ac:dyDescent="0.25">
      <c r="A30" s="1" t="s">
        <v>67</v>
      </c>
      <c r="B30" s="1" t="s">
        <v>68</v>
      </c>
      <c r="C30" s="1">
        <v>27028</v>
      </c>
      <c r="E30" s="1">
        <v>32034.7</v>
      </c>
      <c r="F30" s="1">
        <v>59782.5</v>
      </c>
      <c r="L30" s="1">
        <v>12.42</v>
      </c>
      <c r="M30" s="1">
        <f t="shared" si="3"/>
        <v>0.47213608246463357</v>
      </c>
      <c r="N30" s="1">
        <v>2.86</v>
      </c>
      <c r="O30" s="1">
        <v>1863.9</v>
      </c>
      <c r="P30" s="1">
        <v>20826.7</v>
      </c>
      <c r="Q30" s="1">
        <v>0</v>
      </c>
      <c r="R30" s="1">
        <v>20295.099999999999</v>
      </c>
      <c r="S30" s="1">
        <f t="shared" si="4"/>
        <v>42985.7</v>
      </c>
      <c r="Z30" s="1">
        <v>2.86</v>
      </c>
      <c r="AA30" s="1">
        <v>116.76</v>
      </c>
      <c r="AB30" s="1" t="s">
        <v>67</v>
      </c>
      <c r="AC30" s="1">
        <v>1.2</v>
      </c>
      <c r="AD30" s="1">
        <v>3</v>
      </c>
      <c r="AE30" s="1" t="s">
        <v>38</v>
      </c>
      <c r="AF30" s="1">
        <v>75</v>
      </c>
      <c r="AG30" s="1">
        <v>50</v>
      </c>
      <c r="AH30" s="1" t="s">
        <v>67</v>
      </c>
      <c r="AI30" s="1">
        <v>13.5</v>
      </c>
      <c r="AJ30" s="1">
        <v>6</v>
      </c>
      <c r="AK30" s="1">
        <v>4</v>
      </c>
      <c r="AL30" s="1">
        <v>9</v>
      </c>
      <c r="AM30" s="1">
        <v>5.5</v>
      </c>
      <c r="AN30" s="1">
        <v>5</v>
      </c>
      <c r="AO30" s="1" t="s">
        <v>67</v>
      </c>
      <c r="AP30" s="1">
        <v>10.5</v>
      </c>
      <c r="AQ30" s="1">
        <v>8</v>
      </c>
      <c r="AR30" s="1">
        <v>4.5</v>
      </c>
    </row>
    <row r="31" spans="1:49" s="1" customFormat="1" ht="15.75" x14ac:dyDescent="0.25">
      <c r="A31" s="1" t="s">
        <v>69</v>
      </c>
      <c r="B31" s="1" t="s">
        <v>70</v>
      </c>
      <c r="C31" s="1">
        <v>614.1</v>
      </c>
      <c r="E31" s="1">
        <v>1970</v>
      </c>
      <c r="F31" s="1">
        <v>6454.5</v>
      </c>
      <c r="L31" s="1">
        <v>25.09</v>
      </c>
      <c r="M31" s="1">
        <f t="shared" si="3"/>
        <v>0.61822698951021371</v>
      </c>
      <c r="N31" s="1">
        <v>4.05</v>
      </c>
      <c r="O31" s="1">
        <v>299</v>
      </c>
      <c r="P31" s="1">
        <v>669.1</v>
      </c>
      <c r="Q31" s="1">
        <v>0</v>
      </c>
      <c r="R31" s="1">
        <v>1567.7</v>
      </c>
      <c r="S31" s="1">
        <f t="shared" si="4"/>
        <v>2535.8000000000002</v>
      </c>
      <c r="Z31" s="1">
        <v>4.05</v>
      </c>
      <c r="AA31" s="1">
        <v>53.95</v>
      </c>
      <c r="AB31" s="1" t="s">
        <v>69</v>
      </c>
      <c r="AC31" s="1">
        <v>1.2</v>
      </c>
      <c r="AD31" s="1">
        <v>3</v>
      </c>
      <c r="AE31" s="1" t="s">
        <v>32</v>
      </c>
      <c r="AF31" s="1">
        <v>65</v>
      </c>
      <c r="AG31" s="1">
        <v>40</v>
      </c>
      <c r="AH31" s="1" t="s">
        <v>69</v>
      </c>
      <c r="AO31" s="1" t="s">
        <v>69</v>
      </c>
      <c r="AP31" s="1">
        <v>12.5</v>
      </c>
      <c r="AQ31" s="1">
        <v>16.5</v>
      </c>
      <c r="AR31" s="1">
        <v>10.5</v>
      </c>
    </row>
    <row r="33" spans="1:44" s="1" customFormat="1" ht="15.75" x14ac:dyDescent="0.25">
      <c r="A33" s="1" t="s">
        <v>71</v>
      </c>
      <c r="B33" s="1" t="s">
        <v>72</v>
      </c>
      <c r="C33" s="1">
        <v>2188.5</v>
      </c>
      <c r="E33" s="1">
        <v>4819.2</v>
      </c>
      <c r="F33" s="1">
        <v>17949.400000000001</v>
      </c>
      <c r="L33" s="1">
        <v>40.51</v>
      </c>
      <c r="M33" s="1">
        <f t="shared" si="3"/>
        <v>0.37018658561148443</v>
      </c>
      <c r="N33" s="1">
        <v>9.1300000000000008</v>
      </c>
      <c r="O33" s="1">
        <v>250.3</v>
      </c>
      <c r="P33" s="1">
        <v>3189.3</v>
      </c>
      <c r="Q33" s="1">
        <v>0</v>
      </c>
      <c r="R33" s="1">
        <v>2021.7</v>
      </c>
      <c r="S33" s="1">
        <f t="shared" si="4"/>
        <v>5461.3</v>
      </c>
      <c r="Z33" s="1">
        <v>9.1300000000000008</v>
      </c>
      <c r="AA33" s="1">
        <v>80.930000000000007</v>
      </c>
      <c r="AB33" s="1" t="s">
        <v>71</v>
      </c>
      <c r="AC33" s="1">
        <v>1.1000000000000001</v>
      </c>
      <c r="AD33" s="1">
        <v>3</v>
      </c>
      <c r="AE33" s="1" t="s">
        <v>32</v>
      </c>
      <c r="AF33" s="1">
        <v>75</v>
      </c>
      <c r="AG33" s="1">
        <v>55</v>
      </c>
      <c r="AH33" s="1" t="s">
        <v>71</v>
      </c>
      <c r="AI33" s="1">
        <v>13.5</v>
      </c>
      <c r="AJ33" s="1">
        <v>11</v>
      </c>
      <c r="AK33" s="1">
        <v>4</v>
      </c>
      <c r="AL33" s="1">
        <v>18.5</v>
      </c>
      <c r="AM33" s="1">
        <v>12</v>
      </c>
      <c r="AN33" s="1">
        <v>5</v>
      </c>
      <c r="AO33" s="1" t="s">
        <v>71</v>
      </c>
      <c r="AP33" s="1">
        <v>7.5</v>
      </c>
      <c r="AQ33" s="1">
        <v>12</v>
      </c>
      <c r="AR33" s="1">
        <v>9</v>
      </c>
    </row>
    <row r="34" spans="1:44" s="1" customFormat="1" ht="15.75" x14ac:dyDescent="0.25">
      <c r="A34" s="1" t="s">
        <v>73</v>
      </c>
      <c r="B34" s="1" t="s">
        <v>74</v>
      </c>
      <c r="C34" s="1">
        <v>703</v>
      </c>
      <c r="E34" s="1">
        <v>9683</v>
      </c>
      <c r="F34" s="1">
        <v>13735.9</v>
      </c>
      <c r="L34" s="1">
        <v>1.68</v>
      </c>
      <c r="M34" s="1">
        <f t="shared" si="3"/>
        <v>0.63748620309050774</v>
      </c>
      <c r="N34" s="1">
        <v>1.28</v>
      </c>
      <c r="O34" s="1">
        <v>0</v>
      </c>
      <c r="P34" s="1">
        <v>5255</v>
      </c>
      <c r="Q34" s="1">
        <v>0</v>
      </c>
      <c r="R34" s="1">
        <v>9241</v>
      </c>
      <c r="S34" s="1">
        <f t="shared" si="4"/>
        <v>14496</v>
      </c>
      <c r="Z34" s="1">
        <v>1.28</v>
      </c>
      <c r="AA34" s="1">
        <v>0</v>
      </c>
      <c r="AB34" s="1" t="s">
        <v>73</v>
      </c>
      <c r="AC34" s="1">
        <v>1.4</v>
      </c>
      <c r="AD34" s="1">
        <v>4</v>
      </c>
      <c r="AE34" s="1" t="s">
        <v>38</v>
      </c>
      <c r="AG34" s="1">
        <v>10</v>
      </c>
      <c r="AH34" s="1" t="s">
        <v>73</v>
      </c>
      <c r="AO34" s="1" t="s">
        <v>73</v>
      </c>
      <c r="AP34" s="1">
        <v>-0.5</v>
      </c>
      <c r="AQ34" s="1">
        <v>8.5</v>
      </c>
      <c r="AR34" s="1">
        <v>10.5</v>
      </c>
    </row>
    <row r="35" spans="1:44" s="1" customFormat="1" ht="15.75" x14ac:dyDescent="0.25">
      <c r="A35" s="1" t="s">
        <v>75</v>
      </c>
      <c r="B35" s="1" t="s">
        <v>76</v>
      </c>
      <c r="C35" s="1">
        <v>7761.1</v>
      </c>
      <c r="E35" s="1">
        <v>12256.8</v>
      </c>
      <c r="F35" s="1">
        <v>15040.2</v>
      </c>
      <c r="L35" s="1">
        <v>13.64</v>
      </c>
      <c r="M35" s="1">
        <f t="shared" si="3"/>
        <v>0.45363238967527053</v>
      </c>
      <c r="N35" s="1">
        <v>2.4500000000000002</v>
      </c>
      <c r="O35" s="1">
        <v>654</v>
      </c>
      <c r="P35" s="1">
        <v>6695.3</v>
      </c>
      <c r="Q35" s="1">
        <v>0</v>
      </c>
      <c r="R35" s="1">
        <v>6101.9</v>
      </c>
      <c r="S35" s="1">
        <f t="shared" si="4"/>
        <v>13451.2</v>
      </c>
      <c r="Z35" s="1">
        <v>2.4500000000000002</v>
      </c>
      <c r="AA35" s="1">
        <v>103.23</v>
      </c>
      <c r="AB35" s="1" t="s">
        <v>75</v>
      </c>
      <c r="AC35" s="1">
        <v>1.1000000000000001</v>
      </c>
      <c r="AD35" s="1">
        <v>3</v>
      </c>
      <c r="AE35" s="1" t="s">
        <v>38</v>
      </c>
      <c r="AF35" s="1">
        <v>55</v>
      </c>
      <c r="AG35" s="1">
        <v>35</v>
      </c>
      <c r="AH35" s="1" t="s">
        <v>75</v>
      </c>
      <c r="AI35" s="1">
        <v>13.5</v>
      </c>
      <c r="AJ35" s="1">
        <v>6.5</v>
      </c>
      <c r="AK35" s="1">
        <v>10</v>
      </c>
      <c r="AL35" s="1">
        <v>-0.5</v>
      </c>
      <c r="AM35" s="1">
        <v>7</v>
      </c>
      <c r="AN35" s="1">
        <v>7</v>
      </c>
      <c r="AO35" s="1" t="s">
        <v>75</v>
      </c>
      <c r="AP35" s="1">
        <v>5.5</v>
      </c>
      <c r="AQ35" s="1">
        <v>3.5</v>
      </c>
      <c r="AR35" s="1">
        <v>-1.5</v>
      </c>
    </row>
    <row r="36" spans="1:44" s="1" customFormat="1" ht="15.75" x14ac:dyDescent="0.25">
      <c r="A36" s="1" t="s">
        <v>77</v>
      </c>
      <c r="B36" s="1">
        <v>4619</v>
      </c>
      <c r="C36" s="1">
        <v>269582.3</v>
      </c>
      <c r="E36" s="1">
        <v>381368.8</v>
      </c>
      <c r="F36" s="1">
        <v>370632.2</v>
      </c>
      <c r="L36" s="1">
        <v>5.64</v>
      </c>
      <c r="M36" s="1">
        <f t="shared" si="3"/>
        <v>0.40623040730480792</v>
      </c>
      <c r="N36" s="1">
        <v>2.21</v>
      </c>
      <c r="O36" s="1">
        <v>11299.2</v>
      </c>
      <c r="P36" s="1">
        <v>242125.9</v>
      </c>
      <c r="Q36" s="1">
        <v>1900.1</v>
      </c>
      <c r="R36" s="1">
        <v>174682</v>
      </c>
      <c r="S36" s="1">
        <f t="shared" si="4"/>
        <v>430007.2</v>
      </c>
      <c r="Z36" s="1">
        <v>2.21</v>
      </c>
      <c r="AA36" s="1">
        <v>0</v>
      </c>
      <c r="AB36" s="1" t="s">
        <v>77</v>
      </c>
      <c r="AH36" s="1" t="s">
        <v>77</v>
      </c>
      <c r="AO36" s="1" t="s">
        <v>77</v>
      </c>
    </row>
    <row r="37" spans="1:44" s="1" customFormat="1" ht="15.75" x14ac:dyDescent="0.25">
      <c r="A37" s="1" t="s">
        <v>78</v>
      </c>
      <c r="B37" s="1" t="s">
        <v>79</v>
      </c>
      <c r="C37" s="1">
        <v>23152</v>
      </c>
      <c r="E37" s="1">
        <v>13474</v>
      </c>
      <c r="F37" s="1">
        <v>12802.3</v>
      </c>
      <c r="L37" s="1">
        <v>11.45</v>
      </c>
      <c r="M37" s="1">
        <f t="shared" si="3"/>
        <v>0.4092962866787847</v>
      </c>
      <c r="N37" s="1">
        <v>1.58</v>
      </c>
      <c r="O37" s="1">
        <v>999</v>
      </c>
      <c r="P37" s="1">
        <v>10375</v>
      </c>
      <c r="Q37" s="1">
        <v>0</v>
      </c>
      <c r="R37" s="1">
        <v>7881</v>
      </c>
      <c r="S37" s="1">
        <f t="shared" si="4"/>
        <v>19255</v>
      </c>
      <c r="Z37" s="1">
        <v>1.58</v>
      </c>
      <c r="AA37" s="1">
        <v>119.71</v>
      </c>
      <c r="AB37" s="1" t="s">
        <v>78</v>
      </c>
      <c r="AC37" s="1">
        <v>1.35</v>
      </c>
      <c r="AD37" s="1">
        <v>3</v>
      </c>
      <c r="AE37" s="1" t="s">
        <v>38</v>
      </c>
      <c r="AF37" s="1">
        <v>45</v>
      </c>
      <c r="AG37" s="1">
        <v>25</v>
      </c>
      <c r="AH37" s="1" t="s">
        <v>78</v>
      </c>
      <c r="AI37" s="1">
        <v>5.5</v>
      </c>
      <c r="AJ37" s="1">
        <v>8</v>
      </c>
      <c r="AK37" s="1">
        <v>10</v>
      </c>
      <c r="AL37" s="1">
        <v>5.5</v>
      </c>
      <c r="AM37" s="1">
        <v>7</v>
      </c>
      <c r="AN37" s="1">
        <v>6.5</v>
      </c>
      <c r="AO37" s="1" t="s">
        <v>78</v>
      </c>
      <c r="AP37" s="1">
        <v>7</v>
      </c>
      <c r="AQ37" s="1">
        <v>3</v>
      </c>
      <c r="AR37" s="1">
        <v>-1.5</v>
      </c>
    </row>
    <row r="39" spans="1:44" s="1" customFormat="1" ht="15.75" x14ac:dyDescent="0.25">
      <c r="A39" s="1" t="s">
        <v>82</v>
      </c>
      <c r="B39" s="1" t="s">
        <v>83</v>
      </c>
      <c r="C39" s="1">
        <v>1417</v>
      </c>
      <c r="E39" s="1">
        <v>781.1</v>
      </c>
      <c r="F39" s="1">
        <v>1795.9</v>
      </c>
      <c r="L39" s="1">
        <v>9.39</v>
      </c>
      <c r="M39" s="1">
        <f t="shared" si="3"/>
        <v>0.41988407964849961</v>
      </c>
      <c r="N39" s="1">
        <v>1.89</v>
      </c>
      <c r="O39" s="1">
        <v>0</v>
      </c>
      <c r="P39" s="1">
        <v>1241.0999999999999</v>
      </c>
      <c r="Q39" s="1">
        <v>0</v>
      </c>
      <c r="R39" s="1">
        <v>898.3</v>
      </c>
      <c r="S39" s="1">
        <f t="shared" si="4"/>
        <v>2139.3999999999996</v>
      </c>
      <c r="Z39" s="1">
        <v>1.89</v>
      </c>
      <c r="AA39" s="1">
        <v>252.65</v>
      </c>
      <c r="AB39" s="1" t="s">
        <v>82</v>
      </c>
      <c r="AC39" s="1">
        <v>0.95</v>
      </c>
      <c r="AD39" s="1">
        <v>3</v>
      </c>
      <c r="AE39" s="1" t="s">
        <v>38</v>
      </c>
      <c r="AF39" s="1">
        <v>30</v>
      </c>
      <c r="AG39" s="1">
        <v>50</v>
      </c>
      <c r="AH39" s="1" t="s">
        <v>82</v>
      </c>
      <c r="AI39" s="1">
        <v>6</v>
      </c>
      <c r="AJ39" s="1">
        <v>4</v>
      </c>
      <c r="AK39" s="1">
        <v>16.5</v>
      </c>
      <c r="AL39" s="1">
        <v>-18</v>
      </c>
      <c r="AM39" s="1">
        <v>1.5</v>
      </c>
      <c r="AN39" s="1">
        <v>13.5</v>
      </c>
      <c r="AO39" s="1" t="s">
        <v>82</v>
      </c>
      <c r="AP39" s="1">
        <v>10</v>
      </c>
      <c r="AQ39" s="1">
        <v>1</v>
      </c>
      <c r="AR39" s="1">
        <v>-18</v>
      </c>
    </row>
    <row r="40" spans="1:44" s="1" customFormat="1" ht="15.75" x14ac:dyDescent="0.25">
      <c r="A40" s="1" t="s">
        <v>84</v>
      </c>
      <c r="B40" s="1" t="s">
        <v>85</v>
      </c>
      <c r="C40" s="1">
        <v>10486</v>
      </c>
      <c r="E40" s="1">
        <v>10692</v>
      </c>
      <c r="F40" s="1">
        <v>8345.6</v>
      </c>
      <c r="L40" s="1">
        <v>1.39</v>
      </c>
      <c r="M40" s="1">
        <f t="shared" si="3"/>
        <v>0.57359670530811468</v>
      </c>
      <c r="N40" s="1">
        <v>0.92</v>
      </c>
      <c r="O40" s="1">
        <v>0</v>
      </c>
      <c r="P40" s="1">
        <v>5591</v>
      </c>
      <c r="Q40" s="1">
        <v>0</v>
      </c>
      <c r="R40" s="1">
        <v>7521</v>
      </c>
      <c r="S40" s="1">
        <f t="shared" si="4"/>
        <v>13112</v>
      </c>
      <c r="Z40" s="1">
        <v>0.92</v>
      </c>
      <c r="AA40" s="1">
        <v>0</v>
      </c>
      <c r="AB40" s="1" t="s">
        <v>84</v>
      </c>
      <c r="AC40" s="1">
        <v>1.45</v>
      </c>
      <c r="AD40" s="1">
        <v>3</v>
      </c>
      <c r="AE40" s="1" t="s">
        <v>38</v>
      </c>
      <c r="AF40" s="1">
        <v>25</v>
      </c>
      <c r="AG40" s="1">
        <v>20</v>
      </c>
      <c r="AH40" s="1" t="s">
        <v>84</v>
      </c>
      <c r="AI40" s="1">
        <v>8</v>
      </c>
      <c r="AJ40" s="1">
        <v>14</v>
      </c>
      <c r="AK40" s="1">
        <v>24.5</v>
      </c>
      <c r="AL40" s="1">
        <v>-6</v>
      </c>
      <c r="AM40" s="1">
        <v>16</v>
      </c>
      <c r="AN40" s="1">
        <v>45</v>
      </c>
      <c r="AO40" s="1" t="s">
        <v>84</v>
      </c>
      <c r="AP40" s="1">
        <v>13.5</v>
      </c>
      <c r="AQ40" s="1">
        <v>15</v>
      </c>
      <c r="AR40" s="1">
        <v>0.5</v>
      </c>
    </row>
    <row r="42" spans="1:44" s="1" customFormat="1" ht="15.75" x14ac:dyDescent="0.25">
      <c r="A42" s="1" t="s">
        <v>86</v>
      </c>
      <c r="B42" s="1" t="s">
        <v>87</v>
      </c>
      <c r="C42" s="1">
        <v>1561.4</v>
      </c>
      <c r="E42" s="1">
        <v>4290</v>
      </c>
      <c r="F42" s="1">
        <v>8306.7999999999993</v>
      </c>
      <c r="L42" s="1">
        <v>12.88</v>
      </c>
      <c r="M42" s="1">
        <f t="shared" si="3"/>
        <v>0.55814864379671647</v>
      </c>
      <c r="N42" s="1">
        <v>2.72</v>
      </c>
      <c r="O42" s="1">
        <v>0</v>
      </c>
      <c r="P42" s="1">
        <v>2707.4</v>
      </c>
      <c r="Q42" s="1">
        <v>0</v>
      </c>
      <c r="R42" s="1">
        <v>3420</v>
      </c>
      <c r="S42" s="1">
        <f t="shared" si="4"/>
        <v>6127.4</v>
      </c>
      <c r="Z42" s="1">
        <v>2.72</v>
      </c>
      <c r="AA42" s="1">
        <v>123.74</v>
      </c>
      <c r="AB42" s="1" t="s">
        <v>86</v>
      </c>
      <c r="AC42" s="1">
        <v>1.25</v>
      </c>
      <c r="AD42" s="1">
        <v>3</v>
      </c>
      <c r="AE42" s="1" t="s">
        <v>38</v>
      </c>
      <c r="AF42" s="1">
        <v>45</v>
      </c>
      <c r="AG42" s="1">
        <v>35</v>
      </c>
      <c r="AH42" s="1" t="s">
        <v>86</v>
      </c>
      <c r="AL42" s="1">
        <v>8.5</v>
      </c>
      <c r="AM42" s="1">
        <v>18</v>
      </c>
      <c r="AN42" s="1">
        <v>4.5</v>
      </c>
      <c r="AO42" s="1" t="s">
        <v>86</v>
      </c>
      <c r="AP42" s="1">
        <v>14.5</v>
      </c>
      <c r="AQ42" s="1">
        <v>7</v>
      </c>
      <c r="AR42" s="1">
        <v>4</v>
      </c>
    </row>
    <row r="43" spans="1:44" s="1" customFormat="1" ht="15.75" x14ac:dyDescent="0.25">
      <c r="A43" s="1" t="s">
        <v>88</v>
      </c>
      <c r="B43" s="1" t="s">
        <v>89</v>
      </c>
      <c r="C43" s="1">
        <v>7331</v>
      </c>
      <c r="E43" s="1">
        <v>28600</v>
      </c>
      <c r="F43" s="1">
        <v>24450.400000000001</v>
      </c>
      <c r="L43" s="1">
        <v>-6.33</v>
      </c>
      <c r="M43" s="1">
        <f t="shared" si="3"/>
        <v>0.53765537984350398</v>
      </c>
      <c r="N43" s="1">
        <v>1.02</v>
      </c>
      <c r="O43" s="1">
        <v>675</v>
      </c>
      <c r="P43" s="1">
        <v>19001</v>
      </c>
      <c r="Q43" s="1">
        <v>0</v>
      </c>
      <c r="R43" s="1">
        <v>22881</v>
      </c>
      <c r="S43" s="1">
        <f t="shared" si="4"/>
        <v>42557</v>
      </c>
      <c r="Z43" s="1">
        <v>1.02</v>
      </c>
      <c r="AA43" s="1">
        <v>-185.4</v>
      </c>
      <c r="AB43" s="1" t="s">
        <v>88</v>
      </c>
      <c r="AC43" s="1">
        <v>1.45</v>
      </c>
      <c r="AD43" s="1">
        <v>4</v>
      </c>
      <c r="AE43" s="1" t="s">
        <v>58</v>
      </c>
      <c r="AF43" s="1">
        <v>15</v>
      </c>
      <c r="AG43" s="1">
        <v>15</v>
      </c>
      <c r="AH43" s="1" t="s">
        <v>88</v>
      </c>
      <c r="AJ43" s="1">
        <v>29.5</v>
      </c>
      <c r="AK43" s="1">
        <v>15</v>
      </c>
      <c r="AM43" s="1">
        <v>5.5</v>
      </c>
      <c r="AN43" s="1">
        <v>32.5</v>
      </c>
      <c r="AO43" s="1" t="s">
        <v>88</v>
      </c>
      <c r="AQ43" s="1">
        <v>-2</v>
      </c>
      <c r="AR43" s="1">
        <v>-4.5</v>
      </c>
    </row>
  </sheetData>
  <pageMargins left="0.7" right="0.7" top="0.75" bottom="0.75" header="0.3" footer="0.3"/>
  <pageSetup paperSize="1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GDC Financial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2017-02-17T14:55:35Z</dcterms:created>
  <dcterms:modified xsi:type="dcterms:W3CDTF">2017-02-25T20:15:26Z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{DB933736-2543-46B0-91CB-12BD327ABF69}</vt:lpwstr>
  </property>
</Properties>
</file>