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3350"/>
  </bookViews>
  <sheets>
    <sheet name="Exhibit GWT-2" sheetId="4" r:id="rId1"/>
    <sheet name="Exhibit GWT-3 " sheetId="5" r:id="rId2"/>
    <sheet name="Exhibit GWT-4" sheetId="6" r:id="rId3"/>
    <sheet name="Exhibit GWT-5" sheetId="7" r:id="rId4"/>
    <sheet name="Exhibit GWT-6" sheetId="8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0">'[1]OKLA DATA'!$D$205</definedName>
    <definedName name="\P">'[1]OKLA DATA'!$A$136</definedName>
    <definedName name="_DAT1">'[2]WP-H-14-682010_Lobby'!$A$3:$A$31</definedName>
    <definedName name="_DAT10">'[2]WP-H-14-682010_LobbyA'!$J$2:$J$586</definedName>
    <definedName name="_DAT2">'[2]WP-H-14-682010_Lobby'!$B$3:$B$31</definedName>
    <definedName name="_DAT3">'[2]WP-H-14-682010_Lobby'!$C$3:$C$31</definedName>
    <definedName name="_DAT4">'[2]WP-H-14-682010_Lobby'!$E$3:$E$31</definedName>
    <definedName name="_DAT5">'[2]WP-H-14-682010_Lobby'!$F$3:$F$31</definedName>
    <definedName name="_DAT6">'[2]WP-H-14-682010_Lobby'!$G$3:$G$31</definedName>
    <definedName name="_DAT7">'[2]WP-H-14-682010_LobbyA'!$G$2:$G$586</definedName>
    <definedName name="_DAT8">'[2]WP-H-14-682010_LobbyA'!$H$2:$H$586</definedName>
    <definedName name="_DAT9">'[2]WP-H-14-682010_LobbyA'!$I$2:$I$586</definedName>
    <definedName name="_Fill" hidden="1">'[3]COST OF SERVICE'!#REF!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hidden="1">#REF!</definedName>
    <definedName name="_Order1" hidden="1">255</definedName>
    <definedName name="_Order2" hidden="1">0</definedName>
    <definedName name="_Regression_Int" hidden="1">1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hidden="1">#REF!</definedName>
    <definedName name="Airport">'[4]Customer Bill Details (External'!$O$157</definedName>
    <definedName name="ATOKA">[5]Atoka!$A$1:$K$33</definedName>
    <definedName name="Calculation_of_Ok_Juris_Cost_of_Fuel" localSheetId="1">#REF!</definedName>
    <definedName name="Calculation_of_Ok_Juris_Cost_of_Fuel" localSheetId="2">#REF!</definedName>
    <definedName name="Calculation_of_Ok_Juris_Cost_of_Fuel" localSheetId="3">#REF!</definedName>
    <definedName name="Calculation_of_Ok_Juris_Cost_of_Fuel" localSheetId="4">#REF!</definedName>
    <definedName name="Calculation_of_Ok_Juris_Cost_of_Fuel">#REF!</definedName>
    <definedName name="Comparison_of_Fuel_Okla_Juris" localSheetId="1">#REF!</definedName>
    <definedName name="Comparison_of_Fuel_Okla_Juris" localSheetId="2">#REF!</definedName>
    <definedName name="Comparison_of_Fuel_Okla_Juris" localSheetId="3">#REF!</definedName>
    <definedName name="Comparison_of_Fuel_Okla_Juris" localSheetId="4">#REF!</definedName>
    <definedName name="Comparison_of_Fuel_Okla_Juris">#REF!</definedName>
    <definedName name="CONOCO_FAC" localSheetId="1">#REF!</definedName>
    <definedName name="CONOCO_FAC" localSheetId="2">#REF!</definedName>
    <definedName name="CONOCO_FAC" localSheetId="3">#REF!</definedName>
    <definedName name="CONOCO_FAC" localSheetId="4">#REF!</definedName>
    <definedName name="CONOCO_FAC">#REF!</definedName>
    <definedName name="cp_by_group" localSheetId="1">#REF!</definedName>
    <definedName name="cp_by_group" localSheetId="2">#REF!</definedName>
    <definedName name="cp_by_group" localSheetId="3">#REF!</definedName>
    <definedName name="cp_by_group" localSheetId="4">#REF!</definedName>
    <definedName name="cp_by_group">#REF!</definedName>
    <definedName name="cp_by_serv_level" localSheetId="1">#REF!</definedName>
    <definedName name="cp_by_serv_level" localSheetId="2">#REF!</definedName>
    <definedName name="cp_by_serv_level" localSheetId="3">#REF!</definedName>
    <definedName name="cp_by_serv_level" localSheetId="4">#REF!</definedName>
    <definedName name="cp_by_serv_level">#REF!</definedName>
    <definedName name="cp_input_area" localSheetId="1">#REF!</definedName>
    <definedName name="cp_input_area" localSheetId="2">#REF!</definedName>
    <definedName name="cp_input_area" localSheetId="3">#REF!</definedName>
    <definedName name="cp_input_area" localSheetId="4">#REF!</definedName>
    <definedName name="cp_input_area">#REF!</definedName>
    <definedName name="DATA">'[1]OKLA DATA'!$A$1:$B$118</definedName>
    <definedName name="Data_for_Above_Calculations" localSheetId="1">#REF!</definedName>
    <definedName name="Data_for_Above_Calculations" localSheetId="2">#REF!</definedName>
    <definedName name="Data_for_Above_Calculations" localSheetId="3">#REF!</definedName>
    <definedName name="Data_for_Above_Calculations" localSheetId="4">#REF!</definedName>
    <definedName name="Data_for_Above_Calculations">#REF!</definedName>
    <definedName name="dfsdfsdfsdf" hidden="1">'[3]COST OF SERVICE'!#REF!</definedName>
    <definedName name="EGEXMPCA.XLS">[6]Input_Data!#REF!</definedName>
    <definedName name="ExpDurant">'[4]Customer Bill Details (External'!$O$113</definedName>
    <definedName name="ExpGlenpool">'[4]Customer Bill Details (External'!$O$41</definedName>
    <definedName name="FAC_CALC" localSheetId="1">#REF!</definedName>
    <definedName name="FAC_CALC" localSheetId="2">#REF!</definedName>
    <definedName name="FAC_CALC" localSheetId="3">#REF!</definedName>
    <definedName name="FAC_CALC" localSheetId="4">#REF!</definedName>
    <definedName name="FAC_CALC">#REF!</definedName>
    <definedName name="FCTCcalcN">"optbox_FCcalcN"</definedName>
    <definedName name="FCTCcalcY">"optbox_FccalcY"</definedName>
    <definedName name="FUEL_EXCLUSION_SECTION" localSheetId="1">#REF!</definedName>
    <definedName name="FUEL_EXCLUSION_SECTION" localSheetId="2">#REF!</definedName>
    <definedName name="FUEL_EXCLUSION_SECTION" localSheetId="3">#REF!</definedName>
    <definedName name="FUEL_EXCLUSION_SECTION" localSheetId="4">#REF!</definedName>
    <definedName name="FUEL_EXCLUSION_SECTION">#REF!</definedName>
    <definedName name="Fuel_Pro_Forma_Adj" localSheetId="1">#REF!</definedName>
    <definedName name="Fuel_Pro_Forma_Adj" localSheetId="2">#REF!</definedName>
    <definedName name="Fuel_Pro_Forma_Adj" localSheetId="3">#REF!</definedName>
    <definedName name="Fuel_Pro_Forma_Adj" localSheetId="4">#REF!</definedName>
    <definedName name="Fuel_Pro_Forma_Adj">#REF!</definedName>
    <definedName name="GASCOST" localSheetId="1">#REF!</definedName>
    <definedName name="GASCOST" localSheetId="2">#REF!</definedName>
    <definedName name="GASCOST" localSheetId="3">#REF!</definedName>
    <definedName name="GASCOST" localSheetId="4">#REF!</definedName>
    <definedName name="GASCOST">#REF!</definedName>
    <definedName name="GeogiaPac">'[4]Customer Bill Details (External'!$O$319</definedName>
    <definedName name="ghfgh" localSheetId="1">#REF!</definedName>
    <definedName name="ghfgh" localSheetId="2">#REF!</definedName>
    <definedName name="ghfgh" localSheetId="3">#REF!</definedName>
    <definedName name="ghfgh" localSheetId="4">#REF!</definedName>
    <definedName name="ghfgh">#REF!</definedName>
    <definedName name="HertzData">'[4]Customer Bill Details (External'!$O$280</definedName>
    <definedName name="HertzRes">'[4]Customer Bill Details (External'!$O$239</definedName>
    <definedName name="JBL" localSheetId="1">#REF!</definedName>
    <definedName name="JBL" localSheetId="2">#REF!</definedName>
    <definedName name="JBL" localSheetId="3">#REF!</definedName>
    <definedName name="JBL" localSheetId="4">#REF!</definedName>
    <definedName name="JBL">#REF!</definedName>
    <definedName name="Juris_Weather_Adj_Data" localSheetId="1">#REF!</definedName>
    <definedName name="Juris_Weather_Adj_Data" localSheetId="2">#REF!</definedName>
    <definedName name="Juris_Weather_Adj_Data" localSheetId="3">#REF!</definedName>
    <definedName name="Juris_Weather_Adj_Data" localSheetId="4">#REF!</definedName>
    <definedName name="Juris_Weather_Adj_Data">#REF!</definedName>
    <definedName name="MacSteel">'[4]Customer Bill Details (External'!$O$77</definedName>
    <definedName name="movelines">"movelines"</definedName>
    <definedName name="OKCOALADJ" localSheetId="1">#REF!</definedName>
    <definedName name="OKCOALADJ" localSheetId="2">#REF!</definedName>
    <definedName name="OKCOALADJ" localSheetId="3">#REF!</definedName>
    <definedName name="OKCOALADJ" localSheetId="4">#REF!</definedName>
    <definedName name="OKCOALADJ">#REF!</definedName>
    <definedName name="OKLAFAC" localSheetId="1">#REF!</definedName>
    <definedName name="OKLAFAC" localSheetId="2">#REF!</definedName>
    <definedName name="OKLAFAC" localSheetId="3">#REF!</definedName>
    <definedName name="OKLAFAC" localSheetId="4">#REF!</definedName>
    <definedName name="OKLAFAC">#REF!</definedName>
    <definedName name="Page" localSheetId="1">#REF!</definedName>
    <definedName name="Page" localSheetId="2">#REF!</definedName>
    <definedName name="Page" localSheetId="3">#REF!</definedName>
    <definedName name="Page" localSheetId="4">#REF!</definedName>
    <definedName name="Page">#REF!</definedName>
    <definedName name="PAGE_1" localSheetId="1">#REF!</definedName>
    <definedName name="PAGE_1" localSheetId="2">#REF!</definedName>
    <definedName name="PAGE_1" localSheetId="3">#REF!</definedName>
    <definedName name="PAGE_1" localSheetId="4">#REF!</definedName>
    <definedName name="PAGE_1">#REF!</definedName>
    <definedName name="PAGE_2" localSheetId="1">#REF!</definedName>
    <definedName name="PAGE_2" localSheetId="2">#REF!</definedName>
    <definedName name="PAGE_2" localSheetId="3">#REF!</definedName>
    <definedName name="PAGE_2" localSheetId="4">#REF!</definedName>
    <definedName name="PAGE_2">#REF!</definedName>
    <definedName name="PAGE_3">#N/A</definedName>
    <definedName name="PAGE_4">#N/A</definedName>
    <definedName name="Pageheaders">'[7]COST OF SERVICE'!#REF!</definedName>
    <definedName name="Percent" localSheetId="1">#REF!</definedName>
    <definedName name="Percent" localSheetId="2">#REF!</definedName>
    <definedName name="Percent" localSheetId="3">#REF!</definedName>
    <definedName name="Percent" localSheetId="4">#REF!</definedName>
    <definedName name="Percent">#REF!</definedName>
    <definedName name="Plains">'[4]Customer Bill Details (External'!$O$402</definedName>
    <definedName name="print_all_D_1" localSheetId="1">#REF!</definedName>
    <definedName name="print_all_D_1" localSheetId="2">#REF!</definedName>
    <definedName name="print_all_D_1" localSheetId="3">#REF!</definedName>
    <definedName name="print_all_D_1" localSheetId="4">#REF!</definedName>
    <definedName name="print_all_D_1">#REF!</definedName>
    <definedName name="_xlnm.Print_Titles" localSheetId="2">'Exhibit GWT-4'!$1:$9</definedName>
    <definedName name="QF1_PG1">[8]QF1_PG1!$A$1:$F$47</definedName>
    <definedName name="QF1_PG2">[8]QF1_PG2!$A$1:$H$55</definedName>
    <definedName name="QF1_PG3">[8]QF1_PG3!$A$1:$E$42</definedName>
    <definedName name="Reconcilement" localSheetId="1">#REF!</definedName>
    <definedName name="Reconcilement" localSheetId="2">#REF!</definedName>
    <definedName name="Reconcilement" localSheetId="3">#REF!</definedName>
    <definedName name="Reconcilement" localSheetId="4">#REF!</definedName>
    <definedName name="Reconcilement">#REF!</definedName>
    <definedName name="RORINPUT">'[7]COST OF SERVICE'!$AK$1489</definedName>
    <definedName name="RoseState">'[4]Customer Bill Details (External'!$O$198</definedName>
    <definedName name="SAPBEXdnldView" hidden="1">"D3AGMWPPTUYDCJTDZ8WJR9VSG"</definedName>
    <definedName name="SAPBEXsysID" hidden="1">"PBW"</definedName>
    <definedName name="sch" localSheetId="1">#REF!</definedName>
    <definedName name="sch" localSheetId="2">#REF!</definedName>
    <definedName name="sch" localSheetId="3">#REF!</definedName>
    <definedName name="sch" localSheetId="4">#REF!</definedName>
    <definedName name="sch">#REF!</definedName>
    <definedName name="SCH_B1">[9]SCH_B1!$A$1:$G$30</definedName>
    <definedName name="SCH_B3">[9]SCH_B3!$A$1:$G$42</definedName>
    <definedName name="SCH_C2">[9]SCH_C2!$A$1:$G$42</definedName>
    <definedName name="SCH_D2">[9]SCH_D2!$A$1:$G$42</definedName>
    <definedName name="SCH_H2">[9]SCH_H2!$A$1:$G$42</definedName>
    <definedName name="SummaryDownload" comment="'=OFFSET('Monthly Revenue'!$A$5,0,0,COUNTA('Monthly Revenue'!$A:$A),9)">OFFSET('[10](1)Summary Download'!$B$6,0,0,COUNTA('[10](1)Summary Download'!$B:$B),43)</definedName>
    <definedName name="Sysco">'[4]Customer Bill Details (External'!$O$362</definedName>
    <definedName name="test" localSheetId="1">#REF!</definedName>
    <definedName name="test" localSheetId="2">#REF!</definedName>
    <definedName name="test" localSheetId="3">#REF!</definedName>
    <definedName name="test" localSheetId="4">#REF!</definedName>
    <definedName name="test">#REF!</definedName>
    <definedName name="TEST0">'[2]WP-H-14-682010_Lobby'!$A$3:$G$31</definedName>
    <definedName name="TESTHKEY">'[2]WP-H-14-682010_Lobby'!$G$1</definedName>
    <definedName name="TESTKEYS">'[2]WP-H-14-682010_Lobby'!$A$3:$F$31</definedName>
    <definedName name="TESTVKEY">'[2]WP-H-14-682010_Lobby'!$A$1:$F$1</definedName>
    <definedName name="Weather_Fuel_Cost_Calc" localSheetId="1">#REF!</definedName>
    <definedName name="Weather_Fuel_Cost_Calc" localSheetId="2">#REF!</definedName>
    <definedName name="Weather_Fuel_Cost_Calc" localSheetId="3">#REF!</definedName>
    <definedName name="Weather_Fuel_Cost_Calc" localSheetId="4">#REF!</definedName>
    <definedName name="Weather_Fuel_Cost_Calc">#REF!</definedName>
    <definedName name="WEIGHAVG" localSheetId="1">#REF!</definedName>
    <definedName name="WEIGHAVG" localSheetId="2">#REF!</definedName>
    <definedName name="WEIGHAVG" localSheetId="3">#REF!</definedName>
    <definedName name="WEIGHAVG" localSheetId="4">#REF!</definedName>
    <definedName name="WEIGHAVG">#REF!</definedName>
    <definedName name="WP_B9a">[11]WP_B9!$A$29:$U$61</definedName>
    <definedName name="WP_B9b">[11]WP_B9!#REF!</definedName>
    <definedName name="WP_G6" localSheetId="1">#REF!</definedName>
    <definedName name="WP_G6" localSheetId="2">#REF!</definedName>
    <definedName name="WP_G6" localSheetId="3">#REF!</definedName>
    <definedName name="WP_G6" localSheetId="4">#REF!</definedName>
    <definedName name="WP_G6">#REF!</definedName>
    <definedName name="wrn.ACC._.PROV." localSheetId="1" hidden="1">{"JURIS_ACC_PROV",#N/A,FALSE,"COSTSTUDY";"OKCLS_ACC_PROV",#N/A,FALSE,"COSTSTUDY"}</definedName>
    <definedName name="wrn.ACC._.PROV." localSheetId="2" hidden="1">{"JURIS_ACC_PROV",#N/A,FALSE,"COSTSTUDY";"OKCLS_ACC_PROV",#N/A,FALSE,"COSTSTUDY"}</definedName>
    <definedName name="wrn.ACC._.PROV." localSheetId="3" hidden="1">{"JURIS_ACC_PROV",#N/A,FALSE,"COSTSTUDY";"OKCLS_ACC_PROV",#N/A,FALSE,"COSTSTUDY"}</definedName>
    <definedName name="wrn.ACC._.PROV." localSheetId="4" hidden="1">{"JURIS_ACC_PROV",#N/A,FALSE,"COSTSTUDY";"OKCLS_ACC_PROV",#N/A,FALSE,"COSTSTUDY"}</definedName>
    <definedName name="wrn.ACC._.PROV." hidden="1">{"JURIS_ACC_PROV",#N/A,FALSE,"COSTSTUDY";"OKCLS_ACC_PROV",#N/A,FALSE,"COSTSTUDY"}</definedName>
    <definedName name="wrn.CAPACITY._.ALLOC._.SUMMARY." localSheetId="1" hidden="1">{"CAP_ALLOC_SUMMARY",#N/A,FALSE,"Alloc Summary"}</definedName>
    <definedName name="wrn.CAPACITY._.ALLOC._.SUMMARY." localSheetId="2" hidden="1">{"CAP_ALLOC_SUMMARY",#N/A,FALSE,"Alloc Summary"}</definedName>
    <definedName name="wrn.CAPACITY._.ALLOC._.SUMMARY." localSheetId="3" hidden="1">{"CAP_ALLOC_SUMMARY",#N/A,FALSE,"Alloc Summary"}</definedName>
    <definedName name="wrn.CAPACITY._.ALLOC._.SUMMARY." localSheetId="4" hidden="1">{"CAP_ALLOC_SUMMARY",#N/A,FALSE,"Alloc Summary"}</definedName>
    <definedName name="wrn.CAPACITY._.ALLOC._.SUMMARY." hidden="1">{"CAP_ALLOC_SUMMARY",#N/A,FALSE,"Alloc Summary"}</definedName>
    <definedName name="wrn.CUST._.REV._.ALLOC._.INPUT." localSheetId="1" hidden="1">{"SECTK_JURIS_CUSTREV",#N/A,FALSE,"COSTSTUDY";"SECTK_OKCLS_CUSTREV",#N/A,FALSE,"COSTSTUDY"}</definedName>
    <definedName name="wrn.CUST._.REV._.ALLOC._.INPUT." localSheetId="2" hidden="1">{"SECTK_JURIS_CUSTREV",#N/A,FALSE,"COSTSTUDY";"SECTK_OKCLS_CUSTREV",#N/A,FALSE,"COSTSTUDY"}</definedName>
    <definedName name="wrn.CUST._.REV._.ALLOC._.INPUT." localSheetId="3" hidden="1">{"SECTK_JURIS_CUSTREV",#N/A,FALSE,"COSTSTUDY";"SECTK_OKCLS_CUSTREV",#N/A,FALSE,"COSTSTUDY"}</definedName>
    <definedName name="wrn.CUST._.REV._.ALLOC._.INPUT." localSheetId="4" hidden="1">{"SECTK_JURIS_CUSTREV",#N/A,FALSE,"COSTSTUDY";"SECTK_OKCLS_CUSTREV",#N/A,FALSE,"COSTSTUDY"}</definedName>
    <definedName name="wrn.CUST._.REV._.ALLOC._.INPUT." hidden="1">{"SECTK_JURIS_CUSTREV",#N/A,FALSE,"COSTSTUDY";"SECTK_OKCLS_CUSTREV",#N/A,FALSE,"COSTSTUDY"}</definedName>
    <definedName name="wrn.CUSTOMER._.ALLOC._.RATIOS." localSheetId="1" hidden="1">{"JURIS_CUST_ALLOC_RATIOS",#N/A,FALSE,"COSTSTUDY";"OKCLS_CUST_ALLOC_RATIOS",#N/A,FALSE,"COSTSTUDY"}</definedName>
    <definedName name="wrn.CUSTOMER._.ALLOC._.RATIOS." localSheetId="2" hidden="1">{"JURIS_CUST_ALLOC_RATIOS",#N/A,FALSE,"COSTSTUDY";"OKCLS_CUST_ALLOC_RATIOS",#N/A,FALSE,"COSTSTUDY"}</definedName>
    <definedName name="wrn.CUSTOMER._.ALLOC._.RATIOS." localSheetId="3" hidden="1">{"JURIS_CUST_ALLOC_RATIOS",#N/A,FALSE,"COSTSTUDY";"OKCLS_CUST_ALLOC_RATIOS",#N/A,FALSE,"COSTSTUDY"}</definedName>
    <definedName name="wrn.CUSTOMER._.ALLOC._.RATIOS." localSheetId="4" hidden="1">{"JURIS_CUST_ALLOC_RATIOS",#N/A,FALSE,"COSTSTUDY";"OKCLS_CUST_ALLOC_RATIOS",#N/A,FALSE,"COSTSTUDY"}</definedName>
    <definedName name="wrn.CUSTOMER._.ALLOC._.RATIOS." hidden="1">{"JURIS_CUST_ALLOC_RATIOS",#N/A,FALSE,"COSTSTUDY";"OKCLS_CUST_ALLOC_RATIOS",#N/A,FALSE,"COSTSTUDY"}</definedName>
    <definedName name="wrn.DEMAND._.ENERGY._.RATIOS." localSheetId="1" hidden="1">{"JURIS_DMDENRGY_RATIOS",#N/A,FALSE,"COSTSTUDY";"OKCLS_DMDENRGY_RATIOS",#N/A,FALSE,"COSTSTUDY"}</definedName>
    <definedName name="wrn.DEMAND._.ENERGY._.RATIOS." localSheetId="2" hidden="1">{"JURIS_DMDENRGY_RATIOS",#N/A,FALSE,"COSTSTUDY";"OKCLS_DMDENRGY_RATIOS",#N/A,FALSE,"COSTSTUDY"}</definedName>
    <definedName name="wrn.DEMAND._.ENERGY._.RATIOS." localSheetId="3" hidden="1">{"JURIS_DMDENRGY_RATIOS",#N/A,FALSE,"COSTSTUDY";"OKCLS_DMDENRGY_RATIOS",#N/A,FALSE,"COSTSTUDY"}</definedName>
    <definedName name="wrn.DEMAND._.ENERGY._.RATIOS." localSheetId="4" hidden="1">{"JURIS_DMDENRGY_RATIOS",#N/A,FALSE,"COSTSTUDY";"OKCLS_DMDENRGY_RATIOS",#N/A,FALSE,"COSTSTUDY"}</definedName>
    <definedName name="wrn.DEMAND._.ENERGY._.RATIOS." hidden="1">{"JURIS_DMDENRGY_RATIOS",#N/A,FALSE,"COSTSTUDY";"OKCLS_DMDENRGY_RATIOS",#N/A,FALSE,"COSTSTUDY"}</definedName>
    <definedName name="wrn.DEPRECIATION._.EXPENSE." localSheetId="1" hidden="1">{"JURIS_DEPR_EXP",#N/A,FALSE,"COSTSTUDY";"OKCLS_DEPR_EXP",#N/A,FALSE,"COSTSTUDY"}</definedName>
    <definedName name="wrn.DEPRECIATION._.EXPENSE." localSheetId="2" hidden="1">{"JURIS_DEPR_EXP",#N/A,FALSE,"COSTSTUDY";"OKCLS_DEPR_EXP",#N/A,FALSE,"COSTSTUDY"}</definedName>
    <definedName name="wrn.DEPRECIATION._.EXPENSE." localSheetId="3" hidden="1">{"JURIS_DEPR_EXP",#N/A,FALSE,"COSTSTUDY";"OKCLS_DEPR_EXP",#N/A,FALSE,"COSTSTUDY"}</definedName>
    <definedName name="wrn.DEPRECIATION._.EXPENSE." localSheetId="4" hidden="1">{"JURIS_DEPR_EXP",#N/A,FALSE,"COSTSTUDY";"OKCLS_DEPR_EXP",#N/A,FALSE,"COSTSTUDY"}</definedName>
    <definedName name="wrn.DEPRECIATION._.EXPENSE." hidden="1">{"JURIS_DEPR_EXP",#N/A,FALSE,"COSTSTUDY";"OKCLS_DEPR_EXP",#N/A,FALSE,"COSTSTUDY"}</definedName>
    <definedName name="wrn.DEVLP._.LABOR._.ALLOC." localSheetId="1" hidden="1">{"JURIS_LAB_ALOC_DEVLP",#N/A,FALSE,"COSTSTUDY";"OKCLS_LAB_ALOC_DEVLP",#N/A,FALSE,"COSTSTUDY"}</definedName>
    <definedName name="wrn.DEVLP._.LABOR._.ALLOC." localSheetId="2" hidden="1">{"JURIS_LAB_ALOC_DEVLP",#N/A,FALSE,"COSTSTUDY";"OKCLS_LAB_ALOC_DEVLP",#N/A,FALSE,"COSTSTUDY"}</definedName>
    <definedName name="wrn.DEVLP._.LABOR._.ALLOC." localSheetId="3" hidden="1">{"JURIS_LAB_ALOC_DEVLP",#N/A,FALSE,"COSTSTUDY";"OKCLS_LAB_ALOC_DEVLP",#N/A,FALSE,"COSTSTUDY"}</definedName>
    <definedName name="wrn.DEVLP._.LABOR._.ALLOC." localSheetId="4" hidden="1">{"JURIS_LAB_ALOC_DEVLP",#N/A,FALSE,"COSTSTUDY";"OKCLS_LAB_ALOC_DEVLP",#N/A,FALSE,"COSTSTUDY"}</definedName>
    <definedName name="wrn.DEVLP._.LABOR._.ALLOC." hidden="1">{"JURIS_LAB_ALOC_DEVLP",#N/A,FALSE,"COSTSTUDY";"OKCLS_LAB_ALOC_DEVLP",#N/A,FALSE,"COSTSTUDY"}</definedName>
    <definedName name="wrn.DMD._.ENERGY._.ALLOC._.INPUT." localSheetId="1" hidden="1">{"JURIS_DMDENRGY_AL_INPUT",#N/A,FALSE,"COSTSTUDY";"OKCLS_DMDENRGY_AL_INPUT",#N/A,FALSE,"COSTSTUDY"}</definedName>
    <definedName name="wrn.DMD._.ENERGY._.ALLOC._.INPUT." localSheetId="2" hidden="1">{"JURIS_DMDENRGY_AL_INPUT",#N/A,FALSE,"COSTSTUDY";"OKCLS_DMDENRGY_AL_INPUT",#N/A,FALSE,"COSTSTUDY"}</definedName>
    <definedName name="wrn.DMD._.ENERGY._.ALLOC._.INPUT." localSheetId="3" hidden="1">{"JURIS_DMDENRGY_AL_INPUT",#N/A,FALSE,"COSTSTUDY";"OKCLS_DMDENRGY_AL_INPUT",#N/A,FALSE,"COSTSTUDY"}</definedName>
    <definedName name="wrn.DMD._.ENERGY._.ALLOC._.INPUT." localSheetId="4" hidden="1">{"JURIS_DMDENRGY_AL_INPUT",#N/A,FALSE,"COSTSTUDY";"OKCLS_DMDENRGY_AL_INPUT",#N/A,FALSE,"COSTSTUDY"}</definedName>
    <definedName name="wrn.DMD._.ENERGY._.ALLOC._.INPUT." hidden="1">{"JURIS_DMDENRGY_AL_INPUT",#N/A,FALSE,"COSTSTUDY";"OKCLS_DMDENRGY_AL_INPUT",#N/A,FALSE,"COSTSTUDY"}</definedName>
    <definedName name="wrn.INCOME._.TAX._.CALCULATION." localSheetId="1" hidden="1">{"JURIS_INC_TAX_CALC",#N/A,FALSE,"COSTSTUDY";"OKCLS_INC_TAX_CALC",#N/A,FALSE,"COSTSTUDY"}</definedName>
    <definedName name="wrn.INCOME._.TAX._.CALCULATION." localSheetId="2" hidden="1">{"JURIS_INC_TAX_CALC",#N/A,FALSE,"COSTSTUDY";"OKCLS_INC_TAX_CALC",#N/A,FALSE,"COSTSTUDY"}</definedName>
    <definedName name="wrn.INCOME._.TAX._.CALCULATION." localSheetId="3" hidden="1">{"JURIS_INC_TAX_CALC",#N/A,FALSE,"COSTSTUDY";"OKCLS_INC_TAX_CALC",#N/A,FALSE,"COSTSTUDY"}</definedName>
    <definedName name="wrn.INCOME._.TAX._.CALCULATION." localSheetId="4" hidden="1">{"JURIS_INC_TAX_CALC",#N/A,FALSE,"COSTSTUDY";"OKCLS_INC_TAX_CALC",#N/A,FALSE,"COSTSTUDY"}</definedName>
    <definedName name="wrn.INCOME._.TAX._.CALCULATION." hidden="1">{"JURIS_INC_TAX_CALC",#N/A,FALSE,"COSTSTUDY";"OKCLS_INC_TAX_CALC",#N/A,FALSE,"COSTSTUDY"}</definedName>
    <definedName name="wrn.INTERNAL._.ALLOC._.INPUT." localSheetId="1" hidden="1">{"JURIS_INT_ALOC_AMTS",#N/A,FALSE,"COSTSTUDY";"OKCLS_INT_ALOC_AMTS",#N/A,FALSE,"COSTSTUDY"}</definedName>
    <definedName name="wrn.INTERNAL._.ALLOC._.INPUT." localSheetId="2" hidden="1">{"JURIS_INT_ALOC_AMTS",#N/A,FALSE,"COSTSTUDY";"OKCLS_INT_ALOC_AMTS",#N/A,FALSE,"COSTSTUDY"}</definedName>
    <definedName name="wrn.INTERNAL._.ALLOC._.INPUT." localSheetId="3" hidden="1">{"JURIS_INT_ALOC_AMTS",#N/A,FALSE,"COSTSTUDY";"OKCLS_INT_ALOC_AMTS",#N/A,FALSE,"COSTSTUDY"}</definedName>
    <definedName name="wrn.INTERNAL._.ALLOC._.INPUT." localSheetId="4" hidden="1">{"JURIS_INT_ALOC_AMTS",#N/A,FALSE,"COSTSTUDY";"OKCLS_INT_ALOC_AMTS",#N/A,FALSE,"COSTSTUDY"}</definedName>
    <definedName name="wrn.INTERNAL._.ALLOC._.INPUT." hidden="1">{"JURIS_INT_ALOC_AMTS",#N/A,FALSE,"COSTSTUDY";"OKCLS_INT_ALOC_AMTS",#N/A,FALSE,"COSTSTUDY"}</definedName>
    <definedName name="wrn.INTERNAL._.ALLOC._.RATIOS." localSheetId="1" hidden="1">{"JURIS_INTAL_RATIOS",#N/A,FALSE,"COSTSTUDY";"OKCLS_INTAL_RATIOS",#N/A,FALSE,"COSTSTUDY"}</definedName>
    <definedName name="wrn.INTERNAL._.ALLOC._.RATIOS." localSheetId="2" hidden="1">{"JURIS_INTAL_RATIOS",#N/A,FALSE,"COSTSTUDY";"OKCLS_INTAL_RATIOS",#N/A,FALSE,"COSTSTUDY"}</definedName>
    <definedName name="wrn.INTERNAL._.ALLOC._.RATIOS." localSheetId="3" hidden="1">{"JURIS_INTAL_RATIOS",#N/A,FALSE,"COSTSTUDY";"OKCLS_INTAL_RATIOS",#N/A,FALSE,"COSTSTUDY"}</definedName>
    <definedName name="wrn.INTERNAL._.ALLOC._.RATIOS." localSheetId="4" hidden="1">{"JURIS_INTAL_RATIOS",#N/A,FALSE,"COSTSTUDY";"OKCLS_INTAL_RATIOS",#N/A,FALSE,"COSTSTUDY"}</definedName>
    <definedName name="wrn.INTERNAL._.ALLOC._.RATIOS." hidden="1">{"JURIS_INTAL_RATIOS",#N/A,FALSE,"COSTSTUDY";"OKCLS_INTAL_RATIOS",#N/A,FALSE,"COSTSTUDY"}</definedName>
    <definedName name="wrn.OM._.EXPENSES." localSheetId="1" hidden="1">{"JURIS_OM_EXP",#N/A,FALSE,"COSTSTUDY";"OKCLS_OM_EXP",#N/A,FALSE,"COSTSTUDY"}</definedName>
    <definedName name="wrn.OM._.EXPENSES." localSheetId="2" hidden="1">{"JURIS_OM_EXP",#N/A,FALSE,"COSTSTUDY";"OKCLS_OM_EXP",#N/A,FALSE,"COSTSTUDY"}</definedName>
    <definedName name="wrn.OM._.EXPENSES." localSheetId="3" hidden="1">{"JURIS_OM_EXP",#N/A,FALSE,"COSTSTUDY";"OKCLS_OM_EXP",#N/A,FALSE,"COSTSTUDY"}</definedName>
    <definedName name="wrn.OM._.EXPENSES." localSheetId="4" hidden="1">{"JURIS_OM_EXP",#N/A,FALSE,"COSTSTUDY";"OKCLS_OM_EXP",#N/A,FALSE,"COSTSTUDY"}</definedName>
    <definedName name="wrn.OM._.EXPENSES." hidden="1">{"JURIS_OM_EXP",#N/A,FALSE,"COSTSTUDY";"OKCLS_OM_EXP",#N/A,FALSE,"COSTSTUDY"}</definedName>
    <definedName name="wrn.PLANT._.IN._.SERVICE." localSheetId="1" hidden="1">{"JURIS_PLT_IN_SERV",#N/A,FALSE,"COSTSTUDY";"OKCLS_PLT_IN_SERV",#N/A,FALSE,"COSTSTUDY"}</definedName>
    <definedName name="wrn.PLANT._.IN._.SERVICE." localSheetId="2" hidden="1">{"JURIS_PLT_IN_SERV",#N/A,FALSE,"COSTSTUDY";"OKCLS_PLT_IN_SERV",#N/A,FALSE,"COSTSTUDY"}</definedName>
    <definedName name="wrn.PLANT._.IN._.SERVICE." localSheetId="3" hidden="1">{"JURIS_PLT_IN_SERV",#N/A,FALSE,"COSTSTUDY";"OKCLS_PLT_IN_SERV",#N/A,FALSE,"COSTSTUDY"}</definedName>
    <definedName name="wrn.PLANT._.IN._.SERVICE." localSheetId="4" hidden="1">{"JURIS_PLT_IN_SERV",#N/A,FALSE,"COSTSTUDY";"OKCLS_PLT_IN_SERV",#N/A,FALSE,"COSTSTUDY"}</definedName>
    <definedName name="wrn.PLANT._.IN._.SERVICE." hidden="1">{"JURIS_PLT_IN_SERV",#N/A,FALSE,"COSTSTUDY";"OKCLS_PLT_IN_SERV",#N/A,FALSE,"COSTSTUDY"}</definedName>
    <definedName name="wrn.RATEBASE._.ADJUSTMENTS." localSheetId="1" hidden="1">{"JURIS_RB_ADJS",#N/A,FALSE,"COSTSTUDY";"OKCLS_RB_ADJS",#N/A,FALSE,"COSTSTUDY"}</definedName>
    <definedName name="wrn.RATEBASE._.ADJUSTMENTS." localSheetId="2" hidden="1">{"JURIS_RB_ADJS",#N/A,FALSE,"COSTSTUDY";"OKCLS_RB_ADJS",#N/A,FALSE,"COSTSTUDY"}</definedName>
    <definedName name="wrn.RATEBASE._.ADJUSTMENTS." localSheetId="3" hidden="1">{"JURIS_RB_ADJS",#N/A,FALSE,"COSTSTUDY";"OKCLS_RB_ADJS",#N/A,FALSE,"COSTSTUDY"}</definedName>
    <definedName name="wrn.RATEBASE._.ADJUSTMENTS." localSheetId="4" hidden="1">{"JURIS_RB_ADJS",#N/A,FALSE,"COSTSTUDY";"OKCLS_RB_ADJS",#N/A,FALSE,"COSTSTUDY"}</definedName>
    <definedName name="wrn.RATEBASE._.ADJUSTMENTS." hidden="1">{"JURIS_RB_ADJS",#N/A,FALSE,"COSTSTUDY";"OKCLS_RB_ADJS",#N/A,FALSE,"COSTSTUDY"}</definedName>
    <definedName name="wrn.SCHEDULE_K_1." localSheetId="1" hidden="1">{"SCHK1",#N/A,FALSE,"FILING REPORTS"}</definedName>
    <definedName name="wrn.SCHEDULE_K_1." localSheetId="2" hidden="1">{"SCHK1",#N/A,FALSE,"FILING REPORTS"}</definedName>
    <definedName name="wrn.SCHEDULE_K_1." localSheetId="3" hidden="1">{"SCHK1",#N/A,FALSE,"FILING REPORTS"}</definedName>
    <definedName name="wrn.SCHEDULE_K_1." localSheetId="4" hidden="1">{"SCHK1",#N/A,FALSE,"FILING REPORTS"}</definedName>
    <definedName name="wrn.SCHEDULE_K_1." hidden="1">{"SCHK1",#N/A,FALSE,"FILING REPORTS"}</definedName>
    <definedName name="wrn.SECTLREPORTS." localSheetId="1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localSheetId="2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localSheetId="3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localSheetId="4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PA._.Invoice." localSheetId="1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PA._.Invoice." localSheetId="2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PA._.Invoice." localSheetId="3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PA._.Invoice." localSheetId="4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PA._.Invoice.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UMMARY." localSheetId="1" hidden="1">{"OKCLS_SUMMARY",#N/A,FALSE,"INTERNAL REPORTS";"JURIS_SUMMARY",#N/A,FALSE,"INTERNAL REPORTS"}</definedName>
    <definedName name="wrn.SUMMARY." localSheetId="2" hidden="1">{"OKCLS_SUMMARY",#N/A,FALSE,"INTERNAL REPORTS";"JURIS_SUMMARY",#N/A,FALSE,"INTERNAL REPORTS"}</definedName>
    <definedName name="wrn.SUMMARY." localSheetId="3" hidden="1">{"OKCLS_SUMMARY",#N/A,FALSE,"INTERNAL REPORTS";"JURIS_SUMMARY",#N/A,FALSE,"INTERNAL REPORTS"}</definedName>
    <definedName name="wrn.SUMMARY." localSheetId="4" hidden="1">{"OKCLS_SUMMARY",#N/A,FALSE,"INTERNAL REPORTS";"JURIS_SUMMARY",#N/A,FALSE,"INTERNAL REPORTS"}</definedName>
    <definedName name="wrn.SUMMARY." hidden="1">{"OKCLS_SUMMARY",#N/A,FALSE,"INTERNAL REPORTS";"JURIS_SUMMARY",#N/A,FALSE,"INTERNAL REPORTS"}</definedName>
    <definedName name="wrn.TAXES._.OTHER." localSheetId="1" hidden="1">{"JURIS_TAXES_OTHER",#N/A,FALSE,"COSTSTUDY";"OKCLS_TAXES_OTHER",#N/A,FALSE,"COSTSTUDY"}</definedName>
    <definedName name="wrn.TAXES._.OTHER." localSheetId="2" hidden="1">{"JURIS_TAXES_OTHER",#N/A,FALSE,"COSTSTUDY";"OKCLS_TAXES_OTHER",#N/A,FALSE,"COSTSTUDY"}</definedName>
    <definedName name="wrn.TAXES._.OTHER." localSheetId="3" hidden="1">{"JURIS_TAXES_OTHER",#N/A,FALSE,"COSTSTUDY";"OKCLS_TAXES_OTHER",#N/A,FALSE,"COSTSTUDY"}</definedName>
    <definedName name="wrn.TAXES._.OTHER." localSheetId="4" hidden="1">{"JURIS_TAXES_OTHER",#N/A,FALSE,"COSTSTUDY";"OKCLS_TAXES_OTHER",#N/A,FALSE,"COSTSTUDY"}</definedName>
    <definedName name="wrn.TAXES._.OTHER." hidden="1">{"JURIS_TAXES_OTHER",#N/A,FALSE,"COSTSTUDY";"OKCLS_TAXES_OTHER",#N/A,FALSE,"COSTSTUDY"}</definedName>
    <definedName name="Year_End_Customer_Adjustment" localSheetId="1">#REF!</definedName>
    <definedName name="Year_End_Customer_Adjustment" localSheetId="2">#REF!</definedName>
    <definedName name="Year_End_Customer_Adjustment" localSheetId="3">#REF!</definedName>
    <definedName name="Year_End_Customer_Adjustment" localSheetId="4">#REF!</definedName>
    <definedName name="Year_End_Customer_Adjustment">#REF!</definedName>
  </definedNames>
  <calcPr calcId="145621" calcMode="manual" iterate="1" concurrentManualCount="4"/>
</workbook>
</file>

<file path=xl/calcChain.xml><?xml version="1.0" encoding="utf-8"?>
<calcChain xmlns="http://schemas.openxmlformats.org/spreadsheetml/2006/main">
  <c r="H21" i="8" l="1"/>
  <c r="E21" i="8"/>
  <c r="H19" i="8"/>
  <c r="E19" i="8"/>
  <c r="H18" i="8"/>
  <c r="E18" i="8"/>
  <c r="H17" i="8"/>
  <c r="E17" i="8"/>
  <c r="H16" i="8"/>
  <c r="E16" i="8"/>
  <c r="H15" i="8"/>
  <c r="E15" i="8"/>
  <c r="H14" i="8"/>
  <c r="E14" i="8"/>
  <c r="H13" i="8"/>
  <c r="E13" i="8"/>
  <c r="H12" i="8"/>
  <c r="E12" i="8"/>
  <c r="H11" i="8"/>
  <c r="E11" i="8"/>
  <c r="H10" i="8"/>
  <c r="E10" i="8"/>
  <c r="H9" i="8"/>
  <c r="E9" i="8"/>
  <c r="H8" i="8"/>
  <c r="E8" i="8"/>
  <c r="L13" i="7"/>
  <c r="L12" i="7"/>
  <c r="L11" i="7"/>
  <c r="L15" i="7" s="1"/>
  <c r="L20" i="7" s="1"/>
  <c r="L21" i="7" s="1"/>
  <c r="L23" i="7" s="1"/>
  <c r="L25" i="7" s="1"/>
  <c r="L27" i="7" s="1"/>
  <c r="K141" i="6"/>
  <c r="K140" i="6"/>
  <c r="K139" i="6"/>
  <c r="K138" i="6"/>
  <c r="E137" i="6"/>
  <c r="K134" i="6"/>
  <c r="K133" i="6"/>
  <c r="K132" i="6"/>
  <c r="K131" i="6"/>
  <c r="E130" i="6"/>
  <c r="K127" i="6"/>
  <c r="K126" i="6"/>
  <c r="K125" i="6"/>
  <c r="K124" i="6"/>
  <c r="E123" i="6"/>
  <c r="K120" i="6"/>
  <c r="J120" i="6"/>
  <c r="K119" i="6"/>
  <c r="K118" i="6"/>
  <c r="K117" i="6"/>
  <c r="E116" i="6"/>
  <c r="K113" i="6"/>
  <c r="K112" i="6"/>
  <c r="K111" i="6"/>
  <c r="K110" i="6"/>
  <c r="K109" i="6"/>
  <c r="K108" i="6"/>
  <c r="J107" i="6"/>
  <c r="E107" i="6"/>
  <c r="E18" i="5"/>
  <c r="E12" i="5"/>
  <c r="L13" i="4"/>
  <c r="L12" i="4"/>
  <c r="L11" i="4"/>
  <c r="L15" i="4" s="1"/>
  <c r="L20" i="4" s="1"/>
  <c r="L21" i="4" s="1"/>
  <c r="L23" i="4" s="1"/>
  <c r="L25" i="4" s="1"/>
  <c r="L27" i="4" s="1"/>
</calcChain>
</file>

<file path=xl/sharedStrings.xml><?xml version="1.0" encoding="utf-8"?>
<sst xmlns="http://schemas.openxmlformats.org/spreadsheetml/2006/main" count="585" uniqueCount="322">
  <si>
    <t>Calculation of Revenue Requirement Impact of KU's Proposed Increase in ROE</t>
  </si>
  <si>
    <t>(1)</t>
  </si>
  <si>
    <t>Schedule J-1</t>
  </si>
  <si>
    <t>KU Requested Rate of Return</t>
  </si>
  <si>
    <t>1) Calculate Rate of Return Using the Current ROE (ROE = 10.0%)</t>
  </si>
  <si>
    <t>Capital Component</t>
  </si>
  <si>
    <t>Percent of Total</t>
  </si>
  <si>
    <t>Percent of Total Capital</t>
  </si>
  <si>
    <t>Cost</t>
  </si>
  <si>
    <t>Weighted Cost</t>
  </si>
  <si>
    <t>(2)</t>
  </si>
  <si>
    <t>Schedule J-1.1/J-1.2</t>
  </si>
  <si>
    <t>Short-term Debt</t>
  </si>
  <si>
    <t>(3)</t>
  </si>
  <si>
    <t>Long-term Debt</t>
  </si>
  <si>
    <t>(4)</t>
  </si>
  <si>
    <t>(ROE = 10.0%)</t>
  </si>
  <si>
    <t>Common Equity</t>
  </si>
  <si>
    <t>(5)</t>
  </si>
  <si>
    <t>(2)+(3)+(4)</t>
  </si>
  <si>
    <t>Rate of Return (ROE = 10.0%)</t>
  </si>
  <si>
    <t>2) Calculate Revenue Requirement Impact at the Propose ROE</t>
  </si>
  <si>
    <t>(6)</t>
  </si>
  <si>
    <t>Schedule B-1</t>
  </si>
  <si>
    <t>Rate Base ($000)</t>
  </si>
  <si>
    <t>(7)</t>
  </si>
  <si>
    <t>= (5)</t>
  </si>
  <si>
    <t>(8)</t>
  </si>
  <si>
    <t>(6) x (7)</t>
  </si>
  <si>
    <t>Adjusted Income Requirement (ROE = 10.0%)</t>
  </si>
  <si>
    <t>(9)</t>
  </si>
  <si>
    <t>Schedule C-1</t>
  </si>
  <si>
    <t>KU Proposed Income Requirement ($000)</t>
  </si>
  <si>
    <t>(10)</t>
  </si>
  <si>
    <t>(9) - (8)</t>
  </si>
  <si>
    <t>Difference in Income Requirement ($000)</t>
  </si>
  <si>
    <t>(11)</t>
  </si>
  <si>
    <t>Schedule H-1</t>
  </si>
  <si>
    <t>Conversion Factor</t>
  </si>
  <si>
    <t>(12)</t>
  </si>
  <si>
    <t>(10) x (11)</t>
  </si>
  <si>
    <t>Difference in Revenue Requirement ($000)</t>
  </si>
  <si>
    <t>(13)</t>
  </si>
  <si>
    <t>Schedule M-2.1</t>
  </si>
  <si>
    <t>Requested Revenue Requirement Increase ($000)</t>
  </si>
  <si>
    <t>(14)</t>
  </si>
  <si>
    <t>(12) / (13)</t>
  </si>
  <si>
    <t>Percent of Increase from ROE Increase</t>
  </si>
  <si>
    <t>Calculation of Revenue Requirement Impact of Including CWIP in Rate Base</t>
  </si>
  <si>
    <t>Line No.</t>
  </si>
  <si>
    <t>Units</t>
  </si>
  <si>
    <t>Description</t>
  </si>
  <si>
    <t>Source</t>
  </si>
  <si>
    <t>Amount</t>
  </si>
  <si>
    <t>($000)</t>
  </si>
  <si>
    <t>Proposed CWIP Included in Rate Base</t>
  </si>
  <si>
    <t>Schedule B-4</t>
  </si>
  <si>
    <t>Proposed Total Rate Base</t>
  </si>
  <si>
    <t>CWIP Percentage of Rate Base</t>
  </si>
  <si>
    <t>(1) / (2)</t>
  </si>
  <si>
    <t>Proposed Rate of Return</t>
  </si>
  <si>
    <t>Gross Revenue Adjustment Factor</t>
  </si>
  <si>
    <t>Shedule H-1</t>
  </si>
  <si>
    <t>Revenue Requirement from CWIP</t>
  </si>
  <si>
    <t>(1) x (4) x (5)</t>
  </si>
  <si>
    <t>Reported Authorized Returns on Equity, Electric Utility Rate Cases Completed, 2014 to Present</t>
  </si>
  <si>
    <t>State</t>
  </si>
  <si>
    <t>Utility</t>
  </si>
  <si>
    <t>Docket</t>
  </si>
  <si>
    <t>Decision Date</t>
  </si>
  <si>
    <t>Vertically Integrated (V)/Distribution (D)</t>
  </si>
  <si>
    <t>Return on Equity</t>
  </si>
  <si>
    <t>(%)</t>
  </si>
  <si>
    <t>New York</t>
  </si>
  <si>
    <t>Consolidated Edison Co. of NY</t>
  </si>
  <si>
    <t>13-E-0030</t>
  </si>
  <si>
    <t>2/20/2014</t>
  </si>
  <si>
    <t>D</t>
  </si>
  <si>
    <t>North Dakota</t>
  </si>
  <si>
    <t>Northern States Power Co.</t>
  </si>
  <si>
    <t>PU-12-813</t>
  </si>
  <si>
    <t>2/26/2014</t>
  </si>
  <si>
    <t>V</t>
  </si>
  <si>
    <t>New Hampshire</t>
  </si>
  <si>
    <t>Liberty Utilities Granite St</t>
  </si>
  <si>
    <t>DE-13-063</t>
  </si>
  <si>
    <t>3/17/2014</t>
  </si>
  <si>
    <t>District of Columbia</t>
  </si>
  <si>
    <t>Potomac Electric Power Co.</t>
  </si>
  <si>
    <t>1103-2013-E</t>
  </si>
  <si>
    <t>3/26/2014</t>
  </si>
  <si>
    <t>New Mexico</t>
  </si>
  <si>
    <t>Southwestern Public Service Co</t>
  </si>
  <si>
    <t>12-00350-UT</t>
  </si>
  <si>
    <t>Delaware</t>
  </si>
  <si>
    <t>Delmarva Power &amp; Light Co.</t>
  </si>
  <si>
    <t>13-115</t>
  </si>
  <si>
    <t>4/2/2014</t>
  </si>
  <si>
    <t>Texas</t>
  </si>
  <si>
    <t>Entergy Texas Inc.</t>
  </si>
  <si>
    <t>5/16/2014</t>
  </si>
  <si>
    <t>Massachusetts</t>
  </si>
  <si>
    <t>Fitchburg Gas &amp; Electric Light</t>
  </si>
  <si>
    <t>13-90</t>
  </si>
  <si>
    <t>5/30/2014</t>
  </si>
  <si>
    <t>Wisconsin</t>
  </si>
  <si>
    <t>Wisconsin Power and Light Co</t>
  </si>
  <si>
    <t xml:space="preserve">6680-UR-119 </t>
  </si>
  <si>
    <t>6/6/2014</t>
  </si>
  <si>
    <t>Maine</t>
  </si>
  <si>
    <t>Emera Maine</t>
  </si>
  <si>
    <t>2013-00443</t>
  </si>
  <si>
    <t>6/30/2014</t>
  </si>
  <si>
    <t>Maryland</t>
  </si>
  <si>
    <t>7/2/2014</t>
  </si>
  <si>
    <t>Louisiana</t>
  </si>
  <si>
    <t>Entergy Louisiana LLC (New Orleans)</t>
  </si>
  <si>
    <t>UD-13-01</t>
  </si>
  <si>
    <t>7/10/2014</t>
  </si>
  <si>
    <t>New Jersey</t>
  </si>
  <si>
    <t>Rockland Electric Company</t>
  </si>
  <si>
    <t>ER-13111135</t>
  </si>
  <si>
    <t>7/23/2014</t>
  </si>
  <si>
    <t>Central Maine Power Co.</t>
  </si>
  <si>
    <t>2013-00168</t>
  </si>
  <si>
    <t>7/29/2014</t>
  </si>
  <si>
    <t>Wyoming</t>
  </si>
  <si>
    <t>Cheyenne Light Fuel Power Co.</t>
  </si>
  <si>
    <t>20003-132-ER-13</t>
  </si>
  <si>
    <t>7/31/2014</t>
  </si>
  <si>
    <t>Arkansas</t>
  </si>
  <si>
    <t>Entergy Arkansas Inc.</t>
  </si>
  <si>
    <r>
      <t xml:space="preserve">13-028-U </t>
    </r>
    <r>
      <rPr>
        <vertAlign val="superscript"/>
        <sz val="10"/>
        <rFont val="Calibri"/>
        <family val="2"/>
        <scheme val="minor"/>
      </rPr>
      <t>1</t>
    </r>
  </si>
  <si>
    <t>Atlantic City Electric Co.</t>
  </si>
  <si>
    <t>ER-14030245</t>
  </si>
  <si>
    <t>8/20/2014</t>
  </si>
  <si>
    <t>Vermont</t>
  </si>
  <si>
    <t>Green Mountain Power Corp</t>
  </si>
  <si>
    <t>8190, 8191</t>
  </si>
  <si>
    <t>8/25/2014</t>
  </si>
  <si>
    <t>Utah</t>
  </si>
  <si>
    <t>PacifiCorp</t>
  </si>
  <si>
    <t>13-035-184</t>
  </si>
  <si>
    <t>8/29/2014</t>
  </si>
  <si>
    <t>Florida</t>
  </si>
  <si>
    <t>Florida Public Utilities Co.</t>
  </si>
  <si>
    <t>140025-EI</t>
  </si>
  <si>
    <t>9/15/2014</t>
  </si>
  <si>
    <t>Nevada</t>
  </si>
  <si>
    <t>Nevada Power Co.</t>
  </si>
  <si>
    <t>14-05004</t>
  </si>
  <si>
    <t>10/9/2014</t>
  </si>
  <si>
    <t>Illinois</t>
  </si>
  <si>
    <t>MidAmerican Energy Co.</t>
  </si>
  <si>
    <t>14-0066</t>
  </si>
  <si>
    <t>11/6/2014</t>
  </si>
  <si>
    <t>Wisconsin Public Service Corp.</t>
  </si>
  <si>
    <t xml:space="preserve">6690-UR-123 </t>
  </si>
  <si>
    <t>Wisconsin Electric Power Co.</t>
  </si>
  <si>
    <t>05-UR-107</t>
  </si>
  <si>
    <t>11/14/2014</t>
  </si>
  <si>
    <t>Virginia</t>
  </si>
  <si>
    <t>Appalachian Power Co.</t>
  </si>
  <si>
    <t>PUE-2014-00026</t>
  </si>
  <si>
    <t>11/26/2014</t>
  </si>
  <si>
    <t>Madison Gas and Electric Co.</t>
  </si>
  <si>
    <t xml:space="preserve">3270-UR-120 </t>
  </si>
  <si>
    <t>Oregon</t>
  </si>
  <si>
    <t>Portland General Electric Co.</t>
  </si>
  <si>
    <t>UE-283</t>
  </si>
  <si>
    <t>12/4/2014</t>
  </si>
  <si>
    <t>Commonwealth Edison Co.</t>
  </si>
  <si>
    <t>14-0312</t>
  </si>
  <si>
    <t>12/10/2014</t>
  </si>
  <si>
    <t>Ameren Illinois</t>
  </si>
  <si>
    <t>14-0317</t>
  </si>
  <si>
    <t>Mississippi</t>
  </si>
  <si>
    <t>Entergy Mississippi Inc.</t>
  </si>
  <si>
    <t>2014-UN-0132</t>
  </si>
  <si>
    <t>12/11/2014</t>
  </si>
  <si>
    <t>4220-UR-120</t>
  </si>
  <si>
    <t>12/12/2014</t>
  </si>
  <si>
    <t>Connecticut</t>
  </si>
  <si>
    <t>Connecticut Light &amp; Power Co.</t>
  </si>
  <si>
    <t>14-05-06</t>
  </si>
  <si>
    <t>12/17/2014</t>
  </si>
  <si>
    <t>Colorado</t>
  </si>
  <si>
    <t>Black Hills Colorado Electric</t>
  </si>
  <si>
    <t>14AL-0393E</t>
  </si>
  <si>
    <t>12/18/2014</t>
  </si>
  <si>
    <t>20000-446-ER-14</t>
  </si>
  <si>
    <t>Public Service Co. of CO</t>
  </si>
  <si>
    <t>14AL-0660E</t>
  </si>
  <si>
    <t>Jersey Central Power &amp; Light Co.</t>
  </si>
  <si>
    <t>ER-12111052</t>
  </si>
  <si>
    <t>Washington</t>
  </si>
  <si>
    <t>UE-140762</t>
  </si>
  <si>
    <t>Minnesota</t>
  </si>
  <si>
    <t>E-002/GR-13-868</t>
  </si>
  <si>
    <t>Michigan</t>
  </si>
  <si>
    <t>U-17669</t>
  </si>
  <si>
    <t>Missouri</t>
  </si>
  <si>
    <t>Union Electric Co.</t>
  </si>
  <si>
    <t>ER-2014-0258</t>
  </si>
  <si>
    <t>West Virginia</t>
  </si>
  <si>
    <t>14-1152-E-42-T</t>
  </si>
  <si>
    <t>Central Hudson Gas &amp; Electric</t>
  </si>
  <si>
    <t>14-E-0318</t>
  </si>
  <si>
    <t>15-E-0050</t>
  </si>
  <si>
    <t>Kansas City Power &amp; Light</t>
  </si>
  <si>
    <t>ER-2014-0370</t>
  </si>
  <si>
    <t>Kansas</t>
  </si>
  <si>
    <t>15-KCPE-116-RTS</t>
  </si>
  <si>
    <t>Orange &amp; Rockland Utlts Inc.</t>
  </si>
  <si>
    <t>14-E-0493</t>
  </si>
  <si>
    <t>Consumers Energy Co.</t>
  </si>
  <si>
    <t>U-17735</t>
  </si>
  <si>
    <t>6690-UR-124</t>
  </si>
  <si>
    <t>4220-UR-121</t>
  </si>
  <si>
    <t>15-0305</t>
  </si>
  <si>
    <t>15-0287</t>
  </si>
  <si>
    <t>DTE Electric Co.</t>
  </si>
  <si>
    <t>U-17767</t>
  </si>
  <si>
    <t>UE 294</t>
  </si>
  <si>
    <t>Idaho</t>
  </si>
  <si>
    <t>Avista Corp.</t>
  </si>
  <si>
    <t>AVU-E-15-05</t>
  </si>
  <si>
    <t>20000-469-ER-15</t>
  </si>
  <si>
    <t>UE-150204</t>
  </si>
  <si>
    <t>15-015-U</t>
  </si>
  <si>
    <t>Indiana</t>
  </si>
  <si>
    <t>Indianapolis Power &amp; Light Co.</t>
  </si>
  <si>
    <t>15-80</t>
  </si>
  <si>
    <t>Baltimore Gas and Electric Co.</t>
  </si>
  <si>
    <t>El Paso Electric Co.</t>
  </si>
  <si>
    <t>15-00127-UT</t>
  </si>
  <si>
    <t>NY State Electric &amp; Gas Corp.</t>
  </si>
  <si>
    <t>15-E-0283</t>
  </si>
  <si>
    <t>Rochester Gas &amp; Electric Corp.</t>
  </si>
  <si>
    <t>15-E-0285</t>
  </si>
  <si>
    <t>Northern Indiana Public Service Co.</t>
  </si>
  <si>
    <t>Tennessee</t>
  </si>
  <si>
    <t>Kingsport Power Company</t>
  </si>
  <si>
    <t>16-00001</t>
  </si>
  <si>
    <t>Arizona</t>
  </si>
  <si>
    <t>UNS Electric Inc.</t>
  </si>
  <si>
    <t>E-04204A-15-0142</t>
  </si>
  <si>
    <t>ER-16030252</t>
  </si>
  <si>
    <t>UE-152253</t>
  </si>
  <si>
    <t>Upper Peninsula Power Co.</t>
  </si>
  <si>
    <t>U-17895</t>
  </si>
  <si>
    <t>Public Service Co. of NM</t>
  </si>
  <si>
    <t>Massachusetts Electric Co.</t>
  </si>
  <si>
    <t>15-155</t>
  </si>
  <si>
    <t>3270-UR-121</t>
  </si>
  <si>
    <t>Oklahoma</t>
  </si>
  <si>
    <t>Public Service Company of OK</t>
  </si>
  <si>
    <t>PUD 201500208</t>
  </si>
  <si>
    <t>6680-UR-120</t>
  </si>
  <si>
    <t>Florida Power &amp; Light Co.</t>
  </si>
  <si>
    <t>160021-EI</t>
  </si>
  <si>
    <t>California</t>
  </si>
  <si>
    <t>Liberty Utilities CalPeco</t>
  </si>
  <si>
    <t>A15-05-008</t>
  </si>
  <si>
    <t>16-0262</t>
  </si>
  <si>
    <t>16-0259</t>
  </si>
  <si>
    <t>South Carolina</t>
  </si>
  <si>
    <t>Duke Energy Progress Inc.</t>
  </si>
  <si>
    <t>2016-227-E</t>
  </si>
  <si>
    <t>ER-16040383</t>
  </si>
  <si>
    <t>United Illuminating Co.</t>
  </si>
  <si>
    <t>16-06-04</t>
  </si>
  <si>
    <t>16AL-0326E</t>
  </si>
  <si>
    <t>2015-00360</t>
  </si>
  <si>
    <t>North Carolina</t>
  </si>
  <si>
    <t>Virginia Electric &amp; Power Co.</t>
  </si>
  <si>
    <t>E-22 Sub 532</t>
  </si>
  <si>
    <t>Sierra Pacific Power Co.</t>
  </si>
  <si>
    <t>16-06006</t>
  </si>
  <si>
    <t>AVU-E-16-03</t>
  </si>
  <si>
    <t>16-E-0069</t>
  </si>
  <si>
    <t>U-18014</t>
  </si>
  <si>
    <t>Tucson Electric Power Co.</t>
  </si>
  <si>
    <t>E-01933A-15-0322</t>
  </si>
  <si>
    <t>U-17990</t>
  </si>
  <si>
    <r>
      <rPr>
        <vertAlign val="superscript"/>
        <sz val="10"/>
        <rFont val="Calibri"/>
        <family val="2"/>
        <scheme val="minor"/>
      </rPr>
      <t>1</t>
    </r>
    <r>
      <rPr>
        <sz val="10"/>
        <rFont val="Calibri"/>
        <family val="2"/>
        <scheme val="minor"/>
      </rPr>
      <t xml:space="preserve"> The Arkansas Public Service Commission originally approved a 9.3% ROE, but increased it to 9.5% on</t>
    </r>
  </si>
  <si>
    <t>rehearing.  See Order No. 35, Arkansas Docket 13-028-U.</t>
  </si>
  <si>
    <t>Entire Period</t>
  </si>
  <si>
    <t># of Decisions</t>
  </si>
  <si>
    <t>Average (All Utilities)</t>
  </si>
  <si>
    <t>Average (Distribution Only)</t>
  </si>
  <si>
    <t>Average (Vertically Integrated Only)</t>
  </si>
  <si>
    <t>Median</t>
  </si>
  <si>
    <t>Minimum</t>
  </si>
  <si>
    <t>Maximum</t>
  </si>
  <si>
    <t>Average (Distribution Only, exc. IL FRP)</t>
  </si>
  <si>
    <t>Source: SNL Financial LC, March 1, 2017</t>
  </si>
  <si>
    <t>Calculation of Revenue Requirement Impact of KU's Proposed ROE vs National Average for '15-'16</t>
  </si>
  <si>
    <t>1) Calculate Rate of Return Using the Current ROE (ROE = 9.76%)</t>
  </si>
  <si>
    <t>(ROE = 9.76%)</t>
  </si>
  <si>
    <t>Rate of Return (ROE = 9.76%)</t>
  </si>
  <si>
    <t>Adjusted Income Requirement (ROE = 9.76%)</t>
  </si>
  <si>
    <t>Class Relative Rates of Return</t>
  </si>
  <si>
    <t>Present</t>
  </si>
  <si>
    <t>Proposed</t>
  </si>
  <si>
    <t>Customer Class</t>
  </si>
  <si>
    <t>Rate of Return</t>
  </si>
  <si>
    <t>Relative Rate of Return</t>
  </si>
  <si>
    <t>Residential - Rate RS, RTOD, VFD</t>
  </si>
  <si>
    <t>General Service</t>
  </si>
  <si>
    <t xml:space="preserve">All Electric Schools </t>
  </si>
  <si>
    <t>Power Service Secondary</t>
  </si>
  <si>
    <t>Power Service Primary</t>
  </si>
  <si>
    <t>Time of Day Secondary</t>
  </si>
  <si>
    <t>Time of Day Primary</t>
  </si>
  <si>
    <t>Retail Transmission Service</t>
  </si>
  <si>
    <t>Fluctuatting Load Service</t>
  </si>
  <si>
    <t>Lighting Energy Service</t>
  </si>
  <si>
    <t>Traffic Energy Service</t>
  </si>
  <si>
    <t>Lighting and Restricted Lighting</t>
  </si>
  <si>
    <t>Total Jurisdiction</t>
  </si>
  <si>
    <t>Testimony of Robert M. Conroy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</si>
</sst>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.0000_);_(* \(#,##0.0000\);_(* &quot;-&quot;??_);_(@_)"/>
    <numFmt numFmtId="166" formatCode="0.0%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Times New Roman"/>
      <family val="2"/>
    </font>
    <font>
      <sz val="12"/>
      <color theme="1"/>
      <name val="Calibri"/>
      <family val="2"/>
    </font>
    <font>
      <sz val="12"/>
      <color indexed="9"/>
      <name val="Times New Roman"/>
      <family val="2"/>
    </font>
    <font>
      <sz val="12"/>
      <color indexed="20"/>
      <name val="Times New Roman"/>
      <family val="2"/>
    </font>
    <font>
      <sz val="11"/>
      <color indexed="20"/>
      <name val="Calibri"/>
      <family val="2"/>
    </font>
    <font>
      <b/>
      <sz val="12"/>
      <color indexed="52"/>
      <name val="Times New Roman"/>
      <family val="2"/>
    </font>
    <font>
      <b/>
      <sz val="12"/>
      <color indexed="9"/>
      <name val="Times New Roman"/>
      <family val="2"/>
    </font>
    <font>
      <sz val="11"/>
      <color theme="1"/>
      <name val="Calibri"/>
      <family val="2"/>
    </font>
    <font>
      <b/>
      <i/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8"/>
      <color indexed="8"/>
      <name val="Tahoma"/>
      <family val="2"/>
    </font>
    <font>
      <sz val="8"/>
      <name val="Arial"/>
      <family val="2"/>
    </font>
    <font>
      <sz val="10"/>
      <name val="Helv"/>
    </font>
    <font>
      <b/>
      <sz val="11"/>
      <color indexed="12"/>
      <name val="Arial"/>
      <family val="2"/>
    </font>
    <font>
      <sz val="12"/>
      <name val="Arial"/>
      <family val="2"/>
    </font>
    <font>
      <i/>
      <sz val="12"/>
      <color indexed="23"/>
      <name val="Times New Roman"/>
      <family val="2"/>
    </font>
    <font>
      <sz val="12"/>
      <color indexed="17"/>
      <name val="Times New Roman"/>
      <family val="2"/>
    </font>
    <font>
      <b/>
      <sz val="15"/>
      <color indexed="56"/>
      <name val="Times New Roman"/>
      <family val="2"/>
    </font>
    <font>
      <b/>
      <sz val="13"/>
      <color indexed="56"/>
      <name val="Times New Roman"/>
      <family val="2"/>
    </font>
    <font>
      <b/>
      <sz val="11"/>
      <color indexed="56"/>
      <name val="Times New Roman"/>
      <family val="2"/>
    </font>
    <font>
      <u/>
      <sz val="10"/>
      <color indexed="12"/>
      <name val="Arial"/>
      <family val="2"/>
    </font>
    <font>
      <sz val="12"/>
      <color indexed="62"/>
      <name val="Times New Roman"/>
      <family val="2"/>
    </font>
    <font>
      <sz val="12"/>
      <color indexed="52"/>
      <name val="Times New Roman"/>
      <family val="2"/>
    </font>
    <font>
      <sz val="12"/>
      <color indexed="60"/>
      <name val="Times New Roman"/>
      <family val="2"/>
    </font>
    <font>
      <sz val="8"/>
      <color theme="1"/>
      <name val="Tahoma"/>
      <family val="2"/>
    </font>
    <font>
      <sz val="12"/>
      <name val="Times New Roman"/>
      <family val="1"/>
    </font>
    <font>
      <sz val="8"/>
      <name val="Helv"/>
    </font>
    <font>
      <sz val="9"/>
      <name val="Times New Roman"/>
      <family val="1"/>
    </font>
    <font>
      <sz val="12"/>
      <name val="Courier"/>
      <family val="3"/>
    </font>
    <font>
      <sz val="12"/>
      <name val="CG Times"/>
    </font>
    <font>
      <b/>
      <sz val="12"/>
      <color indexed="63"/>
      <name val="Times New Roman"/>
      <family val="2"/>
    </font>
    <font>
      <sz val="12"/>
      <color theme="1"/>
      <name val="Times New Roman"/>
      <family val="2"/>
    </font>
    <font>
      <b/>
      <sz val="18"/>
      <color indexed="56"/>
      <name val="Cambria"/>
      <family val="2"/>
    </font>
    <font>
      <b/>
      <sz val="12"/>
      <color indexed="8"/>
      <name val="Times New Roman"/>
      <family val="2"/>
    </font>
    <font>
      <sz val="7"/>
      <color indexed="12"/>
      <name val="MS Serif"/>
      <family val="1"/>
    </font>
    <font>
      <sz val="12"/>
      <color indexed="10"/>
      <name val="Times New Roman"/>
      <family val="2"/>
    </font>
    <font>
      <b/>
      <u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23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9" fillId="15" borderId="0" applyNumberFormat="0" applyBorder="0" applyAlignment="0" applyProtection="0"/>
    <xf numFmtId="0" fontId="10" fillId="3" borderId="0" applyNumberFormat="0" applyBorder="0" applyAlignment="0" applyProtection="0"/>
    <xf numFmtId="0" fontId="9" fillId="15" borderId="0" applyNumberFormat="0" applyBorder="0" applyAlignment="0" applyProtection="0"/>
    <xf numFmtId="0" fontId="10" fillId="3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3" borderId="0" applyNumberFormat="0" applyBorder="0" applyAlignment="0" applyProtection="0"/>
    <xf numFmtId="0" fontId="9" fillId="15" borderId="0" applyNumberFormat="0" applyBorder="0" applyAlignment="0" applyProtection="0"/>
    <xf numFmtId="0" fontId="10" fillId="3" borderId="0" applyNumberFormat="0" applyBorder="0" applyAlignment="0" applyProtection="0"/>
    <xf numFmtId="0" fontId="9" fillId="15" borderId="0" applyNumberFormat="0" applyBorder="0" applyAlignment="0" applyProtection="0"/>
    <xf numFmtId="0" fontId="10" fillId="3" borderId="0" applyNumberFormat="0" applyBorder="0" applyAlignment="0" applyProtection="0"/>
    <xf numFmtId="0" fontId="9" fillId="15" borderId="0" applyNumberFormat="0" applyBorder="0" applyAlignment="0" applyProtection="0"/>
    <xf numFmtId="0" fontId="10" fillId="3" borderId="0" applyNumberFormat="0" applyBorder="0" applyAlignment="0" applyProtection="0"/>
    <xf numFmtId="0" fontId="9" fillId="15" borderId="0" applyNumberFormat="0" applyBorder="0" applyAlignment="0" applyProtection="0"/>
    <xf numFmtId="0" fontId="10" fillId="3" borderId="0" applyNumberFormat="0" applyBorder="0" applyAlignment="0" applyProtection="0"/>
    <xf numFmtId="0" fontId="9" fillId="15" borderId="0" applyNumberFormat="0" applyBorder="0" applyAlignment="0" applyProtection="0"/>
    <xf numFmtId="0" fontId="10" fillId="3" borderId="0" applyNumberFormat="0" applyBorder="0" applyAlignment="0" applyProtection="0"/>
    <xf numFmtId="0" fontId="9" fillId="15" borderId="0" applyNumberFormat="0" applyBorder="0" applyAlignment="0" applyProtection="0"/>
    <xf numFmtId="0" fontId="10" fillId="3" borderId="0" applyNumberFormat="0" applyBorder="0" applyAlignment="0" applyProtection="0"/>
    <xf numFmtId="0" fontId="9" fillId="16" borderId="0" applyNumberFormat="0" applyBorder="0" applyAlignment="0" applyProtection="0"/>
    <xf numFmtId="0" fontId="10" fillId="5" borderId="0" applyNumberFormat="0" applyBorder="0" applyAlignment="0" applyProtection="0"/>
    <xf numFmtId="0" fontId="9" fillId="16" borderId="0" applyNumberFormat="0" applyBorder="0" applyAlignment="0" applyProtection="0"/>
    <xf numFmtId="0" fontId="10" fillId="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5" borderId="0" applyNumberFormat="0" applyBorder="0" applyAlignment="0" applyProtection="0"/>
    <xf numFmtId="0" fontId="9" fillId="16" borderId="0" applyNumberFormat="0" applyBorder="0" applyAlignment="0" applyProtection="0"/>
    <xf numFmtId="0" fontId="10" fillId="5" borderId="0" applyNumberFormat="0" applyBorder="0" applyAlignment="0" applyProtection="0"/>
    <xf numFmtId="0" fontId="9" fillId="16" borderId="0" applyNumberFormat="0" applyBorder="0" applyAlignment="0" applyProtection="0"/>
    <xf numFmtId="0" fontId="10" fillId="5" borderId="0" applyNumberFormat="0" applyBorder="0" applyAlignment="0" applyProtection="0"/>
    <xf numFmtId="0" fontId="9" fillId="16" borderId="0" applyNumberFormat="0" applyBorder="0" applyAlignment="0" applyProtection="0"/>
    <xf numFmtId="0" fontId="10" fillId="5" borderId="0" applyNumberFormat="0" applyBorder="0" applyAlignment="0" applyProtection="0"/>
    <xf numFmtId="0" fontId="9" fillId="16" borderId="0" applyNumberFormat="0" applyBorder="0" applyAlignment="0" applyProtection="0"/>
    <xf numFmtId="0" fontId="10" fillId="5" borderId="0" applyNumberFormat="0" applyBorder="0" applyAlignment="0" applyProtection="0"/>
    <xf numFmtId="0" fontId="9" fillId="16" borderId="0" applyNumberFormat="0" applyBorder="0" applyAlignment="0" applyProtection="0"/>
    <xf numFmtId="0" fontId="10" fillId="5" borderId="0" applyNumberFormat="0" applyBorder="0" applyAlignment="0" applyProtection="0"/>
    <xf numFmtId="0" fontId="9" fillId="16" borderId="0" applyNumberFormat="0" applyBorder="0" applyAlignment="0" applyProtection="0"/>
    <xf numFmtId="0" fontId="10" fillId="5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7" borderId="0" applyNumberFormat="0" applyBorder="0" applyAlignment="0" applyProtection="0"/>
    <xf numFmtId="0" fontId="9" fillId="17" borderId="0" applyNumberFormat="0" applyBorder="0" applyAlignment="0" applyProtection="0"/>
    <xf numFmtId="0" fontId="10" fillId="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7" borderId="0" applyNumberFormat="0" applyBorder="0" applyAlignment="0" applyProtection="0"/>
    <xf numFmtId="0" fontId="9" fillId="17" borderId="0" applyNumberFormat="0" applyBorder="0" applyAlignment="0" applyProtection="0"/>
    <xf numFmtId="0" fontId="10" fillId="7" borderId="0" applyNumberFormat="0" applyBorder="0" applyAlignment="0" applyProtection="0"/>
    <xf numFmtId="0" fontId="9" fillId="17" borderId="0" applyNumberFormat="0" applyBorder="0" applyAlignment="0" applyProtection="0"/>
    <xf numFmtId="0" fontId="10" fillId="7" borderId="0" applyNumberFormat="0" applyBorder="0" applyAlignment="0" applyProtection="0"/>
    <xf numFmtId="0" fontId="9" fillId="17" borderId="0" applyNumberFormat="0" applyBorder="0" applyAlignment="0" applyProtection="0"/>
    <xf numFmtId="0" fontId="10" fillId="7" borderId="0" applyNumberFormat="0" applyBorder="0" applyAlignment="0" applyProtection="0"/>
    <xf numFmtId="0" fontId="9" fillId="17" borderId="0" applyNumberFormat="0" applyBorder="0" applyAlignment="0" applyProtection="0"/>
    <xf numFmtId="0" fontId="10" fillId="7" borderId="0" applyNumberFormat="0" applyBorder="0" applyAlignment="0" applyProtection="0"/>
    <xf numFmtId="0" fontId="9" fillId="17" borderId="0" applyNumberFormat="0" applyBorder="0" applyAlignment="0" applyProtection="0"/>
    <xf numFmtId="0" fontId="10" fillId="7" borderId="0" applyNumberFormat="0" applyBorder="0" applyAlignment="0" applyProtection="0"/>
    <xf numFmtId="0" fontId="9" fillId="17" borderId="0" applyNumberFormat="0" applyBorder="0" applyAlignment="0" applyProtection="0"/>
    <xf numFmtId="0" fontId="10" fillId="7" borderId="0" applyNumberFormat="0" applyBorder="0" applyAlignment="0" applyProtection="0"/>
    <xf numFmtId="0" fontId="9" fillId="18" borderId="0" applyNumberFormat="0" applyBorder="0" applyAlignment="0" applyProtection="0"/>
    <xf numFmtId="0" fontId="10" fillId="9" borderId="0" applyNumberFormat="0" applyBorder="0" applyAlignment="0" applyProtection="0"/>
    <xf numFmtId="0" fontId="9" fillId="18" borderId="0" applyNumberFormat="0" applyBorder="0" applyAlignment="0" applyProtection="0"/>
    <xf numFmtId="0" fontId="10" fillId="9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9" borderId="0" applyNumberFormat="0" applyBorder="0" applyAlignment="0" applyProtection="0"/>
    <xf numFmtId="0" fontId="9" fillId="18" borderId="0" applyNumberFormat="0" applyBorder="0" applyAlignment="0" applyProtection="0"/>
    <xf numFmtId="0" fontId="10" fillId="9" borderId="0" applyNumberFormat="0" applyBorder="0" applyAlignment="0" applyProtection="0"/>
    <xf numFmtId="0" fontId="9" fillId="18" borderId="0" applyNumberFormat="0" applyBorder="0" applyAlignment="0" applyProtection="0"/>
    <xf numFmtId="0" fontId="10" fillId="9" borderId="0" applyNumberFormat="0" applyBorder="0" applyAlignment="0" applyProtection="0"/>
    <xf numFmtId="0" fontId="9" fillId="18" borderId="0" applyNumberFormat="0" applyBorder="0" applyAlignment="0" applyProtection="0"/>
    <xf numFmtId="0" fontId="10" fillId="9" borderId="0" applyNumberFormat="0" applyBorder="0" applyAlignment="0" applyProtection="0"/>
    <xf numFmtId="0" fontId="9" fillId="18" borderId="0" applyNumberFormat="0" applyBorder="0" applyAlignment="0" applyProtection="0"/>
    <xf numFmtId="0" fontId="10" fillId="9" borderId="0" applyNumberFormat="0" applyBorder="0" applyAlignment="0" applyProtection="0"/>
    <xf numFmtId="0" fontId="9" fillId="18" borderId="0" applyNumberFormat="0" applyBorder="0" applyAlignment="0" applyProtection="0"/>
    <xf numFmtId="0" fontId="10" fillId="9" borderId="0" applyNumberFormat="0" applyBorder="0" applyAlignment="0" applyProtection="0"/>
    <xf numFmtId="0" fontId="9" fillId="18" borderId="0" applyNumberFormat="0" applyBorder="0" applyAlignment="0" applyProtection="0"/>
    <xf numFmtId="0" fontId="10" fillId="9" borderId="0" applyNumberFormat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9" fillId="20" borderId="0" applyNumberFormat="0" applyBorder="0" applyAlignment="0" applyProtection="0"/>
    <xf numFmtId="0" fontId="10" fillId="13" borderId="0" applyNumberFormat="0" applyBorder="0" applyAlignment="0" applyProtection="0"/>
    <xf numFmtId="0" fontId="9" fillId="20" borderId="0" applyNumberFormat="0" applyBorder="0" applyAlignment="0" applyProtection="0"/>
    <xf numFmtId="0" fontId="10" fillId="13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13" borderId="0" applyNumberFormat="0" applyBorder="0" applyAlignment="0" applyProtection="0"/>
    <xf numFmtId="0" fontId="9" fillId="20" borderId="0" applyNumberFormat="0" applyBorder="0" applyAlignment="0" applyProtection="0"/>
    <xf numFmtId="0" fontId="10" fillId="13" borderId="0" applyNumberFormat="0" applyBorder="0" applyAlignment="0" applyProtection="0"/>
    <xf numFmtId="0" fontId="9" fillId="20" borderId="0" applyNumberFormat="0" applyBorder="0" applyAlignment="0" applyProtection="0"/>
    <xf numFmtId="0" fontId="10" fillId="13" borderId="0" applyNumberFormat="0" applyBorder="0" applyAlignment="0" applyProtection="0"/>
    <xf numFmtId="0" fontId="9" fillId="20" borderId="0" applyNumberFormat="0" applyBorder="0" applyAlignment="0" applyProtection="0"/>
    <xf numFmtId="0" fontId="10" fillId="13" borderId="0" applyNumberFormat="0" applyBorder="0" applyAlignment="0" applyProtection="0"/>
    <xf numFmtId="0" fontId="9" fillId="20" borderId="0" applyNumberFormat="0" applyBorder="0" applyAlignment="0" applyProtection="0"/>
    <xf numFmtId="0" fontId="10" fillId="13" borderId="0" applyNumberFormat="0" applyBorder="0" applyAlignment="0" applyProtection="0"/>
    <xf numFmtId="0" fontId="9" fillId="20" borderId="0" applyNumberFormat="0" applyBorder="0" applyAlignment="0" applyProtection="0"/>
    <xf numFmtId="0" fontId="10" fillId="13" borderId="0" applyNumberFormat="0" applyBorder="0" applyAlignment="0" applyProtection="0"/>
    <xf numFmtId="0" fontId="9" fillId="20" borderId="0" applyNumberFormat="0" applyBorder="0" applyAlignment="0" applyProtection="0"/>
    <xf numFmtId="0" fontId="10" fillId="13" borderId="0" applyNumberFormat="0" applyBorder="0" applyAlignment="0" applyProtection="0"/>
    <xf numFmtId="0" fontId="9" fillId="21" borderId="0" applyNumberFormat="0" applyBorder="0" applyAlignment="0" applyProtection="0"/>
    <xf numFmtId="0" fontId="10" fillId="4" borderId="0" applyNumberFormat="0" applyBorder="0" applyAlignment="0" applyProtection="0"/>
    <xf numFmtId="0" fontId="9" fillId="21" borderId="0" applyNumberFormat="0" applyBorder="0" applyAlignment="0" applyProtection="0"/>
    <xf numFmtId="0" fontId="10" fillId="4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4" borderId="0" applyNumberFormat="0" applyBorder="0" applyAlignment="0" applyProtection="0"/>
    <xf numFmtId="0" fontId="9" fillId="21" borderId="0" applyNumberFormat="0" applyBorder="0" applyAlignment="0" applyProtection="0"/>
    <xf numFmtId="0" fontId="10" fillId="4" borderId="0" applyNumberFormat="0" applyBorder="0" applyAlignment="0" applyProtection="0"/>
    <xf numFmtId="0" fontId="9" fillId="21" borderId="0" applyNumberFormat="0" applyBorder="0" applyAlignment="0" applyProtection="0"/>
    <xf numFmtId="0" fontId="10" fillId="4" borderId="0" applyNumberFormat="0" applyBorder="0" applyAlignment="0" applyProtection="0"/>
    <xf numFmtId="0" fontId="9" fillId="21" borderId="0" applyNumberFormat="0" applyBorder="0" applyAlignment="0" applyProtection="0"/>
    <xf numFmtId="0" fontId="10" fillId="4" borderId="0" applyNumberFormat="0" applyBorder="0" applyAlignment="0" applyProtection="0"/>
    <xf numFmtId="0" fontId="9" fillId="21" borderId="0" applyNumberFormat="0" applyBorder="0" applyAlignment="0" applyProtection="0"/>
    <xf numFmtId="0" fontId="10" fillId="4" borderId="0" applyNumberFormat="0" applyBorder="0" applyAlignment="0" applyProtection="0"/>
    <xf numFmtId="0" fontId="9" fillId="21" borderId="0" applyNumberFormat="0" applyBorder="0" applyAlignment="0" applyProtection="0"/>
    <xf numFmtId="0" fontId="10" fillId="4" borderId="0" applyNumberFormat="0" applyBorder="0" applyAlignment="0" applyProtection="0"/>
    <xf numFmtId="0" fontId="9" fillId="21" borderId="0" applyNumberFormat="0" applyBorder="0" applyAlignment="0" applyProtection="0"/>
    <xf numFmtId="0" fontId="10" fillId="4" borderId="0" applyNumberFormat="0" applyBorder="0" applyAlignment="0" applyProtection="0"/>
    <xf numFmtId="0" fontId="9" fillId="22" borderId="0" applyNumberFormat="0" applyBorder="0" applyAlignment="0" applyProtection="0"/>
    <xf numFmtId="0" fontId="10" fillId="6" borderId="0" applyNumberFormat="0" applyBorder="0" applyAlignment="0" applyProtection="0"/>
    <xf numFmtId="0" fontId="9" fillId="22" borderId="0" applyNumberFormat="0" applyBorder="0" applyAlignment="0" applyProtection="0"/>
    <xf numFmtId="0" fontId="10" fillId="6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6" borderId="0" applyNumberFormat="0" applyBorder="0" applyAlignment="0" applyProtection="0"/>
    <xf numFmtId="0" fontId="9" fillId="22" borderId="0" applyNumberFormat="0" applyBorder="0" applyAlignment="0" applyProtection="0"/>
    <xf numFmtId="0" fontId="10" fillId="6" borderId="0" applyNumberFormat="0" applyBorder="0" applyAlignment="0" applyProtection="0"/>
    <xf numFmtId="0" fontId="9" fillId="22" borderId="0" applyNumberFormat="0" applyBorder="0" applyAlignment="0" applyProtection="0"/>
    <xf numFmtId="0" fontId="10" fillId="6" borderId="0" applyNumberFormat="0" applyBorder="0" applyAlignment="0" applyProtection="0"/>
    <xf numFmtId="0" fontId="9" fillId="22" borderId="0" applyNumberFormat="0" applyBorder="0" applyAlignment="0" applyProtection="0"/>
    <xf numFmtId="0" fontId="10" fillId="6" borderId="0" applyNumberFormat="0" applyBorder="0" applyAlignment="0" applyProtection="0"/>
    <xf numFmtId="0" fontId="9" fillId="22" borderId="0" applyNumberFormat="0" applyBorder="0" applyAlignment="0" applyProtection="0"/>
    <xf numFmtId="0" fontId="10" fillId="6" borderId="0" applyNumberFormat="0" applyBorder="0" applyAlignment="0" applyProtection="0"/>
    <xf numFmtId="0" fontId="9" fillId="22" borderId="0" applyNumberFormat="0" applyBorder="0" applyAlignment="0" applyProtection="0"/>
    <xf numFmtId="0" fontId="10" fillId="6" borderId="0" applyNumberFormat="0" applyBorder="0" applyAlignment="0" applyProtection="0"/>
    <xf numFmtId="0" fontId="9" fillId="22" borderId="0" applyNumberFormat="0" applyBorder="0" applyAlignment="0" applyProtection="0"/>
    <xf numFmtId="0" fontId="10" fillId="6" borderId="0" applyNumberFormat="0" applyBorder="0" applyAlignment="0" applyProtection="0"/>
    <xf numFmtId="0" fontId="9" fillId="23" borderId="0" applyNumberFormat="0" applyBorder="0" applyAlignment="0" applyProtection="0"/>
    <xf numFmtId="0" fontId="10" fillId="8" borderId="0" applyNumberFormat="0" applyBorder="0" applyAlignment="0" applyProtection="0"/>
    <xf numFmtId="0" fontId="9" fillId="23" borderId="0" applyNumberFormat="0" applyBorder="0" applyAlignment="0" applyProtection="0"/>
    <xf numFmtId="0" fontId="10" fillId="8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10" fillId="8" borderId="0" applyNumberFormat="0" applyBorder="0" applyAlignment="0" applyProtection="0"/>
    <xf numFmtId="0" fontId="9" fillId="23" borderId="0" applyNumberFormat="0" applyBorder="0" applyAlignment="0" applyProtection="0"/>
    <xf numFmtId="0" fontId="10" fillId="8" borderId="0" applyNumberFormat="0" applyBorder="0" applyAlignment="0" applyProtection="0"/>
    <xf numFmtId="0" fontId="9" fillId="23" borderId="0" applyNumberFormat="0" applyBorder="0" applyAlignment="0" applyProtection="0"/>
    <xf numFmtId="0" fontId="10" fillId="8" borderId="0" applyNumberFormat="0" applyBorder="0" applyAlignment="0" applyProtection="0"/>
    <xf numFmtId="0" fontId="9" fillId="23" borderId="0" applyNumberFormat="0" applyBorder="0" applyAlignment="0" applyProtection="0"/>
    <xf numFmtId="0" fontId="10" fillId="8" borderId="0" applyNumberFormat="0" applyBorder="0" applyAlignment="0" applyProtection="0"/>
    <xf numFmtId="0" fontId="9" fillId="23" borderId="0" applyNumberFormat="0" applyBorder="0" applyAlignment="0" applyProtection="0"/>
    <xf numFmtId="0" fontId="10" fillId="8" borderId="0" applyNumberFormat="0" applyBorder="0" applyAlignment="0" applyProtection="0"/>
    <xf numFmtId="0" fontId="9" fillId="23" borderId="0" applyNumberFormat="0" applyBorder="0" applyAlignment="0" applyProtection="0"/>
    <xf numFmtId="0" fontId="10" fillId="8" borderId="0" applyNumberFormat="0" applyBorder="0" applyAlignment="0" applyProtection="0"/>
    <xf numFmtId="0" fontId="9" fillId="23" borderId="0" applyNumberFormat="0" applyBorder="0" applyAlignment="0" applyProtection="0"/>
    <xf numFmtId="0" fontId="10" fillId="8" borderId="0" applyNumberFormat="0" applyBorder="0" applyAlignment="0" applyProtection="0"/>
    <xf numFmtId="0" fontId="9" fillId="18" borderId="0" applyNumberFormat="0" applyBorder="0" applyAlignment="0" applyProtection="0"/>
    <xf numFmtId="0" fontId="10" fillId="10" borderId="0" applyNumberFormat="0" applyBorder="0" applyAlignment="0" applyProtection="0"/>
    <xf numFmtId="0" fontId="9" fillId="18" borderId="0" applyNumberFormat="0" applyBorder="0" applyAlignment="0" applyProtection="0"/>
    <xf numFmtId="0" fontId="10" fillId="10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0" borderId="0" applyNumberFormat="0" applyBorder="0" applyAlignment="0" applyProtection="0"/>
    <xf numFmtId="0" fontId="9" fillId="18" borderId="0" applyNumberFormat="0" applyBorder="0" applyAlignment="0" applyProtection="0"/>
    <xf numFmtId="0" fontId="10" fillId="10" borderId="0" applyNumberFormat="0" applyBorder="0" applyAlignment="0" applyProtection="0"/>
    <xf numFmtId="0" fontId="9" fillId="18" borderId="0" applyNumberFormat="0" applyBorder="0" applyAlignment="0" applyProtection="0"/>
    <xf numFmtId="0" fontId="10" fillId="10" borderId="0" applyNumberFormat="0" applyBorder="0" applyAlignment="0" applyProtection="0"/>
    <xf numFmtId="0" fontId="9" fillId="18" borderId="0" applyNumberFormat="0" applyBorder="0" applyAlignment="0" applyProtection="0"/>
    <xf numFmtId="0" fontId="10" fillId="10" borderId="0" applyNumberFormat="0" applyBorder="0" applyAlignment="0" applyProtection="0"/>
    <xf numFmtId="0" fontId="9" fillId="18" borderId="0" applyNumberFormat="0" applyBorder="0" applyAlignment="0" applyProtection="0"/>
    <xf numFmtId="0" fontId="10" fillId="10" borderId="0" applyNumberFormat="0" applyBorder="0" applyAlignment="0" applyProtection="0"/>
    <xf numFmtId="0" fontId="9" fillId="18" borderId="0" applyNumberFormat="0" applyBorder="0" applyAlignment="0" applyProtection="0"/>
    <xf numFmtId="0" fontId="10" fillId="10" borderId="0" applyNumberFormat="0" applyBorder="0" applyAlignment="0" applyProtection="0"/>
    <xf numFmtId="0" fontId="9" fillId="18" borderId="0" applyNumberFormat="0" applyBorder="0" applyAlignment="0" applyProtection="0"/>
    <xf numFmtId="0" fontId="10" fillId="10" borderId="0" applyNumberFormat="0" applyBorder="0" applyAlignment="0" applyProtection="0"/>
    <xf numFmtId="0" fontId="9" fillId="21" borderId="0" applyNumberFormat="0" applyBorder="0" applyAlignment="0" applyProtection="0"/>
    <xf numFmtId="0" fontId="10" fillId="12" borderId="0" applyNumberFormat="0" applyBorder="0" applyAlignment="0" applyProtection="0"/>
    <xf numFmtId="0" fontId="9" fillId="21" borderId="0" applyNumberFormat="0" applyBorder="0" applyAlignment="0" applyProtection="0"/>
    <xf numFmtId="0" fontId="10" fillId="12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12" borderId="0" applyNumberFormat="0" applyBorder="0" applyAlignment="0" applyProtection="0"/>
    <xf numFmtId="0" fontId="9" fillId="21" borderId="0" applyNumberFormat="0" applyBorder="0" applyAlignment="0" applyProtection="0"/>
    <xf numFmtId="0" fontId="10" fillId="12" borderId="0" applyNumberFormat="0" applyBorder="0" applyAlignment="0" applyProtection="0"/>
    <xf numFmtId="0" fontId="9" fillId="21" borderId="0" applyNumberFormat="0" applyBorder="0" applyAlignment="0" applyProtection="0"/>
    <xf numFmtId="0" fontId="10" fillId="12" borderId="0" applyNumberFormat="0" applyBorder="0" applyAlignment="0" applyProtection="0"/>
    <xf numFmtId="0" fontId="9" fillId="21" borderId="0" applyNumberFormat="0" applyBorder="0" applyAlignment="0" applyProtection="0"/>
    <xf numFmtId="0" fontId="10" fillId="12" borderId="0" applyNumberFormat="0" applyBorder="0" applyAlignment="0" applyProtection="0"/>
    <xf numFmtId="0" fontId="9" fillId="21" borderId="0" applyNumberFormat="0" applyBorder="0" applyAlignment="0" applyProtection="0"/>
    <xf numFmtId="0" fontId="10" fillId="12" borderId="0" applyNumberFormat="0" applyBorder="0" applyAlignment="0" applyProtection="0"/>
    <xf numFmtId="0" fontId="9" fillId="21" borderId="0" applyNumberFormat="0" applyBorder="0" applyAlignment="0" applyProtection="0"/>
    <xf numFmtId="0" fontId="10" fillId="12" borderId="0" applyNumberFormat="0" applyBorder="0" applyAlignment="0" applyProtection="0"/>
    <xf numFmtId="0" fontId="9" fillId="21" borderId="0" applyNumberFormat="0" applyBorder="0" applyAlignment="0" applyProtection="0"/>
    <xf numFmtId="0" fontId="10" fillId="12" borderId="0" applyNumberFormat="0" applyBorder="0" applyAlignment="0" applyProtection="0"/>
    <xf numFmtId="0" fontId="9" fillId="24" borderId="0" applyNumberFormat="0" applyBorder="0" applyAlignment="0" applyProtection="0"/>
    <xf numFmtId="0" fontId="10" fillId="14" borderId="0" applyNumberFormat="0" applyBorder="0" applyAlignment="0" applyProtection="0"/>
    <xf numFmtId="0" fontId="9" fillId="24" borderId="0" applyNumberFormat="0" applyBorder="0" applyAlignment="0" applyProtection="0"/>
    <xf numFmtId="0" fontId="10" fillId="1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10" fillId="14" borderId="0" applyNumberFormat="0" applyBorder="0" applyAlignment="0" applyProtection="0"/>
    <xf numFmtId="0" fontId="9" fillId="24" borderId="0" applyNumberFormat="0" applyBorder="0" applyAlignment="0" applyProtection="0"/>
    <xf numFmtId="0" fontId="10" fillId="14" borderId="0" applyNumberFormat="0" applyBorder="0" applyAlignment="0" applyProtection="0"/>
    <xf numFmtId="0" fontId="9" fillId="24" borderId="0" applyNumberFormat="0" applyBorder="0" applyAlignment="0" applyProtection="0"/>
    <xf numFmtId="0" fontId="10" fillId="14" borderId="0" applyNumberFormat="0" applyBorder="0" applyAlignment="0" applyProtection="0"/>
    <xf numFmtId="0" fontId="9" fillId="24" borderId="0" applyNumberFormat="0" applyBorder="0" applyAlignment="0" applyProtection="0"/>
    <xf numFmtId="0" fontId="10" fillId="14" borderId="0" applyNumberFormat="0" applyBorder="0" applyAlignment="0" applyProtection="0"/>
    <xf numFmtId="0" fontId="9" fillId="24" borderId="0" applyNumberFormat="0" applyBorder="0" applyAlignment="0" applyProtection="0"/>
    <xf numFmtId="0" fontId="10" fillId="14" borderId="0" applyNumberFormat="0" applyBorder="0" applyAlignment="0" applyProtection="0"/>
    <xf numFmtId="0" fontId="9" fillId="24" borderId="0" applyNumberFormat="0" applyBorder="0" applyAlignment="0" applyProtection="0"/>
    <xf numFmtId="0" fontId="10" fillId="14" borderId="0" applyNumberFormat="0" applyBorder="0" applyAlignment="0" applyProtection="0"/>
    <xf numFmtId="0" fontId="9" fillId="24" borderId="0" applyNumberFormat="0" applyBorder="0" applyAlignment="0" applyProtection="0"/>
    <xf numFmtId="0" fontId="10" fillId="14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41" fontId="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4" fillId="0" borderId="0">
      <alignment horizontal="left" vertical="center" indent="1"/>
    </xf>
    <xf numFmtId="42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20" fillId="0" borderId="0" applyFont="0" applyFill="0" applyBorder="0" applyAlignment="0" applyProtection="0"/>
    <xf numFmtId="42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0" borderId="0"/>
    <xf numFmtId="0" fontId="1" fillId="0" borderId="0"/>
    <xf numFmtId="0" fontId="35" fillId="0" borderId="0"/>
    <xf numFmtId="0" fontId="1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20" fillId="0" borderId="0"/>
    <xf numFmtId="0" fontId="8" fillId="0" borderId="0"/>
    <xf numFmtId="0" fontId="8" fillId="0" borderId="0"/>
    <xf numFmtId="37" fontId="37" fillId="0" borderId="0"/>
    <xf numFmtId="0" fontId="20" fillId="0" borderId="0"/>
    <xf numFmtId="0" fontId="1" fillId="0" borderId="0"/>
    <xf numFmtId="0" fontId="16" fillId="0" borderId="0"/>
    <xf numFmtId="0" fontId="8" fillId="0" borderId="0"/>
    <xf numFmtId="0" fontId="8" fillId="0" borderId="0"/>
    <xf numFmtId="0" fontId="38" fillId="0" borderId="0"/>
    <xf numFmtId="0" fontId="1" fillId="0" borderId="0"/>
    <xf numFmtId="0" fontId="8" fillId="0" borderId="0"/>
    <xf numFmtId="0" fontId="8" fillId="0" borderId="0"/>
    <xf numFmtId="164" fontId="39" fillId="0" borderId="0"/>
    <xf numFmtId="0" fontId="8" fillId="0" borderId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10" fillId="0" borderId="0"/>
    <xf numFmtId="0" fontId="1" fillId="0" borderId="0"/>
    <xf numFmtId="0" fontId="1" fillId="0" borderId="0"/>
    <xf numFmtId="0" fontId="8" fillId="0" borderId="0" applyBorder="0"/>
    <xf numFmtId="0" fontId="1" fillId="0" borderId="0"/>
    <xf numFmtId="0" fontId="1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1" fillId="0" borderId="0"/>
    <xf numFmtId="0" fontId="1" fillId="0" borderId="0"/>
    <xf numFmtId="0" fontId="8" fillId="0" borderId="0" applyBorder="0"/>
    <xf numFmtId="0" fontId="1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1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1" fillId="0" borderId="0"/>
    <xf numFmtId="0" fontId="8" fillId="0" borderId="0" applyBorder="0"/>
    <xf numFmtId="0" fontId="1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20" fillId="0" borderId="0"/>
    <xf numFmtId="0" fontId="1" fillId="0" borderId="0"/>
    <xf numFmtId="0" fontId="35" fillId="0" borderId="0"/>
    <xf numFmtId="0" fontId="8" fillId="0" borderId="0"/>
    <xf numFmtId="0" fontId="8" fillId="0" borderId="0" applyBorder="0"/>
    <xf numFmtId="0" fontId="8" fillId="0" borderId="0" applyBorder="0"/>
    <xf numFmtId="0" fontId="1" fillId="0" borderId="0"/>
    <xf numFmtId="0" fontId="8" fillId="0" borderId="0" applyBorder="0"/>
    <xf numFmtId="0" fontId="1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1" fillId="0" borderId="0"/>
    <xf numFmtId="0" fontId="8" fillId="0" borderId="0" applyBorder="0"/>
    <xf numFmtId="0" fontId="1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164" fontId="39" fillId="0" borderId="0"/>
    <xf numFmtId="164" fontId="39" fillId="0" borderId="0"/>
    <xf numFmtId="164" fontId="39" fillId="0" borderId="0"/>
    <xf numFmtId="164" fontId="39" fillId="0" borderId="0"/>
    <xf numFmtId="164" fontId="39" fillId="0" borderId="0"/>
    <xf numFmtId="164" fontId="39" fillId="0" borderId="0"/>
    <xf numFmtId="164" fontId="39" fillId="0" borderId="0"/>
    <xf numFmtId="164" fontId="39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18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20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" fillId="0" borderId="0"/>
    <xf numFmtId="3" fontId="40" fillId="0" borderId="0"/>
    <xf numFmtId="0" fontId="8" fillId="0" borderId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1" fillId="0" borderId="0"/>
    <xf numFmtId="0" fontId="1" fillId="0" borderId="0"/>
    <xf numFmtId="0" fontId="16" fillId="0" borderId="0"/>
    <xf numFmtId="0" fontId="8" fillId="0" borderId="0"/>
    <xf numFmtId="0" fontId="8" fillId="0" borderId="0"/>
    <xf numFmtId="0" fontId="9" fillId="36" borderId="8" applyNumberFormat="0" applyFont="0" applyAlignment="0" applyProtection="0"/>
    <xf numFmtId="0" fontId="10" fillId="2" borderId="1" applyNumberFormat="0" applyFont="0" applyAlignment="0" applyProtection="0"/>
    <xf numFmtId="0" fontId="9" fillId="36" borderId="8" applyNumberFormat="0" applyFont="0" applyAlignment="0" applyProtection="0"/>
    <xf numFmtId="0" fontId="9" fillId="36" borderId="8" applyNumberFormat="0" applyFont="0" applyAlignment="0" applyProtection="0"/>
    <xf numFmtId="0" fontId="9" fillId="36" borderId="8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36" borderId="8" applyNumberFormat="0" applyFont="0" applyAlignment="0" applyProtection="0"/>
    <xf numFmtId="0" fontId="9" fillId="36" borderId="8" applyNumberFormat="0" applyFont="0" applyAlignment="0" applyProtection="0"/>
    <xf numFmtId="0" fontId="10" fillId="2" borderId="1" applyNumberFormat="0" applyFont="0" applyAlignment="0" applyProtection="0"/>
    <xf numFmtId="0" fontId="9" fillId="36" borderId="8" applyNumberFormat="0" applyFont="0" applyAlignment="0" applyProtection="0"/>
    <xf numFmtId="0" fontId="10" fillId="2" borderId="1" applyNumberFormat="0" applyFont="0" applyAlignment="0" applyProtection="0"/>
    <xf numFmtId="0" fontId="9" fillId="36" borderId="8" applyNumberFormat="0" applyFont="0" applyAlignment="0" applyProtection="0"/>
    <xf numFmtId="0" fontId="9" fillId="36" borderId="8" applyNumberFormat="0" applyFont="0" applyAlignment="0" applyProtection="0"/>
    <xf numFmtId="0" fontId="9" fillId="36" borderId="8" applyNumberFormat="0" applyFont="0" applyAlignment="0" applyProtection="0"/>
    <xf numFmtId="0" fontId="9" fillId="36" borderId="8" applyNumberFormat="0" applyFont="0" applyAlignment="0" applyProtection="0"/>
    <xf numFmtId="0" fontId="9" fillId="36" borderId="8" applyNumberFormat="0" applyFont="0" applyAlignment="0" applyProtection="0"/>
    <xf numFmtId="0" fontId="9" fillId="36" borderId="8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36" borderId="8" applyNumberFormat="0" applyFont="0" applyAlignment="0" applyProtection="0"/>
    <xf numFmtId="0" fontId="10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36" borderId="8" applyNumberFormat="0" applyFont="0" applyAlignment="0" applyProtection="0"/>
    <xf numFmtId="0" fontId="10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36" borderId="8" applyNumberFormat="0" applyFont="0" applyAlignment="0" applyProtection="0"/>
    <xf numFmtId="0" fontId="10" fillId="2" borderId="1" applyNumberFormat="0" applyFont="0" applyAlignment="0" applyProtection="0"/>
    <xf numFmtId="0" fontId="9" fillId="36" borderId="8" applyNumberFormat="0" applyFont="0" applyAlignment="0" applyProtection="0"/>
    <xf numFmtId="0" fontId="10" fillId="2" borderId="1" applyNumberFormat="0" applyFont="0" applyAlignment="0" applyProtection="0"/>
    <xf numFmtId="0" fontId="9" fillId="36" borderId="8" applyNumberFormat="0" applyFont="0" applyAlignment="0" applyProtection="0"/>
    <xf numFmtId="0" fontId="10" fillId="2" borderId="1" applyNumberFormat="0" applyFont="0" applyAlignment="0" applyProtection="0"/>
    <xf numFmtId="0" fontId="9" fillId="36" borderId="8" applyNumberFormat="0" applyFont="0" applyAlignment="0" applyProtection="0"/>
    <xf numFmtId="0" fontId="10" fillId="2" borderId="1" applyNumberFormat="0" applyFont="0" applyAlignment="0" applyProtection="0"/>
    <xf numFmtId="0" fontId="9" fillId="36" borderId="8" applyNumberFormat="0" applyFont="0" applyAlignment="0" applyProtection="0"/>
    <xf numFmtId="0" fontId="10" fillId="2" borderId="1" applyNumberFormat="0" applyFon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38" fontId="45" fillId="0" borderId="0">
      <protection locked="0"/>
    </xf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</cellStyleXfs>
  <cellXfs count="128">
    <xf numFmtId="0" fontId="0" fillId="0" borderId="0" xfId="0"/>
    <xf numFmtId="0" fontId="4" fillId="0" borderId="0" xfId="0" applyFont="1" applyAlignme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quotePrefix="1" applyFont="1" applyAlignment="1">
      <alignment horizontal="center"/>
    </xf>
    <xf numFmtId="0" fontId="0" fillId="0" borderId="0" xfId="0" applyFont="1"/>
    <xf numFmtId="10" fontId="0" fillId="0" borderId="0" xfId="3" applyNumberFormat="1" applyFont="1"/>
    <xf numFmtId="0" fontId="6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quotePrefix="1" applyFont="1"/>
    <xf numFmtId="0" fontId="7" fillId="0" borderId="0" xfId="0" applyFont="1"/>
    <xf numFmtId="10" fontId="0" fillId="0" borderId="0" xfId="3" applyNumberFormat="1" applyFont="1" applyFill="1"/>
    <xf numFmtId="0" fontId="2" fillId="0" borderId="0" xfId="0" applyFont="1"/>
    <xf numFmtId="10" fontId="2" fillId="0" borderId="0" xfId="3" applyNumberFormat="1" applyFont="1"/>
    <xf numFmtId="164" fontId="0" fillId="0" borderId="0" xfId="2" applyNumberFormat="1" applyFont="1"/>
    <xf numFmtId="164" fontId="0" fillId="0" borderId="0" xfId="2" applyNumberFormat="1" applyFont="1" applyAlignment="1">
      <alignment horizontal="right"/>
    </xf>
    <xf numFmtId="10" fontId="0" fillId="0" borderId="0" xfId="0" applyNumberFormat="1" applyFont="1" applyAlignment="1">
      <alignment horizontal="right"/>
    </xf>
    <xf numFmtId="165" fontId="0" fillId="0" borderId="0" xfId="1" applyNumberFormat="1" applyFont="1" applyAlignment="1">
      <alignment horizontal="right"/>
    </xf>
    <xf numFmtId="164" fontId="5" fillId="0" borderId="0" xfId="0" applyNumberFormat="1" applyFont="1"/>
    <xf numFmtId="164" fontId="2" fillId="0" borderId="0" xfId="2" applyNumberFormat="1" applyFont="1" applyAlignment="1">
      <alignment horizontal="right"/>
    </xf>
    <xf numFmtId="10" fontId="2" fillId="0" borderId="0" xfId="3" applyNumberFormat="1" applyFont="1" applyAlignment="1">
      <alignment horizontal="right"/>
    </xf>
    <xf numFmtId="0" fontId="0" fillId="0" borderId="0" xfId="0" applyAlignment="1">
      <alignment horizontal="center"/>
    </xf>
    <xf numFmtId="0" fontId="47" fillId="0" borderId="0" xfId="0" applyFont="1" applyBorder="1" applyAlignment="1">
      <alignment horizontal="center"/>
    </xf>
    <xf numFmtId="0" fontId="47" fillId="0" borderId="0" xfId="0" applyFont="1" applyAlignment="1">
      <alignment horizontal="center"/>
    </xf>
    <xf numFmtId="6" fontId="0" fillId="0" borderId="0" xfId="0" quotePrefix="1" applyNumberForma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0" fillId="0" borderId="0" xfId="0" applyNumberFormat="1"/>
    <xf numFmtId="44" fontId="0" fillId="0" borderId="0" xfId="0" applyNumberFormat="1"/>
    <xf numFmtId="0" fontId="6" fillId="0" borderId="11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49" fontId="48" fillId="0" borderId="0" xfId="0" applyNumberFormat="1" applyFont="1" applyBorder="1" applyAlignment="1">
      <alignment horizontal="center" wrapText="1"/>
    </xf>
    <xf numFmtId="49" fontId="48" fillId="0" borderId="0" xfId="0" applyNumberFormat="1" applyFont="1" applyAlignment="1">
      <alignment horizontal="center" wrapText="1"/>
    </xf>
    <xf numFmtId="0" fontId="49" fillId="0" borderId="0" xfId="0" applyFont="1" applyFill="1" applyAlignment="1">
      <alignment horizontal="left" vertical="top" wrapText="1"/>
    </xf>
    <xf numFmtId="0" fontId="49" fillId="0" borderId="0" xfId="0" applyFont="1" applyFill="1" applyAlignment="1">
      <alignment horizontal="right" vertical="top" wrapText="1"/>
    </xf>
    <xf numFmtId="0" fontId="49" fillId="0" borderId="0" xfId="0" applyFont="1" applyFill="1" applyAlignment="1">
      <alignment horizontal="center" vertical="top" wrapText="1"/>
    </xf>
    <xf numFmtId="10" fontId="7" fillId="0" borderId="0" xfId="3" applyNumberFormat="1" applyFont="1" applyFill="1"/>
    <xf numFmtId="0" fontId="49" fillId="0" borderId="0" xfId="2053" applyFont="1" applyFill="1" applyBorder="1"/>
    <xf numFmtId="0" fontId="49" fillId="0" borderId="0" xfId="0" applyFont="1" applyFill="1" applyBorder="1" applyAlignment="1">
      <alignment horizontal="left" vertical="top" wrapText="1"/>
    </xf>
    <xf numFmtId="0" fontId="49" fillId="0" borderId="0" xfId="0" applyFont="1" applyFill="1" applyBorder="1" applyAlignment="1">
      <alignment horizontal="right" vertical="top" wrapText="1"/>
    </xf>
    <xf numFmtId="0" fontId="49" fillId="0" borderId="0" xfId="0" applyFont="1" applyFill="1" applyBorder="1" applyAlignment="1">
      <alignment horizontal="center" vertical="top" wrapText="1"/>
    </xf>
    <xf numFmtId="10" fontId="7" fillId="0" borderId="0" xfId="3" applyNumberFormat="1" applyFont="1" applyFill="1" applyBorder="1"/>
    <xf numFmtId="0" fontId="49" fillId="0" borderId="0" xfId="2053" applyFont="1" applyFill="1" applyAlignment="1">
      <alignment horizontal="left"/>
    </xf>
    <xf numFmtId="14" fontId="49" fillId="0" borderId="0" xfId="0" applyNumberFormat="1" applyFont="1" applyFill="1" applyAlignment="1">
      <alignment horizontal="right" vertical="top" wrapText="1"/>
    </xf>
    <xf numFmtId="0" fontId="49" fillId="0" borderId="11" xfId="0" applyFont="1" applyFill="1" applyBorder="1" applyAlignment="1">
      <alignment horizontal="left" vertical="top" wrapText="1"/>
    </xf>
    <xf numFmtId="0" fontId="49" fillId="0" borderId="11" xfId="0" applyFont="1" applyFill="1" applyBorder="1" applyAlignment="1">
      <alignment horizontal="right" vertical="top" wrapText="1"/>
    </xf>
    <xf numFmtId="0" fontId="49" fillId="0" borderId="11" xfId="0" applyFont="1" applyFill="1" applyBorder="1" applyAlignment="1">
      <alignment horizontal="center" vertical="top" wrapText="1"/>
    </xf>
    <xf numFmtId="10" fontId="7" fillId="0" borderId="11" xfId="3" applyNumberFormat="1" applyFont="1" applyFill="1" applyBorder="1"/>
    <xf numFmtId="14" fontId="49" fillId="0" borderId="0" xfId="0" applyNumberFormat="1" applyFont="1" applyFill="1" applyBorder="1" applyAlignment="1">
      <alignment horizontal="right" vertical="top" wrapText="1"/>
    </xf>
    <xf numFmtId="14" fontId="49" fillId="0" borderId="11" xfId="0" applyNumberFormat="1" applyFont="1" applyFill="1" applyBorder="1" applyAlignment="1">
      <alignment horizontal="right" vertical="top" wrapText="1"/>
    </xf>
    <xf numFmtId="0" fontId="49" fillId="0" borderId="0" xfId="2053" applyFont="1"/>
    <xf numFmtId="0" fontId="49" fillId="0" borderId="0" xfId="0" quotePrefix="1" applyFont="1" applyFill="1" applyBorder="1" applyAlignment="1">
      <alignment horizontal="left" vertical="top" wrapText="1"/>
    </xf>
    <xf numFmtId="0" fontId="49" fillId="0" borderId="11" xfId="0" quotePrefix="1" applyFont="1" applyFill="1" applyBorder="1" applyAlignment="1">
      <alignment horizontal="left" vertical="top" wrapText="1"/>
    </xf>
    <xf numFmtId="0" fontId="7" fillId="0" borderId="0" xfId="0" applyFont="1" applyAlignment="1">
      <alignment horizontal="right"/>
    </xf>
    <xf numFmtId="0" fontId="51" fillId="0" borderId="11" xfId="2053" applyFont="1" applyBorder="1"/>
    <xf numFmtId="0" fontId="49" fillId="0" borderId="11" xfId="2053" applyFont="1" applyBorder="1"/>
    <xf numFmtId="0" fontId="51" fillId="0" borderId="0" xfId="2053" applyFont="1"/>
    <xf numFmtId="10" fontId="51" fillId="0" borderId="0" xfId="2053" applyNumberFormat="1" applyFont="1"/>
    <xf numFmtId="10" fontId="51" fillId="0" borderId="0" xfId="3" applyNumberFormat="1" applyFont="1"/>
    <xf numFmtId="10" fontId="51" fillId="0" borderId="0" xfId="2170" applyNumberFormat="1" applyFont="1"/>
    <xf numFmtId="0" fontId="51" fillId="0" borderId="11" xfId="2053" applyFont="1" applyBorder="1" applyAlignment="1">
      <alignment horizontal="left"/>
    </xf>
    <xf numFmtId="10" fontId="51" fillId="0" borderId="11" xfId="3" applyNumberFormat="1" applyFont="1" applyBorder="1"/>
    <xf numFmtId="10" fontId="51" fillId="0" borderId="0" xfId="3" applyNumberFormat="1" applyFont="1" applyAlignment="1">
      <alignment horizontal="right"/>
    </xf>
    <xf numFmtId="0" fontId="4" fillId="0" borderId="0" xfId="0" applyFont="1" applyBorder="1" applyAlignment="1"/>
    <xf numFmtId="0" fontId="2" fillId="0" borderId="0" xfId="0" applyFont="1" applyAlignment="1"/>
    <xf numFmtId="0" fontId="5" fillId="0" borderId="0" xfId="0" applyFont="1" applyBorder="1"/>
    <xf numFmtId="0" fontId="5" fillId="0" borderId="15" xfId="0" applyFont="1" applyBorder="1"/>
    <xf numFmtId="0" fontId="4" fillId="0" borderId="0" xfId="0" applyFont="1" applyBorder="1" applyAlignment="1">
      <alignment horizontal="center" wrapText="1"/>
    </xf>
    <xf numFmtId="0" fontId="0" fillId="0" borderId="0" xfId="0" applyBorder="1"/>
    <xf numFmtId="0" fontId="4" fillId="0" borderId="16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0" xfId="0" applyFont="1" applyBorder="1"/>
    <xf numFmtId="0" fontId="5" fillId="0" borderId="15" xfId="0" applyFont="1" applyBorder="1" applyAlignment="1">
      <alignment horizontal="left"/>
    </xf>
    <xf numFmtId="5" fontId="5" fillId="0" borderId="0" xfId="0" applyNumberFormat="1" applyFont="1" applyBorder="1" applyAlignment="1"/>
    <xf numFmtId="5" fontId="5" fillId="0" borderId="15" xfId="0" applyNumberFormat="1" applyFont="1" applyBorder="1" applyAlignment="1"/>
    <xf numFmtId="5" fontId="5" fillId="0" borderId="20" xfId="0" applyNumberFormat="1" applyFont="1" applyBorder="1" applyAlignment="1"/>
    <xf numFmtId="0" fontId="4" fillId="0" borderId="15" xfId="0" applyFont="1" applyBorder="1" applyAlignment="1">
      <alignment horizontal="left"/>
    </xf>
    <xf numFmtId="5" fontId="4" fillId="0" borderId="0" xfId="0" applyNumberFormat="1" applyFont="1" applyBorder="1" applyAlignment="1"/>
    <xf numFmtId="10" fontId="5" fillId="0" borderId="15" xfId="3" applyNumberFormat="1" applyFont="1" applyFill="1" applyBorder="1"/>
    <xf numFmtId="166" fontId="5" fillId="0" borderId="20" xfId="3" applyNumberFormat="1" applyFont="1" applyBorder="1"/>
    <xf numFmtId="5" fontId="5" fillId="0" borderId="0" xfId="0" applyNumberFormat="1" applyFont="1" applyBorder="1"/>
    <xf numFmtId="0" fontId="2" fillId="0" borderId="0" xfId="0" applyFont="1" applyAlignment="1">
      <alignment horizontal="center"/>
    </xf>
    <xf numFmtId="0" fontId="4" fillId="37" borderId="15" xfId="0" applyFont="1" applyFill="1" applyBorder="1" applyAlignment="1">
      <alignment horizontal="left"/>
    </xf>
    <xf numFmtId="5" fontId="4" fillId="37" borderId="0" xfId="0" applyNumberFormat="1" applyFont="1" applyFill="1" applyBorder="1" applyAlignment="1"/>
    <xf numFmtId="10" fontId="5" fillId="37" borderId="15" xfId="3" applyNumberFormat="1" applyFont="1" applyFill="1" applyBorder="1"/>
    <xf numFmtId="166" fontId="5" fillId="37" borderId="20" xfId="3" applyNumberFormat="1" applyFont="1" applyFill="1" applyBorder="1"/>
    <xf numFmtId="5" fontId="5" fillId="37" borderId="0" xfId="0" applyNumberFormat="1" applyFont="1" applyFill="1" applyBorder="1"/>
    <xf numFmtId="10" fontId="4" fillId="0" borderId="0" xfId="3" applyNumberFormat="1" applyFont="1" applyBorder="1" applyAlignment="1">
      <alignment horizontal="right"/>
    </xf>
    <xf numFmtId="10" fontId="5" fillId="0" borderId="0" xfId="3" applyNumberFormat="1" applyFont="1" applyBorder="1" applyAlignment="1">
      <alignment horizontal="right"/>
    </xf>
    <xf numFmtId="9" fontId="4" fillId="37" borderId="0" xfId="3" applyFont="1" applyFill="1" applyBorder="1" applyAlignment="1">
      <alignment horizontal="center"/>
    </xf>
    <xf numFmtId="10" fontId="5" fillId="37" borderId="0" xfId="3" applyNumberFormat="1" applyFont="1" applyFill="1" applyBorder="1" applyAlignment="1">
      <alignment horizontal="center"/>
    </xf>
    <xf numFmtId="0" fontId="4" fillId="0" borderId="15" xfId="0" applyFont="1" applyBorder="1"/>
    <xf numFmtId="10" fontId="0" fillId="0" borderId="0" xfId="0" applyNumberFormat="1"/>
    <xf numFmtId="0" fontId="4" fillId="37" borderId="15" xfId="0" applyFont="1" applyFill="1" applyBorder="1"/>
    <xf numFmtId="9" fontId="4" fillId="37" borderId="0" xfId="3" applyFont="1" applyFill="1" applyBorder="1"/>
    <xf numFmtId="0" fontId="2" fillId="0" borderId="0" xfId="0" applyFont="1" applyBorder="1"/>
    <xf numFmtId="0" fontId="4" fillId="0" borderId="0" xfId="0" applyFont="1"/>
    <xf numFmtId="0" fontId="2" fillId="37" borderId="0" xfId="0" applyFont="1" applyFill="1" applyBorder="1"/>
    <xf numFmtId="0" fontId="0" fillId="37" borderId="0" xfId="0" applyFill="1" applyBorder="1"/>
    <xf numFmtId="0" fontId="2" fillId="0" borderId="15" xfId="0" applyFont="1" applyBorder="1"/>
    <xf numFmtId="0" fontId="0" fillId="0" borderId="15" xfId="0" applyBorder="1"/>
    <xf numFmtId="166" fontId="0" fillId="0" borderId="20" xfId="3" applyNumberFormat="1" applyFont="1" applyBorder="1"/>
    <xf numFmtId="0" fontId="4" fillId="0" borderId="12" xfId="0" applyFont="1" applyBorder="1"/>
    <xf numFmtId="0" fontId="2" fillId="0" borderId="13" xfId="0" applyFont="1" applyBorder="1"/>
    <xf numFmtId="10" fontId="4" fillId="0" borderId="12" xfId="3" applyNumberFormat="1" applyFont="1" applyFill="1" applyBorder="1"/>
    <xf numFmtId="166" fontId="4" fillId="0" borderId="19" xfId="3" applyNumberFormat="1" applyFont="1" applyBorder="1"/>
    <xf numFmtId="10" fontId="5" fillId="0" borderId="0" xfId="3" applyNumberFormat="1" applyFont="1" applyFill="1" applyBorder="1"/>
    <xf numFmtId="0" fontId="0" fillId="0" borderId="21" xfId="0" applyBorder="1"/>
    <xf numFmtId="0" fontId="0" fillId="0" borderId="16" xfId="0" applyBorder="1"/>
    <xf numFmtId="0" fontId="5" fillId="0" borderId="18" xfId="0" applyFont="1" applyBorder="1"/>
    <xf numFmtId="0" fontId="0" fillId="0" borderId="18" xfId="0" applyBorder="1"/>
    <xf numFmtId="0" fontId="0" fillId="0" borderId="17" xfId="0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2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</cellXfs>
  <cellStyles count="2239">
    <cellStyle name="_x0013_" xfId="4"/>
    <cellStyle name="=C:\WINNT40\SYSTEM32\COMMAND.COM" xfId="5"/>
    <cellStyle name="=C:\WINNT40\SYSTEM32\COMMAND.COM 2" xfId="6"/>
    <cellStyle name="20% - Accent1 10" xfId="7"/>
    <cellStyle name="20% - Accent1 10 2" xfId="8"/>
    <cellStyle name="20% - Accent1 11" xfId="9"/>
    <cellStyle name="20% - Accent1 11 2" xfId="10"/>
    <cellStyle name="20% - Accent1 12" xfId="11"/>
    <cellStyle name="20% - Accent1 13" xfId="12"/>
    <cellStyle name="20% - Accent1 14" xfId="13"/>
    <cellStyle name="20% - Accent1 15" xfId="14"/>
    <cellStyle name="20% - Accent1 16" xfId="15"/>
    <cellStyle name="20% - Accent1 17" xfId="16"/>
    <cellStyle name="20% - Accent1 18" xfId="17"/>
    <cellStyle name="20% - Accent1 2" xfId="18"/>
    <cellStyle name="20% - Accent1 2 10" xfId="19"/>
    <cellStyle name="20% - Accent1 2 2" xfId="20"/>
    <cellStyle name="20% - Accent1 2 3" xfId="21"/>
    <cellStyle name="20% - Accent1 2 4" xfId="22"/>
    <cellStyle name="20% - Accent1 2 5" xfId="23"/>
    <cellStyle name="20% - Accent1 2 6" xfId="24"/>
    <cellStyle name="20% - Accent1 2 7" xfId="25"/>
    <cellStyle name="20% - Accent1 2 8" xfId="26"/>
    <cellStyle name="20% - Accent1 2 9" xfId="27"/>
    <cellStyle name="20% - Accent1 3" xfId="28"/>
    <cellStyle name="20% - Accent1 3 2" xfId="29"/>
    <cellStyle name="20% - Accent1 4" xfId="30"/>
    <cellStyle name="20% - Accent1 4 2" xfId="31"/>
    <cellStyle name="20% - Accent1 5" xfId="32"/>
    <cellStyle name="20% - Accent1 5 2" xfId="33"/>
    <cellStyle name="20% - Accent1 6" xfId="34"/>
    <cellStyle name="20% - Accent1 6 2" xfId="35"/>
    <cellStyle name="20% - Accent1 7" xfId="36"/>
    <cellStyle name="20% - Accent1 7 2" xfId="37"/>
    <cellStyle name="20% - Accent1 8" xfId="38"/>
    <cellStyle name="20% - Accent1 8 2" xfId="39"/>
    <cellStyle name="20% - Accent1 9" xfId="40"/>
    <cellStyle name="20% - Accent1 9 2" xfId="41"/>
    <cellStyle name="20% - Accent2 10" xfId="42"/>
    <cellStyle name="20% - Accent2 10 2" xfId="43"/>
    <cellStyle name="20% - Accent2 11" xfId="44"/>
    <cellStyle name="20% - Accent2 11 2" xfId="45"/>
    <cellStyle name="20% - Accent2 12" xfId="46"/>
    <cellStyle name="20% - Accent2 13" xfId="47"/>
    <cellStyle name="20% - Accent2 14" xfId="48"/>
    <cellStyle name="20% - Accent2 15" xfId="49"/>
    <cellStyle name="20% - Accent2 16" xfId="50"/>
    <cellStyle name="20% - Accent2 17" xfId="51"/>
    <cellStyle name="20% - Accent2 18" xfId="52"/>
    <cellStyle name="20% - Accent2 2" xfId="53"/>
    <cellStyle name="20% - Accent2 2 10" xfId="54"/>
    <cellStyle name="20% - Accent2 2 2" xfId="55"/>
    <cellStyle name="20% - Accent2 2 3" xfId="56"/>
    <cellStyle name="20% - Accent2 2 4" xfId="57"/>
    <cellStyle name="20% - Accent2 2 5" xfId="58"/>
    <cellStyle name="20% - Accent2 2 6" xfId="59"/>
    <cellStyle name="20% - Accent2 2 7" xfId="60"/>
    <cellStyle name="20% - Accent2 2 8" xfId="61"/>
    <cellStyle name="20% - Accent2 2 9" xfId="62"/>
    <cellStyle name="20% - Accent2 3" xfId="63"/>
    <cellStyle name="20% - Accent2 3 2" xfId="64"/>
    <cellStyle name="20% - Accent2 4" xfId="65"/>
    <cellStyle name="20% - Accent2 4 2" xfId="66"/>
    <cellStyle name="20% - Accent2 5" xfId="67"/>
    <cellStyle name="20% - Accent2 5 2" xfId="68"/>
    <cellStyle name="20% - Accent2 6" xfId="69"/>
    <cellStyle name="20% - Accent2 6 2" xfId="70"/>
    <cellStyle name="20% - Accent2 7" xfId="71"/>
    <cellStyle name="20% - Accent2 7 2" xfId="72"/>
    <cellStyle name="20% - Accent2 8" xfId="73"/>
    <cellStyle name="20% - Accent2 8 2" xfId="74"/>
    <cellStyle name="20% - Accent2 9" xfId="75"/>
    <cellStyle name="20% - Accent2 9 2" xfId="76"/>
    <cellStyle name="20% - Accent3 10" xfId="77"/>
    <cellStyle name="20% - Accent3 11" xfId="78"/>
    <cellStyle name="20% - Accent3 12" xfId="79"/>
    <cellStyle name="20% - Accent3 13" xfId="80"/>
    <cellStyle name="20% - Accent3 14" xfId="81"/>
    <cellStyle name="20% - Accent3 15" xfId="82"/>
    <cellStyle name="20% - Accent3 16" xfId="83"/>
    <cellStyle name="20% - Accent3 17" xfId="84"/>
    <cellStyle name="20% - Accent3 18" xfId="85"/>
    <cellStyle name="20% - Accent3 2" xfId="86"/>
    <cellStyle name="20% - Accent3 2 10" xfId="87"/>
    <cellStyle name="20% - Accent3 2 2" xfId="88"/>
    <cellStyle name="20% - Accent3 2 2 2" xfId="89"/>
    <cellStyle name="20% - Accent3 2 3" xfId="90"/>
    <cellStyle name="20% - Accent3 2 3 2" xfId="91"/>
    <cellStyle name="20% - Accent3 2 4" xfId="92"/>
    <cellStyle name="20% - Accent3 2 5" xfId="93"/>
    <cellStyle name="20% - Accent3 2 6" xfId="94"/>
    <cellStyle name="20% - Accent3 2 7" xfId="95"/>
    <cellStyle name="20% - Accent3 2 8" xfId="96"/>
    <cellStyle name="20% - Accent3 2 9" xfId="97"/>
    <cellStyle name="20% - Accent3 3" xfId="98"/>
    <cellStyle name="20% - Accent3 3 2" xfId="99"/>
    <cellStyle name="20% - Accent3 4" xfId="100"/>
    <cellStyle name="20% - Accent3 4 2" xfId="101"/>
    <cellStyle name="20% - Accent3 5" xfId="102"/>
    <cellStyle name="20% - Accent3 5 2" xfId="103"/>
    <cellStyle name="20% - Accent3 6" xfId="104"/>
    <cellStyle name="20% - Accent3 6 2" xfId="105"/>
    <cellStyle name="20% - Accent3 7" xfId="106"/>
    <cellStyle name="20% - Accent3 7 2" xfId="107"/>
    <cellStyle name="20% - Accent3 8" xfId="108"/>
    <cellStyle name="20% - Accent3 8 2" xfId="109"/>
    <cellStyle name="20% - Accent3 9" xfId="110"/>
    <cellStyle name="20% - Accent3 9 2" xfId="111"/>
    <cellStyle name="20% - Accent4 10" xfId="112"/>
    <cellStyle name="20% - Accent4 10 2" xfId="113"/>
    <cellStyle name="20% - Accent4 11" xfId="114"/>
    <cellStyle name="20% - Accent4 11 2" xfId="115"/>
    <cellStyle name="20% - Accent4 12" xfId="116"/>
    <cellStyle name="20% - Accent4 13" xfId="117"/>
    <cellStyle name="20% - Accent4 14" xfId="118"/>
    <cellStyle name="20% - Accent4 15" xfId="119"/>
    <cellStyle name="20% - Accent4 16" xfId="120"/>
    <cellStyle name="20% - Accent4 17" xfId="121"/>
    <cellStyle name="20% - Accent4 18" xfId="122"/>
    <cellStyle name="20% - Accent4 2" xfId="123"/>
    <cellStyle name="20% - Accent4 2 10" xfId="124"/>
    <cellStyle name="20% - Accent4 2 2" xfId="125"/>
    <cellStyle name="20% - Accent4 2 3" xfId="126"/>
    <cellStyle name="20% - Accent4 2 4" xfId="127"/>
    <cellStyle name="20% - Accent4 2 5" xfId="128"/>
    <cellStyle name="20% - Accent4 2 6" xfId="129"/>
    <cellStyle name="20% - Accent4 2 7" xfId="130"/>
    <cellStyle name="20% - Accent4 2 8" xfId="131"/>
    <cellStyle name="20% - Accent4 2 9" xfId="132"/>
    <cellStyle name="20% - Accent4 3" xfId="133"/>
    <cellStyle name="20% - Accent4 3 2" xfId="134"/>
    <cellStyle name="20% - Accent4 4" xfId="135"/>
    <cellStyle name="20% - Accent4 4 2" xfId="136"/>
    <cellStyle name="20% - Accent4 5" xfId="137"/>
    <cellStyle name="20% - Accent4 5 2" xfId="138"/>
    <cellStyle name="20% - Accent4 6" xfId="139"/>
    <cellStyle name="20% - Accent4 6 2" xfId="140"/>
    <cellStyle name="20% - Accent4 7" xfId="141"/>
    <cellStyle name="20% - Accent4 7 2" xfId="142"/>
    <cellStyle name="20% - Accent4 8" xfId="143"/>
    <cellStyle name="20% - Accent4 8 2" xfId="144"/>
    <cellStyle name="20% - Accent4 9" xfId="145"/>
    <cellStyle name="20% - Accent4 9 2" xfId="146"/>
    <cellStyle name="20% - Accent5 10" xfId="147"/>
    <cellStyle name="20% - Accent5 10 2" xfId="148"/>
    <cellStyle name="20% - Accent5 11" xfId="149"/>
    <cellStyle name="20% - Accent5 11 2" xfId="150"/>
    <cellStyle name="20% - Accent5 12" xfId="151"/>
    <cellStyle name="20% - Accent5 13" xfId="152"/>
    <cellStyle name="20% - Accent5 14" xfId="153"/>
    <cellStyle name="20% - Accent5 15" xfId="154"/>
    <cellStyle name="20% - Accent5 16" xfId="155"/>
    <cellStyle name="20% - Accent5 17" xfId="156"/>
    <cellStyle name="20% - Accent5 18" xfId="157"/>
    <cellStyle name="20% - Accent5 2" xfId="158"/>
    <cellStyle name="20% - Accent5 2 10" xfId="159"/>
    <cellStyle name="20% - Accent5 2 2" xfId="160"/>
    <cellStyle name="20% - Accent5 2 3" xfId="161"/>
    <cellStyle name="20% - Accent5 2 4" xfId="162"/>
    <cellStyle name="20% - Accent5 2 5" xfId="163"/>
    <cellStyle name="20% - Accent5 2 6" xfId="164"/>
    <cellStyle name="20% - Accent5 2 7" xfId="165"/>
    <cellStyle name="20% - Accent5 2 8" xfId="166"/>
    <cellStyle name="20% - Accent5 2 9" xfId="167"/>
    <cellStyle name="20% - Accent5 3" xfId="168"/>
    <cellStyle name="20% - Accent5 3 2" xfId="169"/>
    <cellStyle name="20% - Accent5 4" xfId="170"/>
    <cellStyle name="20% - Accent5 4 2" xfId="171"/>
    <cellStyle name="20% - Accent5 5" xfId="172"/>
    <cellStyle name="20% - Accent5 5 2" xfId="173"/>
    <cellStyle name="20% - Accent5 6" xfId="174"/>
    <cellStyle name="20% - Accent5 6 2" xfId="175"/>
    <cellStyle name="20% - Accent5 7" xfId="176"/>
    <cellStyle name="20% - Accent5 7 2" xfId="177"/>
    <cellStyle name="20% - Accent5 8" xfId="178"/>
    <cellStyle name="20% - Accent5 8 2" xfId="179"/>
    <cellStyle name="20% - Accent5 9" xfId="180"/>
    <cellStyle name="20% - Accent5 9 2" xfId="181"/>
    <cellStyle name="20% - Accent6 10" xfId="182"/>
    <cellStyle name="20% - Accent6 10 2" xfId="183"/>
    <cellStyle name="20% - Accent6 11" xfId="184"/>
    <cellStyle name="20% - Accent6 11 2" xfId="185"/>
    <cellStyle name="20% - Accent6 12" xfId="186"/>
    <cellStyle name="20% - Accent6 13" xfId="187"/>
    <cellStyle name="20% - Accent6 14" xfId="188"/>
    <cellStyle name="20% - Accent6 15" xfId="189"/>
    <cellStyle name="20% - Accent6 16" xfId="190"/>
    <cellStyle name="20% - Accent6 17" xfId="191"/>
    <cellStyle name="20% - Accent6 18" xfId="192"/>
    <cellStyle name="20% - Accent6 2" xfId="193"/>
    <cellStyle name="20% - Accent6 2 10" xfId="194"/>
    <cellStyle name="20% - Accent6 2 2" xfId="195"/>
    <cellStyle name="20% - Accent6 2 3" xfId="196"/>
    <cellStyle name="20% - Accent6 2 4" xfId="197"/>
    <cellStyle name="20% - Accent6 2 5" xfId="198"/>
    <cellStyle name="20% - Accent6 2 6" xfId="199"/>
    <cellStyle name="20% - Accent6 2 7" xfId="200"/>
    <cellStyle name="20% - Accent6 2 8" xfId="201"/>
    <cellStyle name="20% - Accent6 2 9" xfId="202"/>
    <cellStyle name="20% - Accent6 3" xfId="203"/>
    <cellStyle name="20% - Accent6 3 2" xfId="204"/>
    <cellStyle name="20% - Accent6 4" xfId="205"/>
    <cellStyle name="20% - Accent6 4 2" xfId="206"/>
    <cellStyle name="20% - Accent6 5" xfId="207"/>
    <cellStyle name="20% - Accent6 5 2" xfId="208"/>
    <cellStyle name="20% - Accent6 6" xfId="209"/>
    <cellStyle name="20% - Accent6 6 2" xfId="210"/>
    <cellStyle name="20% - Accent6 7" xfId="211"/>
    <cellStyle name="20% - Accent6 7 2" xfId="212"/>
    <cellStyle name="20% - Accent6 8" xfId="213"/>
    <cellStyle name="20% - Accent6 8 2" xfId="214"/>
    <cellStyle name="20% - Accent6 9" xfId="215"/>
    <cellStyle name="20% - Accent6 9 2" xfId="216"/>
    <cellStyle name="40% - Accent1 10" xfId="217"/>
    <cellStyle name="40% - Accent1 10 2" xfId="218"/>
    <cellStyle name="40% - Accent1 11" xfId="219"/>
    <cellStyle name="40% - Accent1 11 2" xfId="220"/>
    <cellStyle name="40% - Accent1 12" xfId="221"/>
    <cellStyle name="40% - Accent1 13" xfId="222"/>
    <cellStyle name="40% - Accent1 14" xfId="223"/>
    <cellStyle name="40% - Accent1 15" xfId="224"/>
    <cellStyle name="40% - Accent1 16" xfId="225"/>
    <cellStyle name="40% - Accent1 17" xfId="226"/>
    <cellStyle name="40% - Accent1 18" xfId="227"/>
    <cellStyle name="40% - Accent1 2" xfId="228"/>
    <cellStyle name="40% - Accent1 2 10" xfId="229"/>
    <cellStyle name="40% - Accent1 2 2" xfId="230"/>
    <cellStyle name="40% - Accent1 2 3" xfId="231"/>
    <cellStyle name="40% - Accent1 2 4" xfId="232"/>
    <cellStyle name="40% - Accent1 2 5" xfId="233"/>
    <cellStyle name="40% - Accent1 2 6" xfId="234"/>
    <cellStyle name="40% - Accent1 2 7" xfId="235"/>
    <cellStyle name="40% - Accent1 2 8" xfId="236"/>
    <cellStyle name="40% - Accent1 2 9" xfId="237"/>
    <cellStyle name="40% - Accent1 3" xfId="238"/>
    <cellStyle name="40% - Accent1 3 2" xfId="239"/>
    <cellStyle name="40% - Accent1 4" xfId="240"/>
    <cellStyle name="40% - Accent1 4 2" xfId="241"/>
    <cellStyle name="40% - Accent1 5" xfId="242"/>
    <cellStyle name="40% - Accent1 5 2" xfId="243"/>
    <cellStyle name="40% - Accent1 6" xfId="244"/>
    <cellStyle name="40% - Accent1 6 2" xfId="245"/>
    <cellStyle name="40% - Accent1 7" xfId="246"/>
    <cellStyle name="40% - Accent1 7 2" xfId="247"/>
    <cellStyle name="40% - Accent1 8" xfId="248"/>
    <cellStyle name="40% - Accent1 8 2" xfId="249"/>
    <cellStyle name="40% - Accent1 9" xfId="250"/>
    <cellStyle name="40% - Accent1 9 2" xfId="251"/>
    <cellStyle name="40% - Accent2 10" xfId="252"/>
    <cellStyle name="40% - Accent2 10 2" xfId="253"/>
    <cellStyle name="40% - Accent2 11" xfId="254"/>
    <cellStyle name="40% - Accent2 11 2" xfId="255"/>
    <cellStyle name="40% - Accent2 12" xfId="256"/>
    <cellStyle name="40% - Accent2 13" xfId="257"/>
    <cellStyle name="40% - Accent2 14" xfId="258"/>
    <cellStyle name="40% - Accent2 15" xfId="259"/>
    <cellStyle name="40% - Accent2 16" xfId="260"/>
    <cellStyle name="40% - Accent2 17" xfId="261"/>
    <cellStyle name="40% - Accent2 18" xfId="262"/>
    <cellStyle name="40% - Accent2 2" xfId="263"/>
    <cellStyle name="40% - Accent2 2 10" xfId="264"/>
    <cellStyle name="40% - Accent2 2 2" xfId="265"/>
    <cellStyle name="40% - Accent2 2 3" xfId="266"/>
    <cellStyle name="40% - Accent2 2 4" xfId="267"/>
    <cellStyle name="40% - Accent2 2 5" xfId="268"/>
    <cellStyle name="40% - Accent2 2 6" xfId="269"/>
    <cellStyle name="40% - Accent2 2 7" xfId="270"/>
    <cellStyle name="40% - Accent2 2 8" xfId="271"/>
    <cellStyle name="40% - Accent2 2 9" xfId="272"/>
    <cellStyle name="40% - Accent2 3" xfId="273"/>
    <cellStyle name="40% - Accent2 3 2" xfId="274"/>
    <cellStyle name="40% - Accent2 4" xfId="275"/>
    <cellStyle name="40% - Accent2 4 2" xfId="276"/>
    <cellStyle name="40% - Accent2 5" xfId="277"/>
    <cellStyle name="40% - Accent2 5 2" xfId="278"/>
    <cellStyle name="40% - Accent2 6" xfId="279"/>
    <cellStyle name="40% - Accent2 6 2" xfId="280"/>
    <cellStyle name="40% - Accent2 7" xfId="281"/>
    <cellStyle name="40% - Accent2 7 2" xfId="282"/>
    <cellStyle name="40% - Accent2 8" xfId="283"/>
    <cellStyle name="40% - Accent2 8 2" xfId="284"/>
    <cellStyle name="40% - Accent2 9" xfId="285"/>
    <cellStyle name="40% - Accent2 9 2" xfId="286"/>
    <cellStyle name="40% - Accent3 10" xfId="287"/>
    <cellStyle name="40% - Accent3 10 2" xfId="288"/>
    <cellStyle name="40% - Accent3 11" xfId="289"/>
    <cellStyle name="40% - Accent3 11 2" xfId="290"/>
    <cellStyle name="40% - Accent3 12" xfId="291"/>
    <cellStyle name="40% - Accent3 13" xfId="292"/>
    <cellStyle name="40% - Accent3 14" xfId="293"/>
    <cellStyle name="40% - Accent3 15" xfId="294"/>
    <cellStyle name="40% - Accent3 16" xfId="295"/>
    <cellStyle name="40% - Accent3 17" xfId="296"/>
    <cellStyle name="40% - Accent3 18" xfId="297"/>
    <cellStyle name="40% - Accent3 2" xfId="298"/>
    <cellStyle name="40% - Accent3 2 10" xfId="299"/>
    <cellStyle name="40% - Accent3 2 2" xfId="300"/>
    <cellStyle name="40% - Accent3 2 3" xfId="301"/>
    <cellStyle name="40% - Accent3 2 4" xfId="302"/>
    <cellStyle name="40% - Accent3 2 5" xfId="303"/>
    <cellStyle name="40% - Accent3 2 6" xfId="304"/>
    <cellStyle name="40% - Accent3 2 7" xfId="305"/>
    <cellStyle name="40% - Accent3 2 8" xfId="306"/>
    <cellStyle name="40% - Accent3 2 9" xfId="307"/>
    <cellStyle name="40% - Accent3 3" xfId="308"/>
    <cellStyle name="40% - Accent3 3 2" xfId="309"/>
    <cellStyle name="40% - Accent3 4" xfId="310"/>
    <cellStyle name="40% - Accent3 4 2" xfId="311"/>
    <cellStyle name="40% - Accent3 5" xfId="312"/>
    <cellStyle name="40% - Accent3 5 2" xfId="313"/>
    <cellStyle name="40% - Accent3 6" xfId="314"/>
    <cellStyle name="40% - Accent3 6 2" xfId="315"/>
    <cellStyle name="40% - Accent3 7" xfId="316"/>
    <cellStyle name="40% - Accent3 7 2" xfId="317"/>
    <cellStyle name="40% - Accent3 8" xfId="318"/>
    <cellStyle name="40% - Accent3 8 2" xfId="319"/>
    <cellStyle name="40% - Accent3 9" xfId="320"/>
    <cellStyle name="40% - Accent3 9 2" xfId="321"/>
    <cellStyle name="40% - Accent4 10" xfId="322"/>
    <cellStyle name="40% - Accent4 10 2" xfId="323"/>
    <cellStyle name="40% - Accent4 11" xfId="324"/>
    <cellStyle name="40% - Accent4 11 2" xfId="325"/>
    <cellStyle name="40% - Accent4 12" xfId="326"/>
    <cellStyle name="40% - Accent4 13" xfId="327"/>
    <cellStyle name="40% - Accent4 14" xfId="328"/>
    <cellStyle name="40% - Accent4 15" xfId="329"/>
    <cellStyle name="40% - Accent4 16" xfId="330"/>
    <cellStyle name="40% - Accent4 17" xfId="331"/>
    <cellStyle name="40% - Accent4 18" xfId="332"/>
    <cellStyle name="40% - Accent4 2" xfId="333"/>
    <cellStyle name="40% - Accent4 2 10" xfId="334"/>
    <cellStyle name="40% - Accent4 2 2" xfId="335"/>
    <cellStyle name="40% - Accent4 2 3" xfId="336"/>
    <cellStyle name="40% - Accent4 2 4" xfId="337"/>
    <cellStyle name="40% - Accent4 2 5" xfId="338"/>
    <cellStyle name="40% - Accent4 2 6" xfId="339"/>
    <cellStyle name="40% - Accent4 2 7" xfId="340"/>
    <cellStyle name="40% - Accent4 2 8" xfId="341"/>
    <cellStyle name="40% - Accent4 2 9" xfId="342"/>
    <cellStyle name="40% - Accent4 3" xfId="343"/>
    <cellStyle name="40% - Accent4 3 2" xfId="344"/>
    <cellStyle name="40% - Accent4 4" xfId="345"/>
    <cellStyle name="40% - Accent4 4 2" xfId="346"/>
    <cellStyle name="40% - Accent4 5" xfId="347"/>
    <cellStyle name="40% - Accent4 5 2" xfId="348"/>
    <cellStyle name="40% - Accent4 6" xfId="349"/>
    <cellStyle name="40% - Accent4 6 2" xfId="350"/>
    <cellStyle name="40% - Accent4 7" xfId="351"/>
    <cellStyle name="40% - Accent4 7 2" xfId="352"/>
    <cellStyle name="40% - Accent4 8" xfId="353"/>
    <cellStyle name="40% - Accent4 8 2" xfId="354"/>
    <cellStyle name="40% - Accent4 9" xfId="355"/>
    <cellStyle name="40% - Accent4 9 2" xfId="356"/>
    <cellStyle name="40% - Accent5 10" xfId="357"/>
    <cellStyle name="40% - Accent5 10 2" xfId="358"/>
    <cellStyle name="40% - Accent5 11" xfId="359"/>
    <cellStyle name="40% - Accent5 11 2" xfId="360"/>
    <cellStyle name="40% - Accent5 12" xfId="361"/>
    <cellStyle name="40% - Accent5 13" xfId="362"/>
    <cellStyle name="40% - Accent5 14" xfId="363"/>
    <cellStyle name="40% - Accent5 15" xfId="364"/>
    <cellStyle name="40% - Accent5 16" xfId="365"/>
    <cellStyle name="40% - Accent5 17" xfId="366"/>
    <cellStyle name="40% - Accent5 18" xfId="367"/>
    <cellStyle name="40% - Accent5 2" xfId="368"/>
    <cellStyle name="40% - Accent5 2 10" xfId="369"/>
    <cellStyle name="40% - Accent5 2 2" xfId="370"/>
    <cellStyle name="40% - Accent5 2 3" xfId="371"/>
    <cellStyle name="40% - Accent5 2 4" xfId="372"/>
    <cellStyle name="40% - Accent5 2 5" xfId="373"/>
    <cellStyle name="40% - Accent5 2 6" xfId="374"/>
    <cellStyle name="40% - Accent5 2 7" xfId="375"/>
    <cellStyle name="40% - Accent5 2 8" xfId="376"/>
    <cellStyle name="40% - Accent5 2 9" xfId="377"/>
    <cellStyle name="40% - Accent5 3" xfId="378"/>
    <cellStyle name="40% - Accent5 3 2" xfId="379"/>
    <cellStyle name="40% - Accent5 4" xfId="380"/>
    <cellStyle name="40% - Accent5 4 2" xfId="381"/>
    <cellStyle name="40% - Accent5 5" xfId="382"/>
    <cellStyle name="40% - Accent5 5 2" xfId="383"/>
    <cellStyle name="40% - Accent5 6" xfId="384"/>
    <cellStyle name="40% - Accent5 6 2" xfId="385"/>
    <cellStyle name="40% - Accent5 7" xfId="386"/>
    <cellStyle name="40% - Accent5 7 2" xfId="387"/>
    <cellStyle name="40% - Accent5 8" xfId="388"/>
    <cellStyle name="40% - Accent5 8 2" xfId="389"/>
    <cellStyle name="40% - Accent5 9" xfId="390"/>
    <cellStyle name="40% - Accent5 9 2" xfId="391"/>
    <cellStyle name="40% - Accent6 10" xfId="392"/>
    <cellStyle name="40% - Accent6 10 2" xfId="393"/>
    <cellStyle name="40% - Accent6 11" xfId="394"/>
    <cellStyle name="40% - Accent6 11 2" xfId="395"/>
    <cellStyle name="40% - Accent6 12" xfId="396"/>
    <cellStyle name="40% - Accent6 13" xfId="397"/>
    <cellStyle name="40% - Accent6 14" xfId="398"/>
    <cellStyle name="40% - Accent6 15" xfId="399"/>
    <cellStyle name="40% - Accent6 16" xfId="400"/>
    <cellStyle name="40% - Accent6 17" xfId="401"/>
    <cellStyle name="40% - Accent6 18" xfId="402"/>
    <cellStyle name="40% - Accent6 2" xfId="403"/>
    <cellStyle name="40% - Accent6 2 10" xfId="404"/>
    <cellStyle name="40% - Accent6 2 2" xfId="405"/>
    <cellStyle name="40% - Accent6 2 3" xfId="406"/>
    <cellStyle name="40% - Accent6 2 4" xfId="407"/>
    <cellStyle name="40% - Accent6 2 5" xfId="408"/>
    <cellStyle name="40% - Accent6 2 6" xfId="409"/>
    <cellStyle name="40% - Accent6 2 7" xfId="410"/>
    <cellStyle name="40% - Accent6 2 8" xfId="411"/>
    <cellStyle name="40% - Accent6 2 9" xfId="412"/>
    <cellStyle name="40% - Accent6 3" xfId="413"/>
    <cellStyle name="40% - Accent6 3 2" xfId="414"/>
    <cellStyle name="40% - Accent6 4" xfId="415"/>
    <cellStyle name="40% - Accent6 4 2" xfId="416"/>
    <cellStyle name="40% - Accent6 5" xfId="417"/>
    <cellStyle name="40% - Accent6 5 2" xfId="418"/>
    <cellStyle name="40% - Accent6 6" xfId="419"/>
    <cellStyle name="40% - Accent6 6 2" xfId="420"/>
    <cellStyle name="40% - Accent6 7" xfId="421"/>
    <cellStyle name="40% - Accent6 7 2" xfId="422"/>
    <cellStyle name="40% - Accent6 8" xfId="423"/>
    <cellStyle name="40% - Accent6 8 2" xfId="424"/>
    <cellStyle name="40% - Accent6 9" xfId="425"/>
    <cellStyle name="40% - Accent6 9 2" xfId="426"/>
    <cellStyle name="60% - Accent1 10" xfId="427"/>
    <cellStyle name="60% - Accent1 11" xfId="428"/>
    <cellStyle name="60% - Accent1 12" xfId="429"/>
    <cellStyle name="60% - Accent1 13" xfId="430"/>
    <cellStyle name="60% - Accent1 2" xfId="431"/>
    <cellStyle name="60% - Accent1 2 10" xfId="432"/>
    <cellStyle name="60% - Accent1 2 2" xfId="433"/>
    <cellStyle name="60% - Accent1 2 3" xfId="434"/>
    <cellStyle name="60% - Accent1 2 4" xfId="435"/>
    <cellStyle name="60% - Accent1 2 5" xfId="436"/>
    <cellStyle name="60% - Accent1 2 6" xfId="437"/>
    <cellStyle name="60% - Accent1 2 7" xfId="438"/>
    <cellStyle name="60% - Accent1 2 8" xfId="439"/>
    <cellStyle name="60% - Accent1 2 9" xfId="440"/>
    <cellStyle name="60% - Accent1 3" xfId="441"/>
    <cellStyle name="60% - Accent1 4" xfId="442"/>
    <cellStyle name="60% - Accent1 5" xfId="443"/>
    <cellStyle name="60% - Accent1 6" xfId="444"/>
    <cellStyle name="60% - Accent1 7" xfId="445"/>
    <cellStyle name="60% - Accent1 8" xfId="446"/>
    <cellStyle name="60% - Accent1 9" xfId="447"/>
    <cellStyle name="60% - Accent2 10" xfId="448"/>
    <cellStyle name="60% - Accent2 11" xfId="449"/>
    <cellStyle name="60% - Accent2 12" xfId="450"/>
    <cellStyle name="60% - Accent2 13" xfId="451"/>
    <cellStyle name="60% - Accent2 2" xfId="452"/>
    <cellStyle name="60% - Accent2 2 10" xfId="453"/>
    <cellStyle name="60% - Accent2 2 2" xfId="454"/>
    <cellStyle name="60% - Accent2 2 3" xfId="455"/>
    <cellStyle name="60% - Accent2 2 4" xfId="456"/>
    <cellStyle name="60% - Accent2 2 5" xfId="457"/>
    <cellStyle name="60% - Accent2 2 6" xfId="458"/>
    <cellStyle name="60% - Accent2 2 7" xfId="459"/>
    <cellStyle name="60% - Accent2 2 8" xfId="460"/>
    <cellStyle name="60% - Accent2 2 9" xfId="461"/>
    <cellStyle name="60% - Accent2 3" xfId="462"/>
    <cellStyle name="60% - Accent2 4" xfId="463"/>
    <cellStyle name="60% - Accent2 5" xfId="464"/>
    <cellStyle name="60% - Accent2 6" xfId="465"/>
    <cellStyle name="60% - Accent2 7" xfId="466"/>
    <cellStyle name="60% - Accent2 8" xfId="467"/>
    <cellStyle name="60% - Accent2 9" xfId="468"/>
    <cellStyle name="60% - Accent3 10" xfId="469"/>
    <cellStyle name="60% - Accent3 11" xfId="470"/>
    <cellStyle name="60% - Accent3 12" xfId="471"/>
    <cellStyle name="60% - Accent3 13" xfId="472"/>
    <cellStyle name="60% - Accent3 2" xfId="473"/>
    <cellStyle name="60% - Accent3 2 10" xfId="474"/>
    <cellStyle name="60% - Accent3 2 2" xfId="475"/>
    <cellStyle name="60% - Accent3 2 3" xfId="476"/>
    <cellStyle name="60% - Accent3 2 4" xfId="477"/>
    <cellStyle name="60% - Accent3 2 5" xfId="478"/>
    <cellStyle name="60% - Accent3 2 6" xfId="479"/>
    <cellStyle name="60% - Accent3 2 7" xfId="480"/>
    <cellStyle name="60% - Accent3 2 8" xfId="481"/>
    <cellStyle name="60% - Accent3 2 9" xfId="482"/>
    <cellStyle name="60% - Accent3 3" xfId="483"/>
    <cellStyle name="60% - Accent3 4" xfId="484"/>
    <cellStyle name="60% - Accent3 5" xfId="485"/>
    <cellStyle name="60% - Accent3 6" xfId="486"/>
    <cellStyle name="60% - Accent3 7" xfId="487"/>
    <cellStyle name="60% - Accent3 8" xfId="488"/>
    <cellStyle name="60% - Accent3 9" xfId="489"/>
    <cellStyle name="60% - Accent4 10" xfId="490"/>
    <cellStyle name="60% - Accent4 11" xfId="491"/>
    <cellStyle name="60% - Accent4 12" xfId="492"/>
    <cellStyle name="60% - Accent4 13" xfId="493"/>
    <cellStyle name="60% - Accent4 2" xfId="494"/>
    <cellStyle name="60% - Accent4 2 10" xfId="495"/>
    <cellStyle name="60% - Accent4 2 2" xfId="496"/>
    <cellStyle name="60% - Accent4 2 3" xfId="497"/>
    <cellStyle name="60% - Accent4 2 4" xfId="498"/>
    <cellStyle name="60% - Accent4 2 5" xfId="499"/>
    <cellStyle name="60% - Accent4 2 6" xfId="500"/>
    <cellStyle name="60% - Accent4 2 7" xfId="501"/>
    <cellStyle name="60% - Accent4 2 8" xfId="502"/>
    <cellStyle name="60% - Accent4 2 9" xfId="503"/>
    <cellStyle name="60% - Accent4 3" xfId="504"/>
    <cellStyle name="60% - Accent4 4" xfId="505"/>
    <cellStyle name="60% - Accent4 5" xfId="506"/>
    <cellStyle name="60% - Accent4 6" xfId="507"/>
    <cellStyle name="60% - Accent4 7" xfId="508"/>
    <cellStyle name="60% - Accent4 8" xfId="509"/>
    <cellStyle name="60% - Accent4 9" xfId="510"/>
    <cellStyle name="60% - Accent5 10" xfId="511"/>
    <cellStyle name="60% - Accent5 11" xfId="512"/>
    <cellStyle name="60% - Accent5 12" xfId="513"/>
    <cellStyle name="60% - Accent5 13" xfId="514"/>
    <cellStyle name="60% - Accent5 2" xfId="515"/>
    <cellStyle name="60% - Accent5 2 10" xfId="516"/>
    <cellStyle name="60% - Accent5 2 2" xfId="517"/>
    <cellStyle name="60% - Accent5 2 3" xfId="518"/>
    <cellStyle name="60% - Accent5 2 4" xfId="519"/>
    <cellStyle name="60% - Accent5 2 5" xfId="520"/>
    <cellStyle name="60% - Accent5 2 6" xfId="521"/>
    <cellStyle name="60% - Accent5 2 7" xfId="522"/>
    <cellStyle name="60% - Accent5 2 8" xfId="523"/>
    <cellStyle name="60% - Accent5 2 9" xfId="524"/>
    <cellStyle name="60% - Accent5 3" xfId="525"/>
    <cellStyle name="60% - Accent5 4" xfId="526"/>
    <cellStyle name="60% - Accent5 5" xfId="527"/>
    <cellStyle name="60% - Accent5 6" xfId="528"/>
    <cellStyle name="60% - Accent5 7" xfId="529"/>
    <cellStyle name="60% - Accent5 8" xfId="530"/>
    <cellStyle name="60% - Accent5 9" xfId="531"/>
    <cellStyle name="60% - Accent6 10" xfId="532"/>
    <cellStyle name="60% - Accent6 11" xfId="533"/>
    <cellStyle name="60% - Accent6 12" xfId="534"/>
    <cellStyle name="60% - Accent6 13" xfId="535"/>
    <cellStyle name="60% - Accent6 2" xfId="536"/>
    <cellStyle name="60% - Accent6 2 10" xfId="537"/>
    <cellStyle name="60% - Accent6 2 2" xfId="538"/>
    <cellStyle name="60% - Accent6 2 3" xfId="539"/>
    <cellStyle name="60% - Accent6 2 4" xfId="540"/>
    <cellStyle name="60% - Accent6 2 5" xfId="541"/>
    <cellStyle name="60% - Accent6 2 6" xfId="542"/>
    <cellStyle name="60% - Accent6 2 7" xfId="543"/>
    <cellStyle name="60% - Accent6 2 8" xfId="544"/>
    <cellStyle name="60% - Accent6 2 9" xfId="545"/>
    <cellStyle name="60% - Accent6 3" xfId="546"/>
    <cellStyle name="60% - Accent6 4" xfId="547"/>
    <cellStyle name="60% - Accent6 5" xfId="548"/>
    <cellStyle name="60% - Accent6 6" xfId="549"/>
    <cellStyle name="60% - Accent6 7" xfId="550"/>
    <cellStyle name="60% - Accent6 8" xfId="551"/>
    <cellStyle name="60% - Accent6 9" xfId="552"/>
    <cellStyle name="Accent1 10" xfId="553"/>
    <cellStyle name="Accent1 11" xfId="554"/>
    <cellStyle name="Accent1 12" xfId="555"/>
    <cellStyle name="Accent1 13" xfId="556"/>
    <cellStyle name="Accent1 2" xfId="557"/>
    <cellStyle name="Accent1 2 10" xfId="558"/>
    <cellStyle name="Accent1 2 2" xfId="559"/>
    <cellStyle name="Accent1 2 3" xfId="560"/>
    <cellStyle name="Accent1 2 4" xfId="561"/>
    <cellStyle name="Accent1 2 5" xfId="562"/>
    <cellStyle name="Accent1 2 6" xfId="563"/>
    <cellStyle name="Accent1 2 7" xfId="564"/>
    <cellStyle name="Accent1 2 8" xfId="565"/>
    <cellStyle name="Accent1 2 9" xfId="566"/>
    <cellStyle name="Accent1 3" xfId="567"/>
    <cellStyle name="Accent1 4" xfId="568"/>
    <cellStyle name="Accent1 5" xfId="569"/>
    <cellStyle name="Accent1 6" xfId="570"/>
    <cellStyle name="Accent1 7" xfId="571"/>
    <cellStyle name="Accent1 8" xfId="572"/>
    <cellStyle name="Accent1 9" xfId="573"/>
    <cellStyle name="Accent2 10" xfId="574"/>
    <cellStyle name="Accent2 11" xfId="575"/>
    <cellStyle name="Accent2 12" xfId="576"/>
    <cellStyle name="Accent2 13" xfId="577"/>
    <cellStyle name="Accent2 2" xfId="578"/>
    <cellStyle name="Accent2 2 10" xfId="579"/>
    <cellStyle name="Accent2 2 2" xfId="580"/>
    <cellStyle name="Accent2 2 3" xfId="581"/>
    <cellStyle name="Accent2 2 4" xfId="582"/>
    <cellStyle name="Accent2 2 5" xfId="583"/>
    <cellStyle name="Accent2 2 6" xfId="584"/>
    <cellStyle name="Accent2 2 7" xfId="585"/>
    <cellStyle name="Accent2 2 8" xfId="586"/>
    <cellStyle name="Accent2 2 9" xfId="587"/>
    <cellStyle name="Accent2 3" xfId="588"/>
    <cellStyle name="Accent2 4" xfId="589"/>
    <cellStyle name="Accent2 5" xfId="590"/>
    <cellStyle name="Accent2 6" xfId="591"/>
    <cellStyle name="Accent2 7" xfId="592"/>
    <cellStyle name="Accent2 8" xfId="593"/>
    <cellStyle name="Accent2 9" xfId="594"/>
    <cellStyle name="Accent3 10" xfId="595"/>
    <cellStyle name="Accent3 11" xfId="596"/>
    <cellStyle name="Accent3 12" xfId="597"/>
    <cellStyle name="Accent3 13" xfId="598"/>
    <cellStyle name="Accent3 2" xfId="599"/>
    <cellStyle name="Accent3 2 10" xfId="600"/>
    <cellStyle name="Accent3 2 2" xfId="601"/>
    <cellStyle name="Accent3 2 3" xfId="602"/>
    <cellStyle name="Accent3 2 4" xfId="603"/>
    <cellStyle name="Accent3 2 5" xfId="604"/>
    <cellStyle name="Accent3 2 6" xfId="605"/>
    <cellStyle name="Accent3 2 7" xfId="606"/>
    <cellStyle name="Accent3 2 8" xfId="607"/>
    <cellStyle name="Accent3 2 9" xfId="608"/>
    <cellStyle name="Accent3 3" xfId="609"/>
    <cellStyle name="Accent3 4" xfId="610"/>
    <cellStyle name="Accent3 5" xfId="611"/>
    <cellStyle name="Accent3 6" xfId="612"/>
    <cellStyle name="Accent3 7" xfId="613"/>
    <cellStyle name="Accent3 8" xfId="614"/>
    <cellStyle name="Accent3 9" xfId="615"/>
    <cellStyle name="Accent4 10" xfId="616"/>
    <cellStyle name="Accent4 11" xfId="617"/>
    <cellStyle name="Accent4 12" xfId="618"/>
    <cellStyle name="Accent4 13" xfId="619"/>
    <cellStyle name="Accent4 2" xfId="620"/>
    <cellStyle name="Accent4 2 10" xfId="621"/>
    <cellStyle name="Accent4 2 2" xfId="622"/>
    <cellStyle name="Accent4 2 3" xfId="623"/>
    <cellStyle name="Accent4 2 4" xfId="624"/>
    <cellStyle name="Accent4 2 5" xfId="625"/>
    <cellStyle name="Accent4 2 6" xfId="626"/>
    <cellStyle name="Accent4 2 7" xfId="627"/>
    <cellStyle name="Accent4 2 8" xfId="628"/>
    <cellStyle name="Accent4 2 9" xfId="629"/>
    <cellStyle name="Accent4 3" xfId="630"/>
    <cellStyle name="Accent4 4" xfId="631"/>
    <cellStyle name="Accent4 5" xfId="632"/>
    <cellStyle name="Accent4 6" xfId="633"/>
    <cellStyle name="Accent4 7" xfId="634"/>
    <cellStyle name="Accent4 8" xfId="635"/>
    <cellStyle name="Accent4 9" xfId="636"/>
    <cellStyle name="Accent5 10" xfId="637"/>
    <cellStyle name="Accent5 11" xfId="638"/>
    <cellStyle name="Accent5 12" xfId="639"/>
    <cellStyle name="Accent5 13" xfId="640"/>
    <cellStyle name="Accent5 2" xfId="641"/>
    <cellStyle name="Accent5 2 10" xfId="642"/>
    <cellStyle name="Accent5 2 2" xfId="643"/>
    <cellStyle name="Accent5 2 3" xfId="644"/>
    <cellStyle name="Accent5 2 4" xfId="645"/>
    <cellStyle name="Accent5 2 5" xfId="646"/>
    <cellStyle name="Accent5 2 6" xfId="647"/>
    <cellStyle name="Accent5 2 7" xfId="648"/>
    <cellStyle name="Accent5 2 8" xfId="649"/>
    <cellStyle name="Accent5 2 9" xfId="650"/>
    <cellStyle name="Accent5 3" xfId="651"/>
    <cellStyle name="Accent5 4" xfId="652"/>
    <cellStyle name="Accent5 5" xfId="653"/>
    <cellStyle name="Accent5 6" xfId="654"/>
    <cellStyle name="Accent5 7" xfId="655"/>
    <cellStyle name="Accent5 8" xfId="656"/>
    <cellStyle name="Accent5 9" xfId="657"/>
    <cellStyle name="Accent6 10" xfId="658"/>
    <cellStyle name="Accent6 11" xfId="659"/>
    <cellStyle name="Accent6 12" xfId="660"/>
    <cellStyle name="Accent6 13" xfId="661"/>
    <cellStyle name="Accent6 2" xfId="662"/>
    <cellStyle name="Accent6 2 10" xfId="663"/>
    <cellStyle name="Accent6 2 2" xfId="664"/>
    <cellStyle name="Accent6 2 3" xfId="665"/>
    <cellStyle name="Accent6 2 4" xfId="666"/>
    <cellStyle name="Accent6 2 5" xfId="667"/>
    <cellStyle name="Accent6 2 6" xfId="668"/>
    <cellStyle name="Accent6 2 7" xfId="669"/>
    <cellStyle name="Accent6 2 8" xfId="670"/>
    <cellStyle name="Accent6 2 9" xfId="671"/>
    <cellStyle name="Accent6 3" xfId="672"/>
    <cellStyle name="Accent6 4" xfId="673"/>
    <cellStyle name="Accent6 5" xfId="674"/>
    <cellStyle name="Accent6 6" xfId="675"/>
    <cellStyle name="Accent6 7" xfId="676"/>
    <cellStyle name="Accent6 8" xfId="677"/>
    <cellStyle name="Accent6 9" xfId="678"/>
    <cellStyle name="Bad 10" xfId="679"/>
    <cellStyle name="Bad 11" xfId="680"/>
    <cellStyle name="Bad 12" xfId="681"/>
    <cellStyle name="Bad 13" xfId="682"/>
    <cellStyle name="Bad 2" xfId="683"/>
    <cellStyle name="Bad 2 10" xfId="684"/>
    <cellStyle name="Bad 2 11" xfId="685"/>
    <cellStyle name="Bad 2 12" xfId="686"/>
    <cellStyle name="Bad 2 13" xfId="687"/>
    <cellStyle name="Bad 2 14" xfId="688"/>
    <cellStyle name="Bad 2 15" xfId="689"/>
    <cellStyle name="Bad 2 2" xfId="690"/>
    <cellStyle name="Bad 2 3" xfId="691"/>
    <cellStyle name="Bad 2 4" xfId="692"/>
    <cellStyle name="Bad 2 5" xfId="693"/>
    <cellStyle name="Bad 2 6" xfId="694"/>
    <cellStyle name="Bad 2 7" xfId="695"/>
    <cellStyle name="Bad 2 8" xfId="696"/>
    <cellStyle name="Bad 2 9" xfId="697"/>
    <cellStyle name="Bad 3" xfId="698"/>
    <cellStyle name="Bad 4" xfId="699"/>
    <cellStyle name="Bad 5" xfId="700"/>
    <cellStyle name="Bad 6" xfId="701"/>
    <cellStyle name="Bad 7" xfId="702"/>
    <cellStyle name="Bad 8" xfId="703"/>
    <cellStyle name="Bad 9" xfId="704"/>
    <cellStyle name="Calculation 10" xfId="705"/>
    <cellStyle name="Calculation 11" xfId="706"/>
    <cellStyle name="Calculation 12" xfId="707"/>
    <cellStyle name="Calculation 13" xfId="708"/>
    <cellStyle name="Calculation 2" xfId="709"/>
    <cellStyle name="Calculation 2 10" xfId="710"/>
    <cellStyle name="Calculation 2 2" xfId="711"/>
    <cellStyle name="Calculation 2 3" xfId="712"/>
    <cellStyle name="Calculation 2 4" xfId="713"/>
    <cellStyle name="Calculation 2 5" xfId="714"/>
    <cellStyle name="Calculation 2 6" xfId="715"/>
    <cellStyle name="Calculation 2 7" xfId="716"/>
    <cellStyle name="Calculation 2 8" xfId="717"/>
    <cellStyle name="Calculation 2 9" xfId="718"/>
    <cellStyle name="Calculation 3" xfId="719"/>
    <cellStyle name="Calculation 4" xfId="720"/>
    <cellStyle name="Calculation 5" xfId="721"/>
    <cellStyle name="Calculation 6" xfId="722"/>
    <cellStyle name="Calculation 7" xfId="723"/>
    <cellStyle name="Calculation 8" xfId="724"/>
    <cellStyle name="Calculation 9" xfId="725"/>
    <cellStyle name="Check Cell 10" xfId="726"/>
    <cellStyle name="Check Cell 11" xfId="727"/>
    <cellStyle name="Check Cell 12" xfId="728"/>
    <cellStyle name="Check Cell 13" xfId="729"/>
    <cellStyle name="Check Cell 2" xfId="730"/>
    <cellStyle name="Check Cell 2 10" xfId="731"/>
    <cellStyle name="Check Cell 2 2" xfId="732"/>
    <cellStyle name="Check Cell 2 3" xfId="733"/>
    <cellStyle name="Check Cell 2 4" xfId="734"/>
    <cellStyle name="Check Cell 2 5" xfId="735"/>
    <cellStyle name="Check Cell 2 6" xfId="736"/>
    <cellStyle name="Check Cell 2 7" xfId="737"/>
    <cellStyle name="Check Cell 2 8" xfId="738"/>
    <cellStyle name="Check Cell 2 9" xfId="739"/>
    <cellStyle name="Check Cell 3" xfId="740"/>
    <cellStyle name="Check Cell 4" xfId="741"/>
    <cellStyle name="Check Cell 5" xfId="742"/>
    <cellStyle name="Check Cell 6" xfId="743"/>
    <cellStyle name="Check Cell 7" xfId="744"/>
    <cellStyle name="Check Cell 8" xfId="745"/>
    <cellStyle name="Check Cell 9" xfId="746"/>
    <cellStyle name="Comma" xfId="1" builtinId="3"/>
    <cellStyle name="Comma [0] 2" xfId="747"/>
    <cellStyle name="Comma 10" xfId="748"/>
    <cellStyle name="Comma 11" xfId="749"/>
    <cellStyle name="Comma 12" xfId="750"/>
    <cellStyle name="Comma 13" xfId="751"/>
    <cellStyle name="Comma 14" xfId="752"/>
    <cellStyle name="Comma 14 2" xfId="753"/>
    <cellStyle name="Comma 14 3" xfId="754"/>
    <cellStyle name="Comma 15" xfId="755"/>
    <cellStyle name="Comma 15 2" xfId="756"/>
    <cellStyle name="Comma 16" xfId="757"/>
    <cellStyle name="Comma 16 2" xfId="758"/>
    <cellStyle name="Comma 17" xfId="759"/>
    <cellStyle name="Comma 17 2" xfId="760"/>
    <cellStyle name="Comma 18" xfId="761"/>
    <cellStyle name="Comma 18 2" xfId="762"/>
    <cellStyle name="Comma 19" xfId="763"/>
    <cellStyle name="Comma 2" xfId="764"/>
    <cellStyle name="Comma 2 10" xfId="765"/>
    <cellStyle name="Comma 2 11" xfId="766"/>
    <cellStyle name="Comma 2 12" xfId="767"/>
    <cellStyle name="Comma 2 13" xfId="768"/>
    <cellStyle name="Comma 2 14" xfId="769"/>
    <cellStyle name="Comma 2 15" xfId="770"/>
    <cellStyle name="Comma 2 16" xfId="771"/>
    <cellStyle name="Comma 2 17" xfId="772"/>
    <cellStyle name="Comma 2 18" xfId="773"/>
    <cellStyle name="Comma 2 19" xfId="774"/>
    <cellStyle name="Comma 2 2" xfId="775"/>
    <cellStyle name="Comma 2 2 10" xfId="776"/>
    <cellStyle name="Comma 2 2 11" xfId="777"/>
    <cellStyle name="Comma 2 2 12" xfId="778"/>
    <cellStyle name="Comma 2 2 13" xfId="779"/>
    <cellStyle name="Comma 2 2 14" xfId="780"/>
    <cellStyle name="Comma 2 2 2" xfId="781"/>
    <cellStyle name="Comma 2 2 2 2" xfId="782"/>
    <cellStyle name="Comma 2 2 2 2 2" xfId="783"/>
    <cellStyle name="Comma 2 2 2 3" xfId="784"/>
    <cellStyle name="Comma 2 2 2 4" xfId="785"/>
    <cellStyle name="Comma 2 2 3" xfId="786"/>
    <cellStyle name="Comma 2 2 3 2" xfId="787"/>
    <cellStyle name="Comma 2 2 4" xfId="788"/>
    <cellStyle name="Comma 2 2 4 2" xfId="789"/>
    <cellStyle name="Comma 2 2 5" xfId="790"/>
    <cellStyle name="Comma 2 2 6" xfId="791"/>
    <cellStyle name="Comma 2 2 7" xfId="792"/>
    <cellStyle name="Comma 2 2 8" xfId="793"/>
    <cellStyle name="Comma 2 2 9" xfId="794"/>
    <cellStyle name="Comma 2 20" xfId="795"/>
    <cellStyle name="Comma 2 21" xfId="796"/>
    <cellStyle name="Comma 2 3" xfId="797"/>
    <cellStyle name="Comma 2 3 10" xfId="798"/>
    <cellStyle name="Comma 2 3 11" xfId="799"/>
    <cellStyle name="Comma 2 3 12" xfId="800"/>
    <cellStyle name="Comma 2 3 2" xfId="801"/>
    <cellStyle name="Comma 2 3 2 2" xfId="802"/>
    <cellStyle name="Comma 2 3 3" xfId="803"/>
    <cellStyle name="Comma 2 3 3 2" xfId="804"/>
    <cellStyle name="Comma 2 3 4" xfId="805"/>
    <cellStyle name="Comma 2 3 4 2" xfId="806"/>
    <cellStyle name="Comma 2 3 5" xfId="807"/>
    <cellStyle name="Comma 2 3 6" xfId="808"/>
    <cellStyle name="Comma 2 3 7" xfId="809"/>
    <cellStyle name="Comma 2 3 8" xfId="810"/>
    <cellStyle name="Comma 2 3 9" xfId="811"/>
    <cellStyle name="Comma 2 4" xfId="812"/>
    <cellStyle name="Comma 2 4 10" xfId="813"/>
    <cellStyle name="Comma 2 4 11" xfId="814"/>
    <cellStyle name="Comma 2 4 12" xfId="815"/>
    <cellStyle name="Comma 2 4 2" xfId="816"/>
    <cellStyle name="Comma 2 4 2 2" xfId="817"/>
    <cellStyle name="Comma 2 4 3" xfId="818"/>
    <cellStyle name="Comma 2 4 3 2" xfId="819"/>
    <cellStyle name="Comma 2 4 4" xfId="820"/>
    <cellStyle name="Comma 2 4 5" xfId="821"/>
    <cellStyle name="Comma 2 4 6" xfId="822"/>
    <cellStyle name="Comma 2 4 7" xfId="823"/>
    <cellStyle name="Comma 2 4 8" xfId="824"/>
    <cellStyle name="Comma 2 4 9" xfId="825"/>
    <cellStyle name="Comma 2 5" xfId="826"/>
    <cellStyle name="Comma 2 5 2" xfId="827"/>
    <cellStyle name="Comma 2 5 2 2" xfId="828"/>
    <cellStyle name="Comma 2 5 3" xfId="829"/>
    <cellStyle name="Comma 2 5 3 2" xfId="830"/>
    <cellStyle name="Comma 2 5 4" xfId="831"/>
    <cellStyle name="Comma 2 6" xfId="832"/>
    <cellStyle name="Comma 2 6 2" xfId="833"/>
    <cellStyle name="Comma 2 6 2 2" xfId="834"/>
    <cellStyle name="Comma 2 6 3" xfId="835"/>
    <cellStyle name="Comma 2 6 3 2" xfId="836"/>
    <cellStyle name="Comma 2 6 4" xfId="837"/>
    <cellStyle name="Comma 2 7" xfId="838"/>
    <cellStyle name="Comma 2 7 2" xfId="839"/>
    <cellStyle name="Comma 2 7 2 2" xfId="840"/>
    <cellStyle name="Comma 2 8" xfId="841"/>
    <cellStyle name="Comma 2 8 2" xfId="842"/>
    <cellStyle name="Comma 2 9" xfId="843"/>
    <cellStyle name="Comma 2 9 2" xfId="844"/>
    <cellStyle name="Comma 20" xfId="845"/>
    <cellStyle name="Comma 3" xfId="846"/>
    <cellStyle name="Comma 3 2" xfId="847"/>
    <cellStyle name="Comma 3 3" xfId="848"/>
    <cellStyle name="Comma 3 3 2" xfId="849"/>
    <cellStyle name="Comma 3 4" xfId="850"/>
    <cellStyle name="Comma 3 5" xfId="851"/>
    <cellStyle name="Comma 3 6" xfId="852"/>
    <cellStyle name="Comma 3 7" xfId="853"/>
    <cellStyle name="Comma 3 8" xfId="854"/>
    <cellStyle name="Comma 4" xfId="855"/>
    <cellStyle name="Comma 4 2" xfId="856"/>
    <cellStyle name="Comma 5" xfId="857"/>
    <cellStyle name="Comma 5 2" xfId="858"/>
    <cellStyle name="Comma 6" xfId="859"/>
    <cellStyle name="Comma 6 2" xfId="860"/>
    <cellStyle name="Comma 7" xfId="861"/>
    <cellStyle name="Comma 7 2" xfId="862"/>
    <cellStyle name="Comma 8" xfId="863"/>
    <cellStyle name="Comma 8 2" xfId="864"/>
    <cellStyle name="Comma 9" xfId="865"/>
    <cellStyle name="Comma0 - Style1" xfId="866"/>
    <cellStyle name="ContentsHyperlink" xfId="867"/>
    <cellStyle name="Currency" xfId="2" builtinId="4"/>
    <cellStyle name="Currency [0] 2" xfId="868"/>
    <cellStyle name="Currency [0] 2 2" xfId="869"/>
    <cellStyle name="Currency [0] 2 3" xfId="870"/>
    <cellStyle name="Currency [0] 3" xfId="871"/>
    <cellStyle name="Currency [0] 3 2" xfId="872"/>
    <cellStyle name="Currency [0] 4" xfId="873"/>
    <cellStyle name="Currency 10" xfId="874"/>
    <cellStyle name="Currency 10 2" xfId="875"/>
    <cellStyle name="Currency 11" xfId="876"/>
    <cellStyle name="Currency 11 2" xfId="877"/>
    <cellStyle name="Currency 12" xfId="878"/>
    <cellStyle name="Currency 12 2" xfId="879"/>
    <cellStyle name="Currency 13" xfId="880"/>
    <cellStyle name="Currency 13 2" xfId="881"/>
    <cellStyle name="Currency 14" xfId="882"/>
    <cellStyle name="Currency 14 2" xfId="883"/>
    <cellStyle name="Currency 15" xfId="884"/>
    <cellStyle name="Currency 15 2" xfId="885"/>
    <cellStyle name="Currency 16" xfId="886"/>
    <cellStyle name="Currency 16 2" xfId="887"/>
    <cellStyle name="Currency 17" xfId="888"/>
    <cellStyle name="Currency 17 2" xfId="889"/>
    <cellStyle name="Currency 18" xfId="890"/>
    <cellStyle name="Currency 18 2" xfId="891"/>
    <cellStyle name="Currency 19" xfId="892"/>
    <cellStyle name="Currency 2" xfId="893"/>
    <cellStyle name="Currency 2 2" xfId="894"/>
    <cellStyle name="Currency 2 2 2" xfId="895"/>
    <cellStyle name="Currency 2 3" xfId="896"/>
    <cellStyle name="Currency 2 3 2" xfId="897"/>
    <cellStyle name="Currency 2 4" xfId="898"/>
    <cellStyle name="Currency 2 5" xfId="899"/>
    <cellStyle name="Currency 2 6" xfId="900"/>
    <cellStyle name="Currency 2 7" xfId="901"/>
    <cellStyle name="Currency 2 8" xfId="902"/>
    <cellStyle name="Currency 2 9" xfId="903"/>
    <cellStyle name="Currency 20" xfId="904"/>
    <cellStyle name="Currency 21" xfId="905"/>
    <cellStyle name="Currency 22" xfId="906"/>
    <cellStyle name="Currency 3" xfId="907"/>
    <cellStyle name="Currency 3 2" xfId="908"/>
    <cellStyle name="Currency 3 3" xfId="909"/>
    <cellStyle name="Currency 4" xfId="910"/>
    <cellStyle name="Currency 4 2" xfId="911"/>
    <cellStyle name="Currency 5" xfId="912"/>
    <cellStyle name="Currency 5 2" xfId="913"/>
    <cellStyle name="Currency 6" xfId="914"/>
    <cellStyle name="Currency 6 2" xfId="915"/>
    <cellStyle name="Currency 6 2 2" xfId="916"/>
    <cellStyle name="Currency 6 3" xfId="917"/>
    <cellStyle name="Currency 7" xfId="918"/>
    <cellStyle name="Currency 7 2" xfId="919"/>
    <cellStyle name="Currency 8" xfId="920"/>
    <cellStyle name="Currency 9" xfId="921"/>
    <cellStyle name="Explanatory Text 10" xfId="922"/>
    <cellStyle name="Explanatory Text 11" xfId="923"/>
    <cellStyle name="Explanatory Text 12" xfId="924"/>
    <cellStyle name="Explanatory Text 13" xfId="925"/>
    <cellStyle name="Explanatory Text 2" xfId="926"/>
    <cellStyle name="Explanatory Text 2 10" xfId="927"/>
    <cellStyle name="Explanatory Text 2 2" xfId="928"/>
    <cellStyle name="Explanatory Text 2 3" xfId="929"/>
    <cellStyle name="Explanatory Text 2 4" xfId="930"/>
    <cellStyle name="Explanatory Text 2 5" xfId="931"/>
    <cellStyle name="Explanatory Text 2 6" xfId="932"/>
    <cellStyle name="Explanatory Text 2 7" xfId="933"/>
    <cellStyle name="Explanatory Text 2 8" xfId="934"/>
    <cellStyle name="Explanatory Text 2 9" xfId="935"/>
    <cellStyle name="Explanatory Text 3" xfId="936"/>
    <cellStyle name="Explanatory Text 4" xfId="937"/>
    <cellStyle name="Explanatory Text 5" xfId="938"/>
    <cellStyle name="Explanatory Text 6" xfId="939"/>
    <cellStyle name="Explanatory Text 7" xfId="940"/>
    <cellStyle name="Explanatory Text 8" xfId="941"/>
    <cellStyle name="Explanatory Text 9" xfId="942"/>
    <cellStyle name="Good 10" xfId="943"/>
    <cellStyle name="Good 11" xfId="944"/>
    <cellStyle name="Good 12" xfId="945"/>
    <cellStyle name="Good 13" xfId="946"/>
    <cellStyle name="Good 2" xfId="947"/>
    <cellStyle name="Good 2 10" xfId="948"/>
    <cellStyle name="Good 2 2" xfId="949"/>
    <cellStyle name="Good 2 3" xfId="950"/>
    <cellStyle name="Good 2 4" xfId="951"/>
    <cellStyle name="Good 2 5" xfId="952"/>
    <cellStyle name="Good 2 6" xfId="953"/>
    <cellStyle name="Good 2 7" xfId="954"/>
    <cellStyle name="Good 2 8" xfId="955"/>
    <cellStyle name="Good 2 9" xfId="956"/>
    <cellStyle name="Good 3" xfId="957"/>
    <cellStyle name="Good 4" xfId="958"/>
    <cellStyle name="Good 5" xfId="959"/>
    <cellStyle name="Good 6" xfId="960"/>
    <cellStyle name="Good 7" xfId="961"/>
    <cellStyle name="Good 8" xfId="962"/>
    <cellStyle name="Good 9" xfId="963"/>
    <cellStyle name="Heading 1 10" xfId="964"/>
    <cellStyle name="Heading 1 11" xfId="965"/>
    <cellStyle name="Heading 1 12" xfId="966"/>
    <cellStyle name="Heading 1 13" xfId="967"/>
    <cellStyle name="Heading 1 2" xfId="968"/>
    <cellStyle name="Heading 1 2 10" xfId="969"/>
    <cellStyle name="Heading 1 2 2" xfId="970"/>
    <cellStyle name="Heading 1 2 3" xfId="971"/>
    <cellStyle name="Heading 1 2 4" xfId="972"/>
    <cellStyle name="Heading 1 2 5" xfId="973"/>
    <cellStyle name="Heading 1 2 6" xfId="974"/>
    <cellStyle name="Heading 1 2 7" xfId="975"/>
    <cellStyle name="Heading 1 2 8" xfId="976"/>
    <cellStyle name="Heading 1 2 9" xfId="977"/>
    <cellStyle name="Heading 1 3" xfId="978"/>
    <cellStyle name="Heading 1 4" xfId="979"/>
    <cellStyle name="Heading 1 5" xfId="980"/>
    <cellStyle name="Heading 1 6" xfId="981"/>
    <cellStyle name="Heading 1 7" xfId="982"/>
    <cellStyle name="Heading 1 8" xfId="983"/>
    <cellStyle name="Heading 1 9" xfId="984"/>
    <cellStyle name="Heading 2 10" xfId="985"/>
    <cellStyle name="Heading 2 11" xfId="986"/>
    <cellStyle name="Heading 2 12" xfId="987"/>
    <cellStyle name="Heading 2 13" xfId="988"/>
    <cellStyle name="Heading 2 2" xfId="989"/>
    <cellStyle name="Heading 2 2 10" xfId="990"/>
    <cellStyle name="Heading 2 2 2" xfId="991"/>
    <cellStyle name="Heading 2 2 3" xfId="992"/>
    <cellStyle name="Heading 2 2 4" xfId="993"/>
    <cellStyle name="Heading 2 2 5" xfId="994"/>
    <cellStyle name="Heading 2 2 6" xfId="995"/>
    <cellStyle name="Heading 2 2 7" xfId="996"/>
    <cellStyle name="Heading 2 2 8" xfId="997"/>
    <cellStyle name="Heading 2 2 9" xfId="998"/>
    <cellStyle name="Heading 2 3" xfId="999"/>
    <cellStyle name="Heading 2 4" xfId="1000"/>
    <cellStyle name="Heading 2 5" xfId="1001"/>
    <cellStyle name="Heading 2 6" xfId="1002"/>
    <cellStyle name="Heading 2 7" xfId="1003"/>
    <cellStyle name="Heading 2 8" xfId="1004"/>
    <cellStyle name="Heading 2 9" xfId="1005"/>
    <cellStyle name="Heading 3 10" xfId="1006"/>
    <cellStyle name="Heading 3 11" xfId="1007"/>
    <cellStyle name="Heading 3 12" xfId="1008"/>
    <cellStyle name="Heading 3 13" xfId="1009"/>
    <cellStyle name="Heading 3 2" xfId="1010"/>
    <cellStyle name="Heading 3 2 10" xfId="1011"/>
    <cellStyle name="Heading 3 2 2" xfId="1012"/>
    <cellStyle name="Heading 3 2 3" xfId="1013"/>
    <cellStyle name="Heading 3 2 4" xfId="1014"/>
    <cellStyle name="Heading 3 2 5" xfId="1015"/>
    <cellStyle name="Heading 3 2 6" xfId="1016"/>
    <cellStyle name="Heading 3 2 7" xfId="1017"/>
    <cellStyle name="Heading 3 2 8" xfId="1018"/>
    <cellStyle name="Heading 3 2 9" xfId="1019"/>
    <cellStyle name="Heading 3 3" xfId="1020"/>
    <cellStyle name="Heading 3 4" xfId="1021"/>
    <cellStyle name="Heading 3 5" xfId="1022"/>
    <cellStyle name="Heading 3 6" xfId="1023"/>
    <cellStyle name="Heading 3 7" xfId="1024"/>
    <cellStyle name="Heading 3 8" xfId="1025"/>
    <cellStyle name="Heading 3 9" xfId="1026"/>
    <cellStyle name="Heading 4 10" xfId="1027"/>
    <cellStyle name="Heading 4 11" xfId="1028"/>
    <cellStyle name="Heading 4 12" xfId="1029"/>
    <cellStyle name="Heading 4 13" xfId="1030"/>
    <cellStyle name="Heading 4 2" xfId="1031"/>
    <cellStyle name="Heading 4 2 10" xfId="1032"/>
    <cellStyle name="Heading 4 2 2" xfId="1033"/>
    <cellStyle name="Heading 4 2 3" xfId="1034"/>
    <cellStyle name="Heading 4 2 4" xfId="1035"/>
    <cellStyle name="Heading 4 2 5" xfId="1036"/>
    <cellStyle name="Heading 4 2 6" xfId="1037"/>
    <cellStyle name="Heading 4 2 7" xfId="1038"/>
    <cellStyle name="Heading 4 2 8" xfId="1039"/>
    <cellStyle name="Heading 4 2 9" xfId="1040"/>
    <cellStyle name="Heading 4 3" xfId="1041"/>
    <cellStyle name="Heading 4 4" xfId="1042"/>
    <cellStyle name="Heading 4 5" xfId="1043"/>
    <cellStyle name="Heading 4 6" xfId="1044"/>
    <cellStyle name="Heading 4 7" xfId="1045"/>
    <cellStyle name="Heading 4 8" xfId="1046"/>
    <cellStyle name="Heading 4 9" xfId="1047"/>
    <cellStyle name="Hyperlink 2" xfId="1048"/>
    <cellStyle name="Input 10" xfId="1049"/>
    <cellStyle name="Input 11" xfId="1050"/>
    <cellStyle name="Input 12" xfId="1051"/>
    <cellStyle name="Input 13" xfId="1052"/>
    <cellStyle name="Input 2" xfId="1053"/>
    <cellStyle name="Input 2 10" xfId="1054"/>
    <cellStyle name="Input 2 2" xfId="1055"/>
    <cellStyle name="Input 2 3" xfId="1056"/>
    <cellStyle name="Input 2 4" xfId="1057"/>
    <cellStyle name="Input 2 5" xfId="1058"/>
    <cellStyle name="Input 2 6" xfId="1059"/>
    <cellStyle name="Input 2 7" xfId="1060"/>
    <cellStyle name="Input 2 8" xfId="1061"/>
    <cellStyle name="Input 2 9" xfId="1062"/>
    <cellStyle name="Input 3" xfId="1063"/>
    <cellStyle name="Input 4" xfId="1064"/>
    <cellStyle name="Input 5" xfId="1065"/>
    <cellStyle name="Input 6" xfId="1066"/>
    <cellStyle name="Input 7" xfId="1067"/>
    <cellStyle name="Input 8" xfId="1068"/>
    <cellStyle name="Input 9" xfId="1069"/>
    <cellStyle name="Linked Cell 10" xfId="1070"/>
    <cellStyle name="Linked Cell 11" xfId="1071"/>
    <cellStyle name="Linked Cell 12" xfId="1072"/>
    <cellStyle name="Linked Cell 13" xfId="1073"/>
    <cellStyle name="Linked Cell 2" xfId="1074"/>
    <cellStyle name="Linked Cell 2 10" xfId="1075"/>
    <cellStyle name="Linked Cell 2 2" xfId="1076"/>
    <cellStyle name="Linked Cell 2 3" xfId="1077"/>
    <cellStyle name="Linked Cell 2 4" xfId="1078"/>
    <cellStyle name="Linked Cell 2 5" xfId="1079"/>
    <cellStyle name="Linked Cell 2 6" xfId="1080"/>
    <cellStyle name="Linked Cell 2 7" xfId="1081"/>
    <cellStyle name="Linked Cell 2 8" xfId="1082"/>
    <cellStyle name="Linked Cell 2 9" xfId="1083"/>
    <cellStyle name="Linked Cell 3" xfId="1084"/>
    <cellStyle name="Linked Cell 4" xfId="1085"/>
    <cellStyle name="Linked Cell 5" xfId="1086"/>
    <cellStyle name="Linked Cell 6" xfId="1087"/>
    <cellStyle name="Linked Cell 7" xfId="1088"/>
    <cellStyle name="Linked Cell 8" xfId="1089"/>
    <cellStyle name="Linked Cell 9" xfId="1090"/>
    <cellStyle name="Neutral 10" xfId="1091"/>
    <cellStyle name="Neutral 11" xfId="1092"/>
    <cellStyle name="Neutral 12" xfId="1093"/>
    <cellStyle name="Neutral 13" xfId="1094"/>
    <cellStyle name="Neutral 2" xfId="1095"/>
    <cellStyle name="Neutral 2 10" xfId="1096"/>
    <cellStyle name="Neutral 2 2" xfId="1097"/>
    <cellStyle name="Neutral 2 3" xfId="1098"/>
    <cellStyle name="Neutral 2 4" xfId="1099"/>
    <cellStyle name="Neutral 2 5" xfId="1100"/>
    <cellStyle name="Neutral 2 6" xfId="1101"/>
    <cellStyle name="Neutral 2 7" xfId="1102"/>
    <cellStyle name="Neutral 2 8" xfId="1103"/>
    <cellStyle name="Neutral 2 9" xfId="1104"/>
    <cellStyle name="Neutral 3" xfId="1105"/>
    <cellStyle name="Neutral 4" xfId="1106"/>
    <cellStyle name="Neutral 5" xfId="1107"/>
    <cellStyle name="Neutral 6" xfId="1108"/>
    <cellStyle name="Neutral 7" xfId="1109"/>
    <cellStyle name="Neutral 8" xfId="1110"/>
    <cellStyle name="Neutral 9" xfId="1111"/>
    <cellStyle name="Normal" xfId="0" builtinId="0"/>
    <cellStyle name="Normal 10" xfId="1112"/>
    <cellStyle name="Normal 10 2" xfId="1113"/>
    <cellStyle name="Normal 11" xfId="1114"/>
    <cellStyle name="Normal 11 2" xfId="1115"/>
    <cellStyle name="Normal 12" xfId="1116"/>
    <cellStyle name="Normal 12 2" xfId="1117"/>
    <cellStyle name="Normal 12 2 2" xfId="1118"/>
    <cellStyle name="Normal 13" xfId="1119"/>
    <cellStyle name="Normal 13 2" xfId="1120"/>
    <cellStyle name="Normal 13 3" xfId="1121"/>
    <cellStyle name="Normal 14" xfId="1122"/>
    <cellStyle name="Normal 14 2" xfId="1123"/>
    <cellStyle name="Normal 15" xfId="1124"/>
    <cellStyle name="Normal 15 2" xfId="1125"/>
    <cellStyle name="Normal 15 2 2" xfId="1126"/>
    <cellStyle name="Normal 15 3" xfId="1127"/>
    <cellStyle name="Normal 16" xfId="1128"/>
    <cellStyle name="Normal 16 2" xfId="1129"/>
    <cellStyle name="Normal 17" xfId="1130"/>
    <cellStyle name="Normal 17 2" xfId="1131"/>
    <cellStyle name="Normal 18" xfId="1132"/>
    <cellStyle name="Normal 18 2" xfId="1133"/>
    <cellStyle name="Normal 19" xfId="1134"/>
    <cellStyle name="Normal 2" xfId="1135"/>
    <cellStyle name="Normal 2 10" xfId="1136"/>
    <cellStyle name="Normal 2 10 10" xfId="1137"/>
    <cellStyle name="Normal 2 10 2" xfId="1138"/>
    <cellStyle name="Normal 2 10 3" xfId="1139"/>
    <cellStyle name="Normal 2 10 4" xfId="1140"/>
    <cellStyle name="Normal 2 10 5" xfId="1141"/>
    <cellStyle name="Normal 2 10 6" xfId="1142"/>
    <cellStyle name="Normal 2 10 7" xfId="1143"/>
    <cellStyle name="Normal 2 10 8" xfId="1144"/>
    <cellStyle name="Normal 2 10 9" xfId="1145"/>
    <cellStyle name="Normal 2 11" xfId="1146"/>
    <cellStyle name="Normal 2 11 10" xfId="1147"/>
    <cellStyle name="Normal 2 11 2" xfId="1148"/>
    <cellStyle name="Normal 2 11 3" xfId="1149"/>
    <cellStyle name="Normal 2 11 4" xfId="1150"/>
    <cellStyle name="Normal 2 11 5" xfId="1151"/>
    <cellStyle name="Normal 2 11 6" xfId="1152"/>
    <cellStyle name="Normal 2 11 7" xfId="1153"/>
    <cellStyle name="Normal 2 11 8" xfId="1154"/>
    <cellStyle name="Normal 2 11 9" xfId="1155"/>
    <cellStyle name="Normal 2 12" xfId="1156"/>
    <cellStyle name="Normal 2 12 10" xfId="1157"/>
    <cellStyle name="Normal 2 12 2" xfId="1158"/>
    <cellStyle name="Normal 2 12 3" xfId="1159"/>
    <cellStyle name="Normal 2 12 4" xfId="1160"/>
    <cellStyle name="Normal 2 12 5" xfId="1161"/>
    <cellStyle name="Normal 2 12 6" xfId="1162"/>
    <cellStyle name="Normal 2 12 7" xfId="1163"/>
    <cellStyle name="Normal 2 12 8" xfId="1164"/>
    <cellStyle name="Normal 2 12 9" xfId="1165"/>
    <cellStyle name="Normal 2 13" xfId="1166"/>
    <cellStyle name="Normal 2 13 10" xfId="1167"/>
    <cellStyle name="Normal 2 13 2" xfId="1168"/>
    <cellStyle name="Normal 2 13 3" xfId="1169"/>
    <cellStyle name="Normal 2 13 4" xfId="1170"/>
    <cellStyle name="Normal 2 13 5" xfId="1171"/>
    <cellStyle name="Normal 2 13 6" xfId="1172"/>
    <cellStyle name="Normal 2 13 7" xfId="1173"/>
    <cellStyle name="Normal 2 13 8" xfId="1174"/>
    <cellStyle name="Normal 2 13 9" xfId="1175"/>
    <cellStyle name="Normal 2 14" xfId="1176"/>
    <cellStyle name="Normal 2 14 10" xfId="1177"/>
    <cellStyle name="Normal 2 14 2" xfId="1178"/>
    <cellStyle name="Normal 2 14 3" xfId="1179"/>
    <cellStyle name="Normal 2 14 4" xfId="1180"/>
    <cellStyle name="Normal 2 14 5" xfId="1181"/>
    <cellStyle name="Normal 2 14 6" xfId="1182"/>
    <cellStyle name="Normal 2 14 7" xfId="1183"/>
    <cellStyle name="Normal 2 14 8" xfId="1184"/>
    <cellStyle name="Normal 2 14 9" xfId="1185"/>
    <cellStyle name="Normal 2 15" xfId="1186"/>
    <cellStyle name="Normal 2 15 10" xfId="1187"/>
    <cellStyle name="Normal 2 15 2" xfId="1188"/>
    <cellStyle name="Normal 2 15 3" xfId="1189"/>
    <cellStyle name="Normal 2 15 4" xfId="1190"/>
    <cellStyle name="Normal 2 15 5" xfId="1191"/>
    <cellStyle name="Normal 2 15 6" xfId="1192"/>
    <cellStyle name="Normal 2 15 7" xfId="1193"/>
    <cellStyle name="Normal 2 15 8" xfId="1194"/>
    <cellStyle name="Normal 2 15 9" xfId="1195"/>
    <cellStyle name="Normal 2 16" xfId="1196"/>
    <cellStyle name="Normal 2 16 10" xfId="1197"/>
    <cellStyle name="Normal 2 16 2" xfId="1198"/>
    <cellStyle name="Normal 2 16 3" xfId="1199"/>
    <cellStyle name="Normal 2 16 4" xfId="1200"/>
    <cellStyle name="Normal 2 16 5" xfId="1201"/>
    <cellStyle name="Normal 2 16 6" xfId="1202"/>
    <cellStyle name="Normal 2 16 7" xfId="1203"/>
    <cellStyle name="Normal 2 16 8" xfId="1204"/>
    <cellStyle name="Normal 2 16 9" xfId="1205"/>
    <cellStyle name="Normal 2 17" xfId="1206"/>
    <cellStyle name="Normal 2 17 10" xfId="1207"/>
    <cellStyle name="Normal 2 17 2" xfId="1208"/>
    <cellStyle name="Normal 2 17 3" xfId="1209"/>
    <cellStyle name="Normal 2 17 4" xfId="1210"/>
    <cellStyle name="Normal 2 17 5" xfId="1211"/>
    <cellStyle name="Normal 2 17 6" xfId="1212"/>
    <cellStyle name="Normal 2 17 7" xfId="1213"/>
    <cellStyle name="Normal 2 17 8" xfId="1214"/>
    <cellStyle name="Normal 2 17 9" xfId="1215"/>
    <cellStyle name="Normal 2 18" xfId="1216"/>
    <cellStyle name="Normal 2 18 10" xfId="1217"/>
    <cellStyle name="Normal 2 18 2" xfId="1218"/>
    <cellStyle name="Normal 2 18 3" xfId="1219"/>
    <cellStyle name="Normal 2 18 4" xfId="1220"/>
    <cellStyle name="Normal 2 18 5" xfId="1221"/>
    <cellStyle name="Normal 2 18 6" xfId="1222"/>
    <cellStyle name="Normal 2 18 7" xfId="1223"/>
    <cellStyle name="Normal 2 18 8" xfId="1224"/>
    <cellStyle name="Normal 2 18 9" xfId="1225"/>
    <cellStyle name="Normal 2 19" xfId="1226"/>
    <cellStyle name="Normal 2 19 2" xfId="1227"/>
    <cellStyle name="Normal 2 19 3" xfId="1228"/>
    <cellStyle name="Normal 2 19 4" xfId="1229"/>
    <cellStyle name="Normal 2 19 5" xfId="1230"/>
    <cellStyle name="Normal 2 19 6" xfId="1231"/>
    <cellStyle name="Normal 2 19 7" xfId="1232"/>
    <cellStyle name="Normal 2 19 8" xfId="1233"/>
    <cellStyle name="Normal 2 19 9" xfId="1234"/>
    <cellStyle name="Normal 2 2" xfId="1235"/>
    <cellStyle name="Normal 2 2 10" xfId="1236"/>
    <cellStyle name="Normal 2 2 2" xfId="1237"/>
    <cellStyle name="Normal 2 2 2 2" xfId="1238"/>
    <cellStyle name="Normal 2 2 2 3" xfId="1239"/>
    <cellStyle name="Normal 2 2 2 3 2" xfId="1240"/>
    <cellStyle name="Normal 2 2 3" xfId="1241"/>
    <cellStyle name="Normal 2 2 3 2" xfId="1242"/>
    <cellStyle name="Normal 2 2 3 2 2" xfId="1243"/>
    <cellStyle name="Normal 2 2 4" xfId="1244"/>
    <cellStyle name="Normal 2 2 5" xfId="1245"/>
    <cellStyle name="Normal 2 2 6" xfId="1246"/>
    <cellStyle name="Normal 2 2 7" xfId="1247"/>
    <cellStyle name="Normal 2 2 8" xfId="1248"/>
    <cellStyle name="Normal 2 2 9" xfId="1249"/>
    <cellStyle name="Normal 2 20" xfId="1250"/>
    <cellStyle name="Normal 2 20 2" xfId="1251"/>
    <cellStyle name="Normal 2 20 3" xfId="1252"/>
    <cellStyle name="Normal 2 20 4" xfId="1253"/>
    <cellStyle name="Normal 2 20 5" xfId="1254"/>
    <cellStyle name="Normal 2 20 6" xfId="1255"/>
    <cellStyle name="Normal 2 20 7" xfId="1256"/>
    <cellStyle name="Normal 2 20 8" xfId="1257"/>
    <cellStyle name="Normal 2 20 9" xfId="1258"/>
    <cellStyle name="Normal 2 21" xfId="1259"/>
    <cellStyle name="Normal 2 21 2" xfId="1260"/>
    <cellStyle name="Normal 2 21 3" xfId="1261"/>
    <cellStyle name="Normal 2 21 4" xfId="1262"/>
    <cellStyle name="Normal 2 21 5" xfId="1263"/>
    <cellStyle name="Normal 2 21 6" xfId="1264"/>
    <cellStyle name="Normal 2 21 7" xfId="1265"/>
    <cellStyle name="Normal 2 21 8" xfId="1266"/>
    <cellStyle name="Normal 2 21 9" xfId="1267"/>
    <cellStyle name="Normal 2 22" xfId="1268"/>
    <cellStyle name="Normal 2 22 2" xfId="1269"/>
    <cellStyle name="Normal 2 22 3" xfId="1270"/>
    <cellStyle name="Normal 2 22 4" xfId="1271"/>
    <cellStyle name="Normal 2 22 5" xfId="1272"/>
    <cellStyle name="Normal 2 22 6" xfId="1273"/>
    <cellStyle name="Normal 2 22 7" xfId="1274"/>
    <cellStyle name="Normal 2 22 8" xfId="1275"/>
    <cellStyle name="Normal 2 22 9" xfId="1276"/>
    <cellStyle name="Normal 2 23" xfId="1277"/>
    <cellStyle name="Normal 2 23 2" xfId="1278"/>
    <cellStyle name="Normal 2 23 3" xfId="1279"/>
    <cellStyle name="Normal 2 23 4" xfId="1280"/>
    <cellStyle name="Normal 2 23 5" xfId="1281"/>
    <cellStyle name="Normal 2 23 6" xfId="1282"/>
    <cellStyle name="Normal 2 23 7" xfId="1283"/>
    <cellStyle name="Normal 2 23 8" xfId="1284"/>
    <cellStyle name="Normal 2 23 9" xfId="1285"/>
    <cellStyle name="Normal 2 24" xfId="1286"/>
    <cellStyle name="Normal 2 24 10" xfId="1287"/>
    <cellStyle name="Normal 2 24 11" xfId="1288"/>
    <cellStyle name="Normal 2 24 12" xfId="1289"/>
    <cellStyle name="Normal 2 24 13" xfId="1290"/>
    <cellStyle name="Normal 2 24 14" xfId="1291"/>
    <cellStyle name="Normal 2 24 15" xfId="1292"/>
    <cellStyle name="Normal 2 24 16" xfId="1293"/>
    <cellStyle name="Normal 2 24 17" xfId="1294"/>
    <cellStyle name="Normal 2 24 18" xfId="1295"/>
    <cellStyle name="Normal 2 24 19" xfId="1296"/>
    <cellStyle name="Normal 2 24 2" xfId="1297"/>
    <cellStyle name="Normal 2 24 20" xfId="1298"/>
    <cellStyle name="Normal 2 24 21" xfId="1299"/>
    <cellStyle name="Normal 2 24 22" xfId="1300"/>
    <cellStyle name="Normal 2 24 3" xfId="1301"/>
    <cellStyle name="Normal 2 24 4" xfId="1302"/>
    <cellStyle name="Normal 2 24 5" xfId="1303"/>
    <cellStyle name="Normal 2 24 6" xfId="1304"/>
    <cellStyle name="Normal 2 24 7" xfId="1305"/>
    <cellStyle name="Normal 2 24 8" xfId="1306"/>
    <cellStyle name="Normal 2 24 9" xfId="1307"/>
    <cellStyle name="Normal 2 25" xfId="1308"/>
    <cellStyle name="Normal 2 25 10" xfId="1309"/>
    <cellStyle name="Normal 2 25 11" xfId="1310"/>
    <cellStyle name="Normal 2 25 12" xfId="1311"/>
    <cellStyle name="Normal 2 25 13" xfId="1312"/>
    <cellStyle name="Normal 2 25 14" xfId="1313"/>
    <cellStyle name="Normal 2 25 15" xfId="1314"/>
    <cellStyle name="Normal 2 25 16" xfId="1315"/>
    <cellStyle name="Normal 2 25 17" xfId="1316"/>
    <cellStyle name="Normal 2 25 18" xfId="1317"/>
    <cellStyle name="Normal 2 25 19" xfId="1318"/>
    <cellStyle name="Normal 2 25 2" xfId="1319"/>
    <cellStyle name="Normal 2 25 20" xfId="1320"/>
    <cellStyle name="Normal 2 25 21" xfId="1321"/>
    <cellStyle name="Normal 2 25 22" xfId="1322"/>
    <cellStyle name="Normal 2 25 3" xfId="1323"/>
    <cellStyle name="Normal 2 25 4" xfId="1324"/>
    <cellStyle name="Normal 2 25 5" xfId="1325"/>
    <cellStyle name="Normal 2 25 6" xfId="1326"/>
    <cellStyle name="Normal 2 25 7" xfId="1327"/>
    <cellStyle name="Normal 2 25 8" xfId="1328"/>
    <cellStyle name="Normal 2 25 9" xfId="1329"/>
    <cellStyle name="Normal 2 26" xfId="1330"/>
    <cellStyle name="Normal 2 26 10" xfId="1331"/>
    <cellStyle name="Normal 2 26 11" xfId="1332"/>
    <cellStyle name="Normal 2 26 12" xfId="1333"/>
    <cellStyle name="Normal 2 26 13" xfId="1334"/>
    <cellStyle name="Normal 2 26 14" xfId="1335"/>
    <cellStyle name="Normal 2 26 15" xfId="1336"/>
    <cellStyle name="Normal 2 26 16" xfId="1337"/>
    <cellStyle name="Normal 2 26 17" xfId="1338"/>
    <cellStyle name="Normal 2 26 18" xfId="1339"/>
    <cellStyle name="Normal 2 26 19" xfId="1340"/>
    <cellStyle name="Normal 2 26 2" xfId="1341"/>
    <cellStyle name="Normal 2 26 20" xfId="1342"/>
    <cellStyle name="Normal 2 26 21" xfId="1343"/>
    <cellStyle name="Normal 2 26 22" xfId="1344"/>
    <cellStyle name="Normal 2 26 3" xfId="1345"/>
    <cellStyle name="Normal 2 26 4" xfId="1346"/>
    <cellStyle name="Normal 2 26 5" xfId="1347"/>
    <cellStyle name="Normal 2 26 6" xfId="1348"/>
    <cellStyle name="Normal 2 26 7" xfId="1349"/>
    <cellStyle name="Normal 2 26 8" xfId="1350"/>
    <cellStyle name="Normal 2 26 9" xfId="1351"/>
    <cellStyle name="Normal 2 27" xfId="1352"/>
    <cellStyle name="Normal 2 28" xfId="1353"/>
    <cellStyle name="Normal 2 29" xfId="1354"/>
    <cellStyle name="Normal 2 3" xfId="1355"/>
    <cellStyle name="Normal 2 3 10" xfId="1356"/>
    <cellStyle name="Normal 2 3 2" xfId="1357"/>
    <cellStyle name="Normal 2 3 2 2" xfId="1358"/>
    <cellStyle name="Normal 2 3 2 2 2" xfId="1359"/>
    <cellStyle name="Normal 2 3 3" xfId="1360"/>
    <cellStyle name="Normal 2 3 3 2" xfId="1361"/>
    <cellStyle name="Normal 2 3 4" xfId="1362"/>
    <cellStyle name="Normal 2 3 5" xfId="1363"/>
    <cellStyle name="Normal 2 3 6" xfId="1364"/>
    <cellStyle name="Normal 2 3 7" xfId="1365"/>
    <cellStyle name="Normal 2 3 8" xfId="1366"/>
    <cellStyle name="Normal 2 3 9" xfId="1367"/>
    <cellStyle name="Normal 2 30" xfId="1368"/>
    <cellStyle name="Normal 2 31" xfId="1369"/>
    <cellStyle name="Normal 2 32" xfId="1370"/>
    <cellStyle name="Normal 2 33" xfId="1371"/>
    <cellStyle name="Normal 2 34" xfId="1372"/>
    <cellStyle name="Normal 2 34 2" xfId="1373"/>
    <cellStyle name="Normal 2 34 3" xfId="1374"/>
    <cellStyle name="Normal 2 34 4" xfId="1375"/>
    <cellStyle name="Normal 2 34 5" xfId="1376"/>
    <cellStyle name="Normal 2 34 6" xfId="1377"/>
    <cellStyle name="Normal 2 34 7" xfId="1378"/>
    <cellStyle name="Normal 2 34 8" xfId="1379"/>
    <cellStyle name="Normal 2 34 9" xfId="1380"/>
    <cellStyle name="Normal 2 35" xfId="1381"/>
    <cellStyle name="Normal 2 35 2" xfId="1382"/>
    <cellStyle name="Normal 2 35 3" xfId="1383"/>
    <cellStyle name="Normal 2 35 4" xfId="1384"/>
    <cellStyle name="Normal 2 35 5" xfId="1385"/>
    <cellStyle name="Normal 2 35 6" xfId="1386"/>
    <cellStyle name="Normal 2 35 7" xfId="1387"/>
    <cellStyle name="Normal 2 35 8" xfId="1388"/>
    <cellStyle name="Normal 2 35 9" xfId="1389"/>
    <cellStyle name="Normal 2 36" xfId="1390"/>
    <cellStyle name="Normal 2 36 2" xfId="1391"/>
    <cellStyle name="Normal 2 36 3" xfId="1392"/>
    <cellStyle name="Normal 2 36 4" xfId="1393"/>
    <cellStyle name="Normal 2 36 5" xfId="1394"/>
    <cellStyle name="Normal 2 36 6" xfId="1395"/>
    <cellStyle name="Normal 2 36 7" xfId="1396"/>
    <cellStyle name="Normal 2 36 8" xfId="1397"/>
    <cellStyle name="Normal 2 36 9" xfId="1398"/>
    <cellStyle name="Normal 2 37" xfId="1399"/>
    <cellStyle name="Normal 2 37 2" xfId="1400"/>
    <cellStyle name="Normal 2 37 3" xfId="1401"/>
    <cellStyle name="Normal 2 37 4" xfId="1402"/>
    <cellStyle name="Normal 2 37 5" xfId="1403"/>
    <cellStyle name="Normal 2 37 6" xfId="1404"/>
    <cellStyle name="Normal 2 37 7" xfId="1405"/>
    <cellStyle name="Normal 2 37 8" xfId="1406"/>
    <cellStyle name="Normal 2 37 9" xfId="1407"/>
    <cellStyle name="Normal 2 38" xfId="1408"/>
    <cellStyle name="Normal 2 38 2" xfId="1409"/>
    <cellStyle name="Normal 2 38 3" xfId="1410"/>
    <cellStyle name="Normal 2 38 4" xfId="1411"/>
    <cellStyle name="Normal 2 38 5" xfId="1412"/>
    <cellStyle name="Normal 2 38 6" xfId="1413"/>
    <cellStyle name="Normal 2 38 7" xfId="1414"/>
    <cellStyle name="Normal 2 38 8" xfId="1415"/>
    <cellStyle name="Normal 2 38 9" xfId="1416"/>
    <cellStyle name="Normal 2 39" xfId="1417"/>
    <cellStyle name="Normal 2 39 2" xfId="1418"/>
    <cellStyle name="Normal 2 39 3" xfId="1419"/>
    <cellStyle name="Normal 2 39 4" xfId="1420"/>
    <cellStyle name="Normal 2 39 5" xfId="1421"/>
    <cellStyle name="Normal 2 39 6" xfId="1422"/>
    <cellStyle name="Normal 2 39 7" xfId="1423"/>
    <cellStyle name="Normal 2 39 8" xfId="1424"/>
    <cellStyle name="Normal 2 39 9" xfId="1425"/>
    <cellStyle name="Normal 2 4" xfId="1426"/>
    <cellStyle name="Normal 2 4 10" xfId="1427"/>
    <cellStyle name="Normal 2 4 2" xfId="1428"/>
    <cellStyle name="Normal 2 4 2 2" xfId="1429"/>
    <cellStyle name="Normal 2 4 3" xfId="1430"/>
    <cellStyle name="Normal 2 4 4" xfId="1431"/>
    <cellStyle name="Normal 2 4 5" xfId="1432"/>
    <cellStyle name="Normal 2 4 6" xfId="1433"/>
    <cellStyle name="Normal 2 4 7" xfId="1434"/>
    <cellStyle name="Normal 2 4 8" xfId="1435"/>
    <cellStyle name="Normal 2 4 9" xfId="1436"/>
    <cellStyle name="Normal 2 40" xfId="1437"/>
    <cellStyle name="Normal 2 40 2" xfId="1438"/>
    <cellStyle name="Normal 2 40 3" xfId="1439"/>
    <cellStyle name="Normal 2 40 4" xfId="1440"/>
    <cellStyle name="Normal 2 40 5" xfId="1441"/>
    <cellStyle name="Normal 2 40 6" xfId="1442"/>
    <cellStyle name="Normal 2 40 7" xfId="1443"/>
    <cellStyle name="Normal 2 40 8" xfId="1444"/>
    <cellStyle name="Normal 2 40 9" xfId="1445"/>
    <cellStyle name="Normal 2 41" xfId="1446"/>
    <cellStyle name="Normal 2 41 2" xfId="1447"/>
    <cellStyle name="Normal 2 41 3" xfId="1448"/>
    <cellStyle name="Normal 2 41 4" xfId="1449"/>
    <cellStyle name="Normal 2 41 5" xfId="1450"/>
    <cellStyle name="Normal 2 41 6" xfId="1451"/>
    <cellStyle name="Normal 2 41 7" xfId="1452"/>
    <cellStyle name="Normal 2 41 8" xfId="1453"/>
    <cellStyle name="Normal 2 41 9" xfId="1454"/>
    <cellStyle name="Normal 2 42" xfId="1455"/>
    <cellStyle name="Normal 2 42 2" xfId="1456"/>
    <cellStyle name="Normal 2 42 3" xfId="1457"/>
    <cellStyle name="Normal 2 42 4" xfId="1458"/>
    <cellStyle name="Normal 2 42 5" xfId="1459"/>
    <cellStyle name="Normal 2 42 6" xfId="1460"/>
    <cellStyle name="Normal 2 42 7" xfId="1461"/>
    <cellStyle name="Normal 2 42 8" xfId="1462"/>
    <cellStyle name="Normal 2 42 9" xfId="1463"/>
    <cellStyle name="Normal 2 43" xfId="1464"/>
    <cellStyle name="Normal 2 43 2" xfId="1465"/>
    <cellStyle name="Normal 2 43 3" xfId="1466"/>
    <cellStyle name="Normal 2 43 4" xfId="1467"/>
    <cellStyle name="Normal 2 43 5" xfId="1468"/>
    <cellStyle name="Normal 2 43 6" xfId="1469"/>
    <cellStyle name="Normal 2 43 7" xfId="1470"/>
    <cellStyle name="Normal 2 43 8" xfId="1471"/>
    <cellStyle name="Normal 2 43 9" xfId="1472"/>
    <cellStyle name="Normal 2 44" xfId="1473"/>
    <cellStyle name="Normal 2 44 2" xfId="1474"/>
    <cellStyle name="Normal 2 44 3" xfId="1475"/>
    <cellStyle name="Normal 2 44 4" xfId="1476"/>
    <cellStyle name="Normal 2 44 5" xfId="1477"/>
    <cellStyle name="Normal 2 44 6" xfId="1478"/>
    <cellStyle name="Normal 2 44 7" xfId="1479"/>
    <cellStyle name="Normal 2 44 8" xfId="1480"/>
    <cellStyle name="Normal 2 44 9" xfId="1481"/>
    <cellStyle name="Normal 2 45" xfId="1482"/>
    <cellStyle name="Normal 2 45 2" xfId="1483"/>
    <cellStyle name="Normal 2 45 3" xfId="1484"/>
    <cellStyle name="Normal 2 45 4" xfId="1485"/>
    <cellStyle name="Normal 2 45 5" xfId="1486"/>
    <cellStyle name="Normal 2 45 6" xfId="1487"/>
    <cellStyle name="Normal 2 45 7" xfId="1488"/>
    <cellStyle name="Normal 2 45 8" xfId="1489"/>
    <cellStyle name="Normal 2 45 9" xfId="1490"/>
    <cellStyle name="Normal 2 46" xfId="1491"/>
    <cellStyle name="Normal 2 46 2" xfId="1492"/>
    <cellStyle name="Normal 2 46 3" xfId="1493"/>
    <cellStyle name="Normal 2 46 4" xfId="1494"/>
    <cellStyle name="Normal 2 46 5" xfId="1495"/>
    <cellStyle name="Normal 2 46 6" xfId="1496"/>
    <cellStyle name="Normal 2 46 7" xfId="1497"/>
    <cellStyle name="Normal 2 46 8" xfId="1498"/>
    <cellStyle name="Normal 2 46 9" xfId="1499"/>
    <cellStyle name="Normal 2 47" xfId="1500"/>
    <cellStyle name="Normal 2 48" xfId="1501"/>
    <cellStyle name="Normal 2 49" xfId="1502"/>
    <cellStyle name="Normal 2 5" xfId="1503"/>
    <cellStyle name="Normal 2 5 10" xfId="1504"/>
    <cellStyle name="Normal 2 5 2" xfId="1505"/>
    <cellStyle name="Normal 2 5 2 2" xfId="1506"/>
    <cellStyle name="Normal 2 5 3" xfId="1507"/>
    <cellStyle name="Normal 2 5 3 2" xfId="1508"/>
    <cellStyle name="Normal 2 5 4" xfId="1509"/>
    <cellStyle name="Normal 2 5 5" xfId="1510"/>
    <cellStyle name="Normal 2 5 6" xfId="1511"/>
    <cellStyle name="Normal 2 5 7" xfId="1512"/>
    <cellStyle name="Normal 2 5 8" xfId="1513"/>
    <cellStyle name="Normal 2 5 9" xfId="1514"/>
    <cellStyle name="Normal 2 50" xfId="1515"/>
    <cellStyle name="Normal 2 51" xfId="1516"/>
    <cellStyle name="Normal 2 52" xfId="1517"/>
    <cellStyle name="Normal 2 53" xfId="1518"/>
    <cellStyle name="Normal 2 54" xfId="1519"/>
    <cellStyle name="Normal 2 55" xfId="1520"/>
    <cellStyle name="Normal 2 56" xfId="1521"/>
    <cellStyle name="Normal 2 57" xfId="1522"/>
    <cellStyle name="Normal 2 6" xfId="1523"/>
    <cellStyle name="Normal 2 6 10" xfId="1524"/>
    <cellStyle name="Normal 2 6 2" xfId="1525"/>
    <cellStyle name="Normal 2 6 2 2" xfId="1526"/>
    <cellStyle name="Normal 2 6 3" xfId="1527"/>
    <cellStyle name="Normal 2 6 3 2" xfId="1528"/>
    <cellStyle name="Normal 2 6 4" xfId="1529"/>
    <cellStyle name="Normal 2 6 5" xfId="1530"/>
    <cellStyle name="Normal 2 6 6" xfId="1531"/>
    <cellStyle name="Normal 2 6 7" xfId="1532"/>
    <cellStyle name="Normal 2 6 8" xfId="1533"/>
    <cellStyle name="Normal 2 6 9" xfId="1534"/>
    <cellStyle name="Normal 2 7" xfId="1535"/>
    <cellStyle name="Normal 2 7 10" xfId="1536"/>
    <cellStyle name="Normal 2 7 2" xfId="1537"/>
    <cellStyle name="Normal 2 7 2 2" xfId="1538"/>
    <cellStyle name="Normal 2 7 3" xfId="1539"/>
    <cellStyle name="Normal 2 7 3 2" xfId="1540"/>
    <cellStyle name="Normal 2 7 4" xfId="1541"/>
    <cellStyle name="Normal 2 7 5" xfId="1542"/>
    <cellStyle name="Normal 2 7 6" xfId="1543"/>
    <cellStyle name="Normal 2 7 7" xfId="1544"/>
    <cellStyle name="Normal 2 7 8" xfId="1545"/>
    <cellStyle name="Normal 2 7 9" xfId="1546"/>
    <cellStyle name="Normal 2 8" xfId="1547"/>
    <cellStyle name="Normal 2 8 10" xfId="1548"/>
    <cellStyle name="Normal 2 8 2" xfId="1549"/>
    <cellStyle name="Normal 2 8 3" xfId="1550"/>
    <cellStyle name="Normal 2 8 4" xfId="1551"/>
    <cellStyle name="Normal 2 8 5" xfId="1552"/>
    <cellStyle name="Normal 2 8 6" xfId="1553"/>
    <cellStyle name="Normal 2 8 7" xfId="1554"/>
    <cellStyle name="Normal 2 8 8" xfId="1555"/>
    <cellStyle name="Normal 2 8 9" xfId="1556"/>
    <cellStyle name="Normal 2 9" xfId="1557"/>
    <cellStyle name="Normal 2 9 10" xfId="1558"/>
    <cellStyle name="Normal 2 9 2" xfId="1559"/>
    <cellStyle name="Normal 2 9 3" xfId="1560"/>
    <cellStyle name="Normal 2 9 4" xfId="1561"/>
    <cellStyle name="Normal 2 9 5" xfId="1562"/>
    <cellStyle name="Normal 2 9 6" xfId="1563"/>
    <cellStyle name="Normal 2 9 7" xfId="1564"/>
    <cellStyle name="Normal 2 9 8" xfId="1565"/>
    <cellStyle name="Normal 2 9 9" xfId="1566"/>
    <cellStyle name="Normal 20" xfId="1567"/>
    <cellStyle name="Normal 21" xfId="1568"/>
    <cellStyle name="Normal 22" xfId="1569"/>
    <cellStyle name="Normal 23" xfId="1570"/>
    <cellStyle name="Normal 24" xfId="1571"/>
    <cellStyle name="Normal 25" xfId="1572"/>
    <cellStyle name="Normal 26" xfId="1573"/>
    <cellStyle name="Normal 27" xfId="1574"/>
    <cellStyle name="Normal 28" xfId="1575"/>
    <cellStyle name="Normal 29" xfId="1576"/>
    <cellStyle name="Normal 29 2" xfId="1577"/>
    <cellStyle name="Normal 3" xfId="1578"/>
    <cellStyle name="Normal 3 10" xfId="1579"/>
    <cellStyle name="Normal 3 10 2" xfId="1580"/>
    <cellStyle name="Normal 3 10 3" xfId="1581"/>
    <cellStyle name="Normal 3 11" xfId="1582"/>
    <cellStyle name="Normal 3 11 2" xfId="1583"/>
    <cellStyle name="Normal 3 11 3" xfId="1584"/>
    <cellStyle name="Normal 3 12" xfId="1585"/>
    <cellStyle name="Normal 3 12 2" xfId="1586"/>
    <cellStyle name="Normal 3 12 3" xfId="1587"/>
    <cellStyle name="Normal 3 13" xfId="1588"/>
    <cellStyle name="Normal 3 14" xfId="1589"/>
    <cellStyle name="Normal 3 15" xfId="1590"/>
    <cellStyle name="Normal 3 2" xfId="1591"/>
    <cellStyle name="Normal 3 2 10" xfId="1592"/>
    <cellStyle name="Normal 3 2 2" xfId="1593"/>
    <cellStyle name="Normal 3 2 3" xfId="1594"/>
    <cellStyle name="Normal 3 2 4" xfId="1595"/>
    <cellStyle name="Normal 3 2 5" xfId="1596"/>
    <cellStyle name="Normal 3 2 6" xfId="1597"/>
    <cellStyle name="Normal 3 2 7" xfId="1598"/>
    <cellStyle name="Normal 3 2 8" xfId="1599"/>
    <cellStyle name="Normal 3 2 9" xfId="1600"/>
    <cellStyle name="Normal 3 3" xfId="1601"/>
    <cellStyle name="Normal 3 3 10" xfId="1602"/>
    <cellStyle name="Normal 3 3 2" xfId="1603"/>
    <cellStyle name="Normal 3 3 3" xfId="1604"/>
    <cellStyle name="Normal 3 3 4" xfId="1605"/>
    <cellStyle name="Normal 3 3 5" xfId="1606"/>
    <cellStyle name="Normal 3 3 6" xfId="1607"/>
    <cellStyle name="Normal 3 3 7" xfId="1608"/>
    <cellStyle name="Normal 3 3 8" xfId="1609"/>
    <cellStyle name="Normal 3 3 9" xfId="1610"/>
    <cellStyle name="Normal 3 4" xfId="1611"/>
    <cellStyle name="Normal 3 4 10" xfId="1612"/>
    <cellStyle name="Normal 3 4 2" xfId="1613"/>
    <cellStyle name="Normal 3 4 3" xfId="1614"/>
    <cellStyle name="Normal 3 4 4" xfId="1615"/>
    <cellStyle name="Normal 3 4 5" xfId="1616"/>
    <cellStyle name="Normal 3 4 6" xfId="1617"/>
    <cellStyle name="Normal 3 4 7" xfId="1618"/>
    <cellStyle name="Normal 3 4 8" xfId="1619"/>
    <cellStyle name="Normal 3 4 9" xfId="1620"/>
    <cellStyle name="Normal 3 5" xfId="1621"/>
    <cellStyle name="Normal 3 5 2" xfId="1622"/>
    <cellStyle name="Normal 3 5 3" xfId="1623"/>
    <cellStyle name="Normal 3 6" xfId="1624"/>
    <cellStyle name="Normal 3 6 2" xfId="1625"/>
    <cellStyle name="Normal 3 6 3" xfId="1626"/>
    <cellStyle name="Normal 3 7" xfId="1627"/>
    <cellStyle name="Normal 3 7 2" xfId="1628"/>
    <cellStyle name="Normal 3 7 3" xfId="1629"/>
    <cellStyle name="Normal 3 8" xfId="1630"/>
    <cellStyle name="Normal 3 8 2" xfId="1631"/>
    <cellStyle name="Normal 3 8 3" xfId="1632"/>
    <cellStyle name="Normal 3 9" xfId="1633"/>
    <cellStyle name="Normal 3 9 2" xfId="1634"/>
    <cellStyle name="Normal 3 9 3" xfId="1635"/>
    <cellStyle name="Normal 3_StaffH2" xfId="1636"/>
    <cellStyle name="Normal 30" xfId="1637"/>
    <cellStyle name="Normal 31" xfId="1638"/>
    <cellStyle name="Normal 32" xfId="1639"/>
    <cellStyle name="Normal 33" xfId="1640"/>
    <cellStyle name="Normal 34" xfId="1641"/>
    <cellStyle name="Normal 35" xfId="1642"/>
    <cellStyle name="Normal 36" xfId="1643"/>
    <cellStyle name="Normal 37" xfId="1644"/>
    <cellStyle name="Normal 38" xfId="1645"/>
    <cellStyle name="Normal 39" xfId="1646"/>
    <cellStyle name="Normal 4" xfId="1647"/>
    <cellStyle name="Normal 4 10" xfId="1648"/>
    <cellStyle name="Normal 4 10 2" xfId="1649"/>
    <cellStyle name="Normal 4 10 3" xfId="1650"/>
    <cellStyle name="Normal 4 10 4" xfId="1651"/>
    <cellStyle name="Normal 4 10 5" xfId="1652"/>
    <cellStyle name="Normal 4 10 6" xfId="1653"/>
    <cellStyle name="Normal 4 10 7" xfId="1654"/>
    <cellStyle name="Normal 4 10 8" xfId="1655"/>
    <cellStyle name="Normal 4 10 9" xfId="1656"/>
    <cellStyle name="Normal 4 11" xfId="1657"/>
    <cellStyle name="Normal 4 11 2" xfId="1658"/>
    <cellStyle name="Normal 4 11 3" xfId="1659"/>
    <cellStyle name="Normal 4 11 4" xfId="1660"/>
    <cellStyle name="Normal 4 11 5" xfId="1661"/>
    <cellStyle name="Normal 4 11 6" xfId="1662"/>
    <cellStyle name="Normal 4 11 7" xfId="1663"/>
    <cellStyle name="Normal 4 11 8" xfId="1664"/>
    <cellStyle name="Normal 4 11 9" xfId="1665"/>
    <cellStyle name="Normal 4 12" xfId="1666"/>
    <cellStyle name="Normal 4 12 2" xfId="1667"/>
    <cellStyle name="Normal 4 12 3" xfId="1668"/>
    <cellStyle name="Normal 4 12 4" xfId="1669"/>
    <cellStyle name="Normal 4 12 5" xfId="1670"/>
    <cellStyle name="Normal 4 12 6" xfId="1671"/>
    <cellStyle name="Normal 4 12 7" xfId="1672"/>
    <cellStyle name="Normal 4 12 8" xfId="1673"/>
    <cellStyle name="Normal 4 12 9" xfId="1674"/>
    <cellStyle name="Normal 4 13" xfId="1675"/>
    <cellStyle name="Normal 4 13 2" xfId="1676"/>
    <cellStyle name="Normal 4 13 3" xfId="1677"/>
    <cellStyle name="Normal 4 13 4" xfId="1678"/>
    <cellStyle name="Normal 4 13 5" xfId="1679"/>
    <cellStyle name="Normal 4 13 6" xfId="1680"/>
    <cellStyle name="Normal 4 13 7" xfId="1681"/>
    <cellStyle name="Normal 4 13 8" xfId="1682"/>
    <cellStyle name="Normal 4 13 9" xfId="1683"/>
    <cellStyle name="Normal 4 14" xfId="1684"/>
    <cellStyle name="Normal 4 14 2" xfId="1685"/>
    <cellStyle name="Normal 4 14 3" xfId="1686"/>
    <cellStyle name="Normal 4 14 4" xfId="1687"/>
    <cellStyle name="Normal 4 14 5" xfId="1688"/>
    <cellStyle name="Normal 4 14 6" xfId="1689"/>
    <cellStyle name="Normal 4 14 7" xfId="1690"/>
    <cellStyle name="Normal 4 14 8" xfId="1691"/>
    <cellStyle name="Normal 4 14 9" xfId="1692"/>
    <cellStyle name="Normal 4 15" xfId="1693"/>
    <cellStyle name="Normal 4 15 2" xfId="1694"/>
    <cellStyle name="Normal 4 15 3" xfId="1695"/>
    <cellStyle name="Normal 4 15 4" xfId="1696"/>
    <cellStyle name="Normal 4 15 5" xfId="1697"/>
    <cellStyle name="Normal 4 15 6" xfId="1698"/>
    <cellStyle name="Normal 4 15 7" xfId="1699"/>
    <cellStyle name="Normal 4 15 8" xfId="1700"/>
    <cellStyle name="Normal 4 15 9" xfId="1701"/>
    <cellStyle name="Normal 4 16" xfId="1702"/>
    <cellStyle name="Normal 4 16 2" xfId="1703"/>
    <cellStyle name="Normal 4 16 3" xfId="1704"/>
    <cellStyle name="Normal 4 16 4" xfId="1705"/>
    <cellStyle name="Normal 4 16 5" xfId="1706"/>
    <cellStyle name="Normal 4 16 6" xfId="1707"/>
    <cellStyle name="Normal 4 16 7" xfId="1708"/>
    <cellStyle name="Normal 4 16 8" xfId="1709"/>
    <cellStyle name="Normal 4 16 9" xfId="1710"/>
    <cellStyle name="Normal 4 17" xfId="1711"/>
    <cellStyle name="Normal 4 17 2" xfId="1712"/>
    <cellStyle name="Normal 4 17 3" xfId="1713"/>
    <cellStyle name="Normal 4 17 4" xfId="1714"/>
    <cellStyle name="Normal 4 17 5" xfId="1715"/>
    <cellStyle name="Normal 4 17 6" xfId="1716"/>
    <cellStyle name="Normal 4 17 7" xfId="1717"/>
    <cellStyle name="Normal 4 17 8" xfId="1718"/>
    <cellStyle name="Normal 4 17 9" xfId="1719"/>
    <cellStyle name="Normal 4 18" xfId="1720"/>
    <cellStyle name="Normal 4 18 2" xfId="1721"/>
    <cellStyle name="Normal 4 18 3" xfId="1722"/>
    <cellStyle name="Normal 4 18 4" xfId="1723"/>
    <cellStyle name="Normal 4 18 5" xfId="1724"/>
    <cellStyle name="Normal 4 18 6" xfId="1725"/>
    <cellStyle name="Normal 4 18 7" xfId="1726"/>
    <cellStyle name="Normal 4 18 8" xfId="1727"/>
    <cellStyle name="Normal 4 18 9" xfId="1728"/>
    <cellStyle name="Normal 4 19" xfId="1729"/>
    <cellStyle name="Normal 4 19 2" xfId="1730"/>
    <cellStyle name="Normal 4 19 3" xfId="1731"/>
    <cellStyle name="Normal 4 19 4" xfId="1732"/>
    <cellStyle name="Normal 4 19 5" xfId="1733"/>
    <cellStyle name="Normal 4 19 6" xfId="1734"/>
    <cellStyle name="Normal 4 19 7" xfId="1735"/>
    <cellStyle name="Normal 4 19 8" xfId="1736"/>
    <cellStyle name="Normal 4 19 9" xfId="1737"/>
    <cellStyle name="Normal 4 2" xfId="1738"/>
    <cellStyle name="Normal 4 2 2" xfId="1739"/>
    <cellStyle name="Normal 4 2 3" xfId="1740"/>
    <cellStyle name="Normal 4 2 4" xfId="1741"/>
    <cellStyle name="Normal 4 2 5" xfId="1742"/>
    <cellStyle name="Normal 4 2 6" xfId="1743"/>
    <cellStyle name="Normal 4 2 7" xfId="1744"/>
    <cellStyle name="Normal 4 2 8" xfId="1745"/>
    <cellStyle name="Normal 4 2 9" xfId="1746"/>
    <cellStyle name="Normal 4 20" xfId="1747"/>
    <cellStyle name="Normal 4 20 2" xfId="1748"/>
    <cellStyle name="Normal 4 20 3" xfId="1749"/>
    <cellStyle name="Normal 4 20 4" xfId="1750"/>
    <cellStyle name="Normal 4 20 5" xfId="1751"/>
    <cellStyle name="Normal 4 20 6" xfId="1752"/>
    <cellStyle name="Normal 4 20 7" xfId="1753"/>
    <cellStyle name="Normal 4 20 8" xfId="1754"/>
    <cellStyle name="Normal 4 20 9" xfId="1755"/>
    <cellStyle name="Normal 4 21" xfId="1756"/>
    <cellStyle name="Normal 4 21 2" xfId="1757"/>
    <cellStyle name="Normal 4 21 3" xfId="1758"/>
    <cellStyle name="Normal 4 21 4" xfId="1759"/>
    <cellStyle name="Normal 4 21 5" xfId="1760"/>
    <cellStyle name="Normal 4 21 6" xfId="1761"/>
    <cellStyle name="Normal 4 21 7" xfId="1762"/>
    <cellStyle name="Normal 4 21 8" xfId="1763"/>
    <cellStyle name="Normal 4 21 9" xfId="1764"/>
    <cellStyle name="Normal 4 22" xfId="1765"/>
    <cellStyle name="Normal 4 22 2" xfId="1766"/>
    <cellStyle name="Normal 4 22 3" xfId="1767"/>
    <cellStyle name="Normal 4 22 4" xfId="1768"/>
    <cellStyle name="Normal 4 22 5" xfId="1769"/>
    <cellStyle name="Normal 4 22 6" xfId="1770"/>
    <cellStyle name="Normal 4 22 7" xfId="1771"/>
    <cellStyle name="Normal 4 22 8" xfId="1772"/>
    <cellStyle name="Normal 4 22 9" xfId="1773"/>
    <cellStyle name="Normal 4 23" xfId="1774"/>
    <cellStyle name="Normal 4 23 10" xfId="1775"/>
    <cellStyle name="Normal 4 23 11" xfId="1776"/>
    <cellStyle name="Normal 4 23 12" xfId="1777"/>
    <cellStyle name="Normal 4 23 13" xfId="1778"/>
    <cellStyle name="Normal 4 23 14" xfId="1779"/>
    <cellStyle name="Normal 4 23 15" xfId="1780"/>
    <cellStyle name="Normal 4 23 16" xfId="1781"/>
    <cellStyle name="Normal 4 23 17" xfId="1782"/>
    <cellStyle name="Normal 4 23 18" xfId="1783"/>
    <cellStyle name="Normal 4 23 19" xfId="1784"/>
    <cellStyle name="Normal 4 23 2" xfId="1785"/>
    <cellStyle name="Normal 4 23 20" xfId="1786"/>
    <cellStyle name="Normal 4 23 21" xfId="1787"/>
    <cellStyle name="Normal 4 23 22" xfId="1788"/>
    <cellStyle name="Normal 4 23 3" xfId="1789"/>
    <cellStyle name="Normal 4 23 4" xfId="1790"/>
    <cellStyle name="Normal 4 23 5" xfId="1791"/>
    <cellStyle name="Normal 4 23 6" xfId="1792"/>
    <cellStyle name="Normal 4 23 7" xfId="1793"/>
    <cellStyle name="Normal 4 23 8" xfId="1794"/>
    <cellStyle name="Normal 4 23 9" xfId="1795"/>
    <cellStyle name="Normal 4 24" xfId="1796"/>
    <cellStyle name="Normal 4 24 10" xfId="1797"/>
    <cellStyle name="Normal 4 24 11" xfId="1798"/>
    <cellStyle name="Normal 4 24 12" xfId="1799"/>
    <cellStyle name="Normal 4 24 13" xfId="1800"/>
    <cellStyle name="Normal 4 24 14" xfId="1801"/>
    <cellStyle name="Normal 4 24 15" xfId="1802"/>
    <cellStyle name="Normal 4 24 16" xfId="1803"/>
    <cellStyle name="Normal 4 24 17" xfId="1804"/>
    <cellStyle name="Normal 4 24 18" xfId="1805"/>
    <cellStyle name="Normal 4 24 19" xfId="1806"/>
    <cellStyle name="Normal 4 24 2" xfId="1807"/>
    <cellStyle name="Normal 4 24 20" xfId="1808"/>
    <cellStyle name="Normal 4 24 21" xfId="1809"/>
    <cellStyle name="Normal 4 24 22" xfId="1810"/>
    <cellStyle name="Normal 4 24 3" xfId="1811"/>
    <cellStyle name="Normal 4 24 4" xfId="1812"/>
    <cellStyle name="Normal 4 24 5" xfId="1813"/>
    <cellStyle name="Normal 4 24 6" xfId="1814"/>
    <cellStyle name="Normal 4 24 7" xfId="1815"/>
    <cellStyle name="Normal 4 24 8" xfId="1816"/>
    <cellStyle name="Normal 4 24 9" xfId="1817"/>
    <cellStyle name="Normal 4 25" xfId="1818"/>
    <cellStyle name="Normal 4 25 10" xfId="1819"/>
    <cellStyle name="Normal 4 25 11" xfId="1820"/>
    <cellStyle name="Normal 4 25 12" xfId="1821"/>
    <cellStyle name="Normal 4 25 13" xfId="1822"/>
    <cellStyle name="Normal 4 25 14" xfId="1823"/>
    <cellStyle name="Normal 4 25 15" xfId="1824"/>
    <cellStyle name="Normal 4 25 16" xfId="1825"/>
    <cellStyle name="Normal 4 25 17" xfId="1826"/>
    <cellStyle name="Normal 4 25 18" xfId="1827"/>
    <cellStyle name="Normal 4 25 19" xfId="1828"/>
    <cellStyle name="Normal 4 25 2" xfId="1829"/>
    <cellStyle name="Normal 4 25 20" xfId="1830"/>
    <cellStyle name="Normal 4 25 21" xfId="1831"/>
    <cellStyle name="Normal 4 25 22" xfId="1832"/>
    <cellStyle name="Normal 4 25 3" xfId="1833"/>
    <cellStyle name="Normal 4 25 4" xfId="1834"/>
    <cellStyle name="Normal 4 25 5" xfId="1835"/>
    <cellStyle name="Normal 4 25 6" xfId="1836"/>
    <cellStyle name="Normal 4 25 7" xfId="1837"/>
    <cellStyle name="Normal 4 25 8" xfId="1838"/>
    <cellStyle name="Normal 4 25 9" xfId="1839"/>
    <cellStyle name="Normal 4 26" xfId="1840"/>
    <cellStyle name="Normal 4 27" xfId="1841"/>
    <cellStyle name="Normal 4 28" xfId="1842"/>
    <cellStyle name="Normal 4 29" xfId="1843"/>
    <cellStyle name="Normal 4 3" xfId="1844"/>
    <cellStyle name="Normal 4 3 2" xfId="1845"/>
    <cellStyle name="Normal 4 3 3" xfId="1846"/>
    <cellStyle name="Normal 4 3 4" xfId="1847"/>
    <cellStyle name="Normal 4 3 5" xfId="1848"/>
    <cellStyle name="Normal 4 3 6" xfId="1849"/>
    <cellStyle name="Normal 4 3 7" xfId="1850"/>
    <cellStyle name="Normal 4 3 8" xfId="1851"/>
    <cellStyle name="Normal 4 3 9" xfId="1852"/>
    <cellStyle name="Normal 4 30" xfId="1853"/>
    <cellStyle name="Normal 4 31" xfId="1854"/>
    <cellStyle name="Normal 4 32" xfId="1855"/>
    <cellStyle name="Normal 4 33" xfId="1856"/>
    <cellStyle name="Normal 4 33 2" xfId="1857"/>
    <cellStyle name="Normal 4 33 3" xfId="1858"/>
    <cellStyle name="Normal 4 33 4" xfId="1859"/>
    <cellStyle name="Normal 4 33 5" xfId="1860"/>
    <cellStyle name="Normal 4 33 6" xfId="1861"/>
    <cellStyle name="Normal 4 33 7" xfId="1862"/>
    <cellStyle name="Normal 4 33 8" xfId="1863"/>
    <cellStyle name="Normal 4 33 9" xfId="1864"/>
    <cellStyle name="Normal 4 34" xfId="1865"/>
    <cellStyle name="Normal 4 34 2" xfId="1866"/>
    <cellStyle name="Normal 4 34 3" xfId="1867"/>
    <cellStyle name="Normal 4 34 4" xfId="1868"/>
    <cellStyle name="Normal 4 34 5" xfId="1869"/>
    <cellStyle name="Normal 4 34 6" xfId="1870"/>
    <cellStyle name="Normal 4 34 7" xfId="1871"/>
    <cellStyle name="Normal 4 34 8" xfId="1872"/>
    <cellStyle name="Normal 4 34 9" xfId="1873"/>
    <cellStyle name="Normal 4 35" xfId="1874"/>
    <cellStyle name="Normal 4 35 2" xfId="1875"/>
    <cellStyle name="Normal 4 35 3" xfId="1876"/>
    <cellStyle name="Normal 4 35 4" xfId="1877"/>
    <cellStyle name="Normal 4 35 5" xfId="1878"/>
    <cellStyle name="Normal 4 35 6" xfId="1879"/>
    <cellStyle name="Normal 4 35 7" xfId="1880"/>
    <cellStyle name="Normal 4 35 8" xfId="1881"/>
    <cellStyle name="Normal 4 35 9" xfId="1882"/>
    <cellStyle name="Normal 4 36" xfId="1883"/>
    <cellStyle name="Normal 4 36 2" xfId="1884"/>
    <cellStyle name="Normal 4 36 3" xfId="1885"/>
    <cellStyle name="Normal 4 36 4" xfId="1886"/>
    <cellStyle name="Normal 4 36 5" xfId="1887"/>
    <cellStyle name="Normal 4 36 6" xfId="1888"/>
    <cellStyle name="Normal 4 36 7" xfId="1889"/>
    <cellStyle name="Normal 4 36 8" xfId="1890"/>
    <cellStyle name="Normal 4 36 9" xfId="1891"/>
    <cellStyle name="Normal 4 37" xfId="1892"/>
    <cellStyle name="Normal 4 37 2" xfId="1893"/>
    <cellStyle name="Normal 4 37 3" xfId="1894"/>
    <cellStyle name="Normal 4 37 4" xfId="1895"/>
    <cellStyle name="Normal 4 37 5" xfId="1896"/>
    <cellStyle name="Normal 4 37 6" xfId="1897"/>
    <cellStyle name="Normal 4 37 7" xfId="1898"/>
    <cellStyle name="Normal 4 37 8" xfId="1899"/>
    <cellStyle name="Normal 4 37 9" xfId="1900"/>
    <cellStyle name="Normal 4 38" xfId="1901"/>
    <cellStyle name="Normal 4 38 2" xfId="1902"/>
    <cellStyle name="Normal 4 38 3" xfId="1903"/>
    <cellStyle name="Normal 4 38 4" xfId="1904"/>
    <cellStyle name="Normal 4 38 5" xfId="1905"/>
    <cellStyle name="Normal 4 38 6" xfId="1906"/>
    <cellStyle name="Normal 4 38 7" xfId="1907"/>
    <cellStyle name="Normal 4 38 8" xfId="1908"/>
    <cellStyle name="Normal 4 38 9" xfId="1909"/>
    <cellStyle name="Normal 4 39" xfId="1910"/>
    <cellStyle name="Normal 4 39 2" xfId="1911"/>
    <cellStyle name="Normal 4 39 3" xfId="1912"/>
    <cellStyle name="Normal 4 39 4" xfId="1913"/>
    <cellStyle name="Normal 4 39 5" xfId="1914"/>
    <cellStyle name="Normal 4 39 6" xfId="1915"/>
    <cellStyle name="Normal 4 39 7" xfId="1916"/>
    <cellStyle name="Normal 4 39 8" xfId="1917"/>
    <cellStyle name="Normal 4 39 9" xfId="1918"/>
    <cellStyle name="Normal 4 4" xfId="1919"/>
    <cellStyle name="Normal 4 4 2" xfId="1920"/>
    <cellStyle name="Normal 4 4 3" xfId="1921"/>
    <cellStyle name="Normal 4 4 4" xfId="1922"/>
    <cellStyle name="Normal 4 4 5" xfId="1923"/>
    <cellStyle name="Normal 4 4 6" xfId="1924"/>
    <cellStyle name="Normal 4 4 7" xfId="1925"/>
    <cellStyle name="Normal 4 4 8" xfId="1926"/>
    <cellStyle name="Normal 4 4 9" xfId="1927"/>
    <cellStyle name="Normal 4 40" xfId="1928"/>
    <cellStyle name="Normal 4 40 2" xfId="1929"/>
    <cellStyle name="Normal 4 40 3" xfId="1930"/>
    <cellStyle name="Normal 4 40 4" xfId="1931"/>
    <cellStyle name="Normal 4 40 5" xfId="1932"/>
    <cellStyle name="Normal 4 40 6" xfId="1933"/>
    <cellStyle name="Normal 4 40 7" xfId="1934"/>
    <cellStyle name="Normal 4 40 8" xfId="1935"/>
    <cellStyle name="Normal 4 40 9" xfId="1936"/>
    <cellStyle name="Normal 4 41" xfId="1937"/>
    <cellStyle name="Normal 4 41 2" xfId="1938"/>
    <cellStyle name="Normal 4 41 3" xfId="1939"/>
    <cellStyle name="Normal 4 41 4" xfId="1940"/>
    <cellStyle name="Normal 4 41 5" xfId="1941"/>
    <cellStyle name="Normal 4 41 6" xfId="1942"/>
    <cellStyle name="Normal 4 41 7" xfId="1943"/>
    <cellStyle name="Normal 4 41 8" xfId="1944"/>
    <cellStyle name="Normal 4 41 9" xfId="1945"/>
    <cellStyle name="Normal 4 42" xfId="1946"/>
    <cellStyle name="Normal 4 42 2" xfId="1947"/>
    <cellStyle name="Normal 4 42 3" xfId="1948"/>
    <cellStyle name="Normal 4 42 4" xfId="1949"/>
    <cellStyle name="Normal 4 42 5" xfId="1950"/>
    <cellStyle name="Normal 4 42 6" xfId="1951"/>
    <cellStyle name="Normal 4 42 7" xfId="1952"/>
    <cellStyle name="Normal 4 42 8" xfId="1953"/>
    <cellStyle name="Normal 4 42 9" xfId="1954"/>
    <cellStyle name="Normal 4 43" xfId="1955"/>
    <cellStyle name="Normal 4 43 2" xfId="1956"/>
    <cellStyle name="Normal 4 43 3" xfId="1957"/>
    <cellStyle name="Normal 4 43 4" xfId="1958"/>
    <cellStyle name="Normal 4 43 5" xfId="1959"/>
    <cellStyle name="Normal 4 43 6" xfId="1960"/>
    <cellStyle name="Normal 4 43 7" xfId="1961"/>
    <cellStyle name="Normal 4 43 8" xfId="1962"/>
    <cellStyle name="Normal 4 43 9" xfId="1963"/>
    <cellStyle name="Normal 4 44" xfId="1964"/>
    <cellStyle name="Normal 4 44 2" xfId="1965"/>
    <cellStyle name="Normal 4 44 3" xfId="1966"/>
    <cellStyle name="Normal 4 44 4" xfId="1967"/>
    <cellStyle name="Normal 4 44 5" xfId="1968"/>
    <cellStyle name="Normal 4 44 6" xfId="1969"/>
    <cellStyle name="Normal 4 44 7" xfId="1970"/>
    <cellStyle name="Normal 4 44 8" xfId="1971"/>
    <cellStyle name="Normal 4 44 9" xfId="1972"/>
    <cellStyle name="Normal 4 45" xfId="1973"/>
    <cellStyle name="Normal 4 45 2" xfId="1974"/>
    <cellStyle name="Normal 4 45 3" xfId="1975"/>
    <cellStyle name="Normal 4 45 4" xfId="1976"/>
    <cellStyle name="Normal 4 45 5" xfId="1977"/>
    <cellStyle name="Normal 4 45 6" xfId="1978"/>
    <cellStyle name="Normal 4 45 7" xfId="1979"/>
    <cellStyle name="Normal 4 45 8" xfId="1980"/>
    <cellStyle name="Normal 4 45 9" xfId="1981"/>
    <cellStyle name="Normal 4 46" xfId="1982"/>
    <cellStyle name="Normal 4 47" xfId="1983"/>
    <cellStyle name="Normal 4 48" xfId="1984"/>
    <cellStyle name="Normal 4 49" xfId="1985"/>
    <cellStyle name="Normal 4 5" xfId="1986"/>
    <cellStyle name="Normal 4 5 2" xfId="1987"/>
    <cellStyle name="Normal 4 5 3" xfId="1988"/>
    <cellStyle name="Normal 4 5 4" xfId="1989"/>
    <cellStyle name="Normal 4 5 5" xfId="1990"/>
    <cellStyle name="Normal 4 5 6" xfId="1991"/>
    <cellStyle name="Normal 4 5 7" xfId="1992"/>
    <cellStyle name="Normal 4 5 8" xfId="1993"/>
    <cellStyle name="Normal 4 5 9" xfId="1994"/>
    <cellStyle name="Normal 4 50" xfId="1995"/>
    <cellStyle name="Normal 4 51" xfId="1996"/>
    <cellStyle name="Normal 4 52" xfId="1997"/>
    <cellStyle name="Normal 4 53" xfId="1998"/>
    <cellStyle name="Normal 4 6" xfId="1999"/>
    <cellStyle name="Normal 4 6 2" xfId="2000"/>
    <cellStyle name="Normal 4 6 3" xfId="2001"/>
    <cellStyle name="Normal 4 6 4" xfId="2002"/>
    <cellStyle name="Normal 4 6 5" xfId="2003"/>
    <cellStyle name="Normal 4 6 6" xfId="2004"/>
    <cellStyle name="Normal 4 6 7" xfId="2005"/>
    <cellStyle name="Normal 4 6 8" xfId="2006"/>
    <cellStyle name="Normal 4 6 9" xfId="2007"/>
    <cellStyle name="Normal 4 7" xfId="2008"/>
    <cellStyle name="Normal 4 7 2" xfId="2009"/>
    <cellStyle name="Normal 4 7 3" xfId="2010"/>
    <cellStyle name="Normal 4 7 4" xfId="2011"/>
    <cellStyle name="Normal 4 7 5" xfId="2012"/>
    <cellStyle name="Normal 4 7 6" xfId="2013"/>
    <cellStyle name="Normal 4 7 7" xfId="2014"/>
    <cellStyle name="Normal 4 7 8" xfId="2015"/>
    <cellStyle name="Normal 4 7 9" xfId="2016"/>
    <cellStyle name="Normal 4 8" xfId="2017"/>
    <cellStyle name="Normal 4 8 2" xfId="2018"/>
    <cellStyle name="Normal 4 8 3" xfId="2019"/>
    <cellStyle name="Normal 4 8 4" xfId="2020"/>
    <cellStyle name="Normal 4 8 5" xfId="2021"/>
    <cellStyle name="Normal 4 8 6" xfId="2022"/>
    <cellStyle name="Normal 4 8 7" xfId="2023"/>
    <cellStyle name="Normal 4 8 8" xfId="2024"/>
    <cellStyle name="Normal 4 8 9" xfId="2025"/>
    <cellStyle name="Normal 4 9" xfId="2026"/>
    <cellStyle name="Normal 4 9 2" xfId="2027"/>
    <cellStyle name="Normal 4 9 3" xfId="2028"/>
    <cellStyle name="Normal 4 9 4" xfId="2029"/>
    <cellStyle name="Normal 4 9 5" xfId="2030"/>
    <cellStyle name="Normal 4 9 6" xfId="2031"/>
    <cellStyle name="Normal 4 9 7" xfId="2032"/>
    <cellStyle name="Normal 4 9 8" xfId="2033"/>
    <cellStyle name="Normal 4 9 9" xfId="2034"/>
    <cellStyle name="Normal 4_StaffH2" xfId="2035"/>
    <cellStyle name="Normal 40" xfId="2036"/>
    <cellStyle name="Normal 41" xfId="2037"/>
    <cellStyle name="Normal 42" xfId="2038"/>
    <cellStyle name="Normal 43" xfId="2039"/>
    <cellStyle name="Normal 44" xfId="2040"/>
    <cellStyle name="Normal 45" xfId="2041"/>
    <cellStyle name="Normal 46" xfId="2042"/>
    <cellStyle name="Normal 47" xfId="2043"/>
    <cellStyle name="Normal 5" xfId="2044"/>
    <cellStyle name="Normal 5 2" xfId="2045"/>
    <cellStyle name="Normal 5 3" xfId="2046"/>
    <cellStyle name="Normal 5 4" xfId="2047"/>
    <cellStyle name="Normal 5 4 2" xfId="2048"/>
    <cellStyle name="Normal 6" xfId="2049"/>
    <cellStyle name="Normal 6 2" xfId="2050"/>
    <cellStyle name="Normal 6 3" xfId="2051"/>
    <cellStyle name="Normal 6 4" xfId="2052"/>
    <cellStyle name="Normal 7" xfId="2053"/>
    <cellStyle name="Normal 7 2" xfId="2054"/>
    <cellStyle name="Normal 7 2 2" xfId="2055"/>
    <cellStyle name="Normal 7 3" xfId="2056"/>
    <cellStyle name="Normal 7 4" xfId="2057"/>
    <cellStyle name="Normal 7 5" xfId="2058"/>
    <cellStyle name="Normal 8" xfId="2059"/>
    <cellStyle name="Normal 8 2" xfId="2060"/>
    <cellStyle name="Normal 8 2 2" xfId="2061"/>
    <cellStyle name="Normal 8 2 3" xfId="2062"/>
    <cellStyle name="Normal 8 2 4" xfId="2063"/>
    <cellStyle name="Normal 8 3" xfId="2064"/>
    <cellStyle name="Normal 8 4" xfId="2065"/>
    <cellStyle name="Normal 8 5" xfId="2066"/>
    <cellStyle name="Normal 8 6" xfId="2067"/>
    <cellStyle name="Normal 8 7" xfId="2068"/>
    <cellStyle name="Normal 8 8" xfId="2069"/>
    <cellStyle name="Normal 8 9" xfId="2070"/>
    <cellStyle name="Normal 80" xfId="2071"/>
    <cellStyle name="Normal 81" xfId="2072"/>
    <cellStyle name="Normal 9" xfId="2073"/>
    <cellStyle name="Normal 9 2" xfId="2074"/>
    <cellStyle name="Normal 9 2 2" xfId="2075"/>
    <cellStyle name="Note 10" xfId="2076"/>
    <cellStyle name="Note 10 2" xfId="2077"/>
    <cellStyle name="Note 11" xfId="2078"/>
    <cellStyle name="Note 12" xfId="2079"/>
    <cellStyle name="Note 13" xfId="2080"/>
    <cellStyle name="Note 14" xfId="2081"/>
    <cellStyle name="Note 15" xfId="2082"/>
    <cellStyle name="Note 16" xfId="2083"/>
    <cellStyle name="Note 17" xfId="2084"/>
    <cellStyle name="Note 18" xfId="2085"/>
    <cellStyle name="Note 19" xfId="2086"/>
    <cellStyle name="Note 2" xfId="2087"/>
    <cellStyle name="Note 2 10" xfId="2088"/>
    <cellStyle name="Note 2 2" xfId="2089"/>
    <cellStyle name="Note 2 2 2" xfId="2090"/>
    <cellStyle name="Note 2 3" xfId="2091"/>
    <cellStyle name="Note 2 3 2" xfId="2092"/>
    <cellStyle name="Note 2 4" xfId="2093"/>
    <cellStyle name="Note 2 5" xfId="2094"/>
    <cellStyle name="Note 2 6" xfId="2095"/>
    <cellStyle name="Note 2 7" xfId="2096"/>
    <cellStyle name="Note 2 8" xfId="2097"/>
    <cellStyle name="Note 2 9" xfId="2098"/>
    <cellStyle name="Note 20" xfId="2099"/>
    <cellStyle name="Note 21" xfId="2100"/>
    <cellStyle name="Note 22" xfId="2101"/>
    <cellStyle name="Note 23" xfId="2102"/>
    <cellStyle name="Note 24" xfId="2103"/>
    <cellStyle name="Note 25" xfId="2104"/>
    <cellStyle name="Note 26" xfId="2105"/>
    <cellStyle name="Note 27" xfId="2106"/>
    <cellStyle name="Note 28" xfId="2107"/>
    <cellStyle name="Note 29" xfId="2108"/>
    <cellStyle name="Note 3" xfId="2109"/>
    <cellStyle name="Note 3 2" xfId="2110"/>
    <cellStyle name="Note 30" xfId="2111"/>
    <cellStyle name="Note 31" xfId="2112"/>
    <cellStyle name="Note 32" xfId="2113"/>
    <cellStyle name="Note 33" xfId="2114"/>
    <cellStyle name="Note 34" xfId="2115"/>
    <cellStyle name="Note 35" xfId="2116"/>
    <cellStyle name="Note 36" xfId="2117"/>
    <cellStyle name="Note 37" xfId="2118"/>
    <cellStyle name="Note 38" xfId="2119"/>
    <cellStyle name="Note 39" xfId="2120"/>
    <cellStyle name="Note 4" xfId="2121"/>
    <cellStyle name="Note 4 2" xfId="2122"/>
    <cellStyle name="Note 40" xfId="2123"/>
    <cellStyle name="Note 41" xfId="2124"/>
    <cellStyle name="Note 42" xfId="2125"/>
    <cellStyle name="Note 43" xfId="2126"/>
    <cellStyle name="Note 44" xfId="2127"/>
    <cellStyle name="Note 45" xfId="2128"/>
    <cellStyle name="Note 5" xfId="2129"/>
    <cellStyle name="Note 5 2" xfId="2130"/>
    <cellStyle name="Note 6" xfId="2131"/>
    <cellStyle name="Note 6 2" xfId="2132"/>
    <cellStyle name="Note 7" xfId="2133"/>
    <cellStyle name="Note 7 2" xfId="2134"/>
    <cellStyle name="Note 8" xfId="2135"/>
    <cellStyle name="Note 8 2" xfId="2136"/>
    <cellStyle name="Note 9" xfId="2137"/>
    <cellStyle name="Note 9 2" xfId="2138"/>
    <cellStyle name="Output 10" xfId="2139"/>
    <cellStyle name="Output 11" xfId="2140"/>
    <cellStyle name="Output 12" xfId="2141"/>
    <cellStyle name="Output 13" xfId="2142"/>
    <cellStyle name="Output 2" xfId="2143"/>
    <cellStyle name="Output 2 10" xfId="2144"/>
    <cellStyle name="Output 2 2" xfId="2145"/>
    <cellStyle name="Output 2 3" xfId="2146"/>
    <cellStyle name="Output 2 4" xfId="2147"/>
    <cellStyle name="Output 2 5" xfId="2148"/>
    <cellStyle name="Output 2 6" xfId="2149"/>
    <cellStyle name="Output 2 7" xfId="2150"/>
    <cellStyle name="Output 2 8" xfId="2151"/>
    <cellStyle name="Output 2 9" xfId="2152"/>
    <cellStyle name="Output 3" xfId="2153"/>
    <cellStyle name="Output 4" xfId="2154"/>
    <cellStyle name="Output 5" xfId="2155"/>
    <cellStyle name="Output 6" xfId="2156"/>
    <cellStyle name="Output 7" xfId="2157"/>
    <cellStyle name="Output 8" xfId="2158"/>
    <cellStyle name="Output 9" xfId="2159"/>
    <cellStyle name="Percent" xfId="3" builtinId="5"/>
    <cellStyle name="Percent 2" xfId="2160"/>
    <cellStyle name="Percent 2 2" xfId="2161"/>
    <cellStyle name="Percent 2 3" xfId="2162"/>
    <cellStyle name="Percent 2 3 2" xfId="2163"/>
    <cellStyle name="Percent 2 4" xfId="2164"/>
    <cellStyle name="Percent 2 5" xfId="2165"/>
    <cellStyle name="Percent 2 6" xfId="2166"/>
    <cellStyle name="Percent 3" xfId="2167"/>
    <cellStyle name="Percent 3 2" xfId="2168"/>
    <cellStyle name="Percent 3 3" xfId="2169"/>
    <cellStyle name="Percent 4" xfId="2170"/>
    <cellStyle name="Percent 5" xfId="2171"/>
    <cellStyle name="Percent 5 2" xfId="2172"/>
    <cellStyle name="Percent 6" xfId="2173"/>
    <cellStyle name="Percent 7" xfId="2174"/>
    <cellStyle name="Title 10" xfId="2175"/>
    <cellStyle name="Title 11" xfId="2176"/>
    <cellStyle name="Title 12" xfId="2177"/>
    <cellStyle name="Title 13" xfId="2178"/>
    <cellStyle name="Title 2" xfId="2179"/>
    <cellStyle name="Title 2 10" xfId="2180"/>
    <cellStyle name="Title 2 2" xfId="2181"/>
    <cellStyle name="Title 2 3" xfId="2182"/>
    <cellStyle name="Title 2 4" xfId="2183"/>
    <cellStyle name="Title 2 5" xfId="2184"/>
    <cellStyle name="Title 2 6" xfId="2185"/>
    <cellStyle name="Title 2 7" xfId="2186"/>
    <cellStyle name="Title 2 8" xfId="2187"/>
    <cellStyle name="Title 2 9" xfId="2188"/>
    <cellStyle name="Title 3" xfId="2189"/>
    <cellStyle name="Title 4" xfId="2190"/>
    <cellStyle name="Title 5" xfId="2191"/>
    <cellStyle name="Title 6" xfId="2192"/>
    <cellStyle name="Title 7" xfId="2193"/>
    <cellStyle name="Title 8" xfId="2194"/>
    <cellStyle name="Title 9" xfId="2195"/>
    <cellStyle name="Total 10" xfId="2196"/>
    <cellStyle name="Total 11" xfId="2197"/>
    <cellStyle name="Total 12" xfId="2198"/>
    <cellStyle name="Total 13" xfId="2199"/>
    <cellStyle name="Total 2" xfId="2200"/>
    <cellStyle name="Total 2 10" xfId="2201"/>
    <cellStyle name="Total 2 2" xfId="2202"/>
    <cellStyle name="Total 2 3" xfId="2203"/>
    <cellStyle name="Total 2 4" xfId="2204"/>
    <cellStyle name="Total 2 5" xfId="2205"/>
    <cellStyle name="Total 2 6" xfId="2206"/>
    <cellStyle name="Total 2 7" xfId="2207"/>
    <cellStyle name="Total 2 8" xfId="2208"/>
    <cellStyle name="Total 2 9" xfId="2209"/>
    <cellStyle name="Total 3" xfId="2210"/>
    <cellStyle name="Total 4" xfId="2211"/>
    <cellStyle name="Total 5" xfId="2212"/>
    <cellStyle name="Total 6" xfId="2213"/>
    <cellStyle name="Total 7" xfId="2214"/>
    <cellStyle name="Total 8" xfId="2215"/>
    <cellStyle name="Total 9" xfId="2216"/>
    <cellStyle name="unprotected" xfId="2217"/>
    <cellStyle name="Warning Text 10" xfId="2218"/>
    <cellStyle name="Warning Text 11" xfId="2219"/>
    <cellStyle name="Warning Text 12" xfId="2220"/>
    <cellStyle name="Warning Text 13" xfId="2221"/>
    <cellStyle name="Warning Text 2" xfId="2222"/>
    <cellStyle name="Warning Text 2 10" xfId="2223"/>
    <cellStyle name="Warning Text 2 2" xfId="2224"/>
    <cellStyle name="Warning Text 2 3" xfId="2225"/>
    <cellStyle name="Warning Text 2 4" xfId="2226"/>
    <cellStyle name="Warning Text 2 5" xfId="2227"/>
    <cellStyle name="Warning Text 2 6" xfId="2228"/>
    <cellStyle name="Warning Text 2 7" xfId="2229"/>
    <cellStyle name="Warning Text 2 8" xfId="2230"/>
    <cellStyle name="Warning Text 2 9" xfId="2231"/>
    <cellStyle name="Warning Text 3" xfId="2232"/>
    <cellStyle name="Warning Text 4" xfId="2233"/>
    <cellStyle name="Warning Text 5" xfId="2234"/>
    <cellStyle name="Warning Text 6" xfId="2235"/>
    <cellStyle name="Warning Text 7" xfId="2236"/>
    <cellStyle name="Warning Text 8" xfId="2237"/>
    <cellStyle name="Warning Text 9" xfId="22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AC_DAT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vSle_121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UPL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g_Acct/OKLAHOMA/Rate%20Case%20Master%20File-OK/MFR%20by%20Letter/WP%20H's%20backup%20workshee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bswr/AppData/Local/Microsoft/Windows/Temporary%20Internet%20Files/Content.Outlook/PPC0MUZ5/Okla%20COS%20Model%20TYE%2012-31-2010%20(FILED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072013%20RTP%20Product%20Reporting_July%20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ATOK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Ok%20Rate%20Case%202005/FuelPPCogenTYDec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g_Acct/Combs%20COS%20&amp;%20REG%20Info/MAC%20COS%20Model/ARK%20COS%20Model%20TEST%20V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OKQF119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bus_intg/Rate%20Case_01/Scheds%20&amp;%20Workpapers/RATECAS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KLA DATA"/>
    </sheetNames>
    <sheetDataSet>
      <sheetData sheetId="0" refreshError="1">
        <row r="1">
          <cell r="A1" t="str">
            <v>OKLAHOMA FAF</v>
          </cell>
        </row>
        <row r="2">
          <cell r="A2" t="str">
            <v>DATA ENTRY AREA</v>
          </cell>
        </row>
        <row r="3">
          <cell r="B3" t="str">
            <v xml:space="preserve"> </v>
          </cell>
        </row>
        <row r="4">
          <cell r="A4" t="str">
            <v>The FEBRUARY 1997 Billing Period</v>
          </cell>
        </row>
        <row r="5">
          <cell r="A5" t="str">
            <v>DATA ISSUED</v>
          </cell>
          <cell r="B5" t="str">
            <v>January 21, 1997</v>
          </cell>
        </row>
        <row r="6">
          <cell r="A6" t="str">
            <v>(Meter Reading Periods Ending on February 4, 1997 through March 4, 1997)</v>
          </cell>
        </row>
        <row r="7">
          <cell r="A7" t="str">
            <v>COST MONTH:</v>
          </cell>
          <cell r="B7" t="str">
            <v>October 1996</v>
          </cell>
        </row>
        <row r="8">
          <cell r="A8" t="str">
            <v>VARIANCE MONTH:</v>
          </cell>
          <cell r="B8" t="str">
            <v>December 1996</v>
          </cell>
        </row>
        <row r="9">
          <cell r="A9" t="str">
            <v xml:space="preserve"> 12 MONTHS ENDING:</v>
          </cell>
          <cell r="B9" t="str">
            <v>December 31, 1996</v>
          </cell>
        </row>
        <row r="11">
          <cell r="A11" t="str">
            <v xml:space="preserve">OFF SYSTEM SALES CREDIT </v>
          </cell>
        </row>
        <row r="12">
          <cell r="A12" t="str">
            <v>PAGE 2, LINE 22  (OKLAHOMA)</v>
          </cell>
          <cell r="B12">
            <v>1.46E-4</v>
          </cell>
        </row>
        <row r="13">
          <cell r="A13" t="str">
            <v>PAGE 2, LINE 21  (OKLAHOMA)</v>
          </cell>
          <cell r="B13">
            <v>1435448000</v>
          </cell>
        </row>
        <row r="14">
          <cell r="A14" t="str">
            <v>PAGE 1, LINE 7  (ARKANSAS)</v>
          </cell>
          <cell r="B14">
            <v>-11283</v>
          </cell>
        </row>
        <row r="15">
          <cell r="A15" t="str">
            <v>PAGE 1, LINE 11  (ARKANSAS)</v>
          </cell>
          <cell r="B15">
            <v>1143303</v>
          </cell>
        </row>
        <row r="16">
          <cell r="A16" t="str">
            <v>PAGE 1, LINE 12  (ARKANSAS)</v>
          </cell>
          <cell r="B16">
            <v>1487886</v>
          </cell>
        </row>
        <row r="17">
          <cell r="A17" t="str">
            <v>PAGE 2, LINE 18  (ARKANSAS)</v>
          </cell>
          <cell r="B17">
            <v>9.0677999999999995E-2</v>
          </cell>
        </row>
        <row r="18">
          <cell r="A18" t="str">
            <v>PAGE 2, LINE 21  (ARKANSAS)</v>
          </cell>
          <cell r="B18">
            <v>124822000</v>
          </cell>
        </row>
        <row r="19">
          <cell r="A19" t="str">
            <v>PAGE 2, LINE 22  (ARKANSAS)</v>
          </cell>
          <cell r="B19">
            <v>-3.4099999999999999E-4</v>
          </cell>
        </row>
        <row r="21">
          <cell r="A21" t="str">
            <v>NET KWH BY FUELS AND TOTAL MMBTU BURNED FOR MONTH</v>
          </cell>
        </row>
        <row r="22">
          <cell r="A22" t="str">
            <v>CONOCO   (KWH)</v>
          </cell>
          <cell r="B22">
            <v>47354700</v>
          </cell>
        </row>
        <row r="23">
          <cell r="A23" t="str">
            <v>CONOCO   (MMBTU)</v>
          </cell>
          <cell r="B23">
            <v>428118</v>
          </cell>
        </row>
        <row r="24">
          <cell r="A24" t="str">
            <v>ENID   (KWH)</v>
          </cell>
          <cell r="B24">
            <v>0</v>
          </cell>
        </row>
        <row r="25">
          <cell r="A25" t="str">
            <v>ENID   (MMBTU)</v>
          </cell>
          <cell r="B25">
            <v>0</v>
          </cell>
        </row>
        <row r="26">
          <cell r="A26" t="str">
            <v>HORSESHOE LAKE   (KWH)</v>
          </cell>
          <cell r="B26">
            <v>9617000</v>
          </cell>
        </row>
        <row r="27">
          <cell r="A27" t="str">
            <v>HORSESHOE LAKE   (MMBTU)</v>
          </cell>
          <cell r="B27">
            <v>113718</v>
          </cell>
        </row>
        <row r="28">
          <cell r="A28" t="str">
            <v>MUSKOGEE - GAS   (KWH)</v>
          </cell>
          <cell r="B28">
            <v>0</v>
          </cell>
        </row>
        <row r="29">
          <cell r="A29" t="str">
            <v>MUSKOGEE - GAS   (MMBTU</v>
          </cell>
          <cell r="B29">
            <v>0</v>
          </cell>
        </row>
        <row r="30">
          <cell r="A30" t="str">
            <v>MUSKOGEE - COAL   (KWH)</v>
          </cell>
          <cell r="B30">
            <v>958965000</v>
          </cell>
        </row>
        <row r="31">
          <cell r="A31" t="str">
            <v>MUSKOGEE - COAL   (MMBTU)</v>
          </cell>
          <cell r="B31">
            <v>9891880</v>
          </cell>
        </row>
        <row r="32">
          <cell r="A32" t="str">
            <v>MUSTANG INCLUDING TINKER   (KWH)</v>
          </cell>
          <cell r="B32">
            <v>16000</v>
          </cell>
        </row>
        <row r="33">
          <cell r="A33" t="str">
            <v>MUSTANG INCLUDING TINKER   (MMBTU)</v>
          </cell>
          <cell r="B33">
            <v>438</v>
          </cell>
        </row>
        <row r="34">
          <cell r="A34" t="str">
            <v>SEMINOLE   (KWH)</v>
          </cell>
          <cell r="B34">
            <v>93378000</v>
          </cell>
        </row>
        <row r="35">
          <cell r="A35" t="str">
            <v>SEMINOLE   (MMBTU)</v>
          </cell>
          <cell r="B35">
            <v>1099486</v>
          </cell>
        </row>
        <row r="36">
          <cell r="A36" t="str">
            <v>SOONER   (KWH)</v>
          </cell>
          <cell r="B36">
            <v>638525000</v>
          </cell>
        </row>
        <row r="37">
          <cell r="A37" t="str">
            <v>SOONER   (MMBTU)</v>
          </cell>
          <cell r="B37">
            <v>6424741</v>
          </cell>
        </row>
        <row r="38">
          <cell r="A38" t="str">
            <v>WOODWARD   (KWH)</v>
          </cell>
          <cell r="B38">
            <v>0</v>
          </cell>
        </row>
        <row r="39">
          <cell r="A39" t="str">
            <v>WOODWARD   (MMBTU)</v>
          </cell>
          <cell r="B39">
            <v>0</v>
          </cell>
        </row>
        <row r="40">
          <cell r="A40" t="str">
            <v>KWH</v>
          </cell>
          <cell r="B40">
            <v>1747855700</v>
          </cell>
        </row>
        <row r="41">
          <cell r="A41" t="str">
            <v>MBTU</v>
          </cell>
          <cell r="B41">
            <v>17958381</v>
          </cell>
        </row>
        <row r="43">
          <cell r="A43" t="str">
            <v>FUEL EXCLUSION LETTER</v>
          </cell>
        </row>
        <row r="44">
          <cell r="A44" t="str">
            <v>FUEL COST PER BOOKS</v>
          </cell>
          <cell r="B44">
            <v>24510502</v>
          </cell>
        </row>
        <row r="45">
          <cell r="A45" t="str">
            <v>ENOGEX TRANSPORTATION EXPENSE (OKLAHOMA)</v>
          </cell>
          <cell r="B45">
            <v>-3655553</v>
          </cell>
        </row>
        <row r="46">
          <cell r="A46" t="str">
            <v>ENOGEX TRANSPORTATION EXPENSE (ARKANSAS)</v>
          </cell>
          <cell r="B46">
            <v>-144494</v>
          </cell>
        </row>
        <row r="47">
          <cell r="A47" t="str">
            <v>CONOCO STEAM REVENUE</v>
          </cell>
          <cell r="B47">
            <v>-743859</v>
          </cell>
        </row>
        <row r="48">
          <cell r="A48" t="str">
            <v>TOTAL FUEL EXCLUSIONS LESS ENOGEX TRANS. (OKLAHOMA)</v>
          </cell>
          <cell r="B48">
            <v>-462339</v>
          </cell>
        </row>
        <row r="49">
          <cell r="A49" t="str">
            <v>TOTAL FUEL EXCLUSIONS (ARKANSAS)</v>
          </cell>
          <cell r="B49">
            <v>-1884961</v>
          </cell>
        </row>
        <row r="50">
          <cell r="A50" t="str">
            <v>GRAND TOTAL FOR FUEL ADJUSTMENT (OKLAHOMA)</v>
          </cell>
          <cell r="B50">
            <v>19648751</v>
          </cell>
        </row>
        <row r="51">
          <cell r="A51" t="str">
            <v>GRAND TOTAL FOR FUEL ADJUSTMENT (ARKANSAS)</v>
          </cell>
          <cell r="B51">
            <v>21881682</v>
          </cell>
        </row>
        <row r="53">
          <cell r="A53" t="str">
            <v>ANALYSIS OF PURCHASED POWER</v>
          </cell>
        </row>
        <row r="54">
          <cell r="A54" t="str">
            <v>PURCHASE FOR RESALE       (KWH)</v>
          </cell>
          <cell r="B54">
            <v>0</v>
          </cell>
        </row>
        <row r="55">
          <cell r="A55" t="str">
            <v>PURCHASE FOR RESALE       (AMOUNT)</v>
          </cell>
          <cell r="B55">
            <v>0</v>
          </cell>
        </row>
        <row r="56">
          <cell r="A56" t="str">
            <v>K A M O  CAPACITY     (AMOUNT)</v>
          </cell>
          <cell r="B56">
            <v>31824</v>
          </cell>
        </row>
        <row r="57">
          <cell r="A57" t="str">
            <v>AES CO-GENERATION ENERGY  (KWH)</v>
          </cell>
          <cell r="B57">
            <v>148765296</v>
          </cell>
        </row>
        <row r="58">
          <cell r="A58" t="str">
            <v>AES CO-GENERATION CAPACITY (AMOUNT)</v>
          </cell>
          <cell r="B58">
            <v>11816148</v>
          </cell>
        </row>
        <row r="59">
          <cell r="A59" t="str">
            <v>AES CO-GENERATION ENERGY  (AMOUNT)</v>
          </cell>
          <cell r="B59">
            <v>1245166</v>
          </cell>
        </row>
        <row r="60">
          <cell r="A60" t="str">
            <v>AES CO-GENERATION VARIABLE O &amp; M (AMOUNT)</v>
          </cell>
          <cell r="B60">
            <v>464654</v>
          </cell>
        </row>
        <row r="61">
          <cell r="A61" t="str">
            <v>POWERSMITH CO-GEN - ENERGY - COAL COST - (KWH)</v>
          </cell>
          <cell r="B61">
            <v>66328148</v>
          </cell>
        </row>
        <row r="62">
          <cell r="A62" t="str">
            <v>POWERSMITH CO-GEN - ENERGY - FUEL COST - (KWH)</v>
          </cell>
          <cell r="B62">
            <v>15306496</v>
          </cell>
        </row>
        <row r="63">
          <cell r="A63" t="str">
            <v>POWERSMITH CO-GEN - ENERGY - TOTAL COST - (KWH)</v>
          </cell>
          <cell r="B63">
            <v>81634644</v>
          </cell>
        </row>
        <row r="64">
          <cell r="A64" t="str">
            <v>POWERSMITH CO-GEN - CAPACITY (AMOUNT)</v>
          </cell>
          <cell r="B64">
            <v>2865744.87</v>
          </cell>
        </row>
        <row r="65">
          <cell r="A65" t="str">
            <v>POWERSMITH CO-GEN - ENERGY - TOTAL COST - (AMOUNT)</v>
          </cell>
          <cell r="B65">
            <v>744295</v>
          </cell>
        </row>
        <row r="66">
          <cell r="A66" t="str">
            <v>POWERSMITH CO-GEN - VARIABLE O&amp;M (AMOUNT)</v>
          </cell>
          <cell r="B66">
            <v>220506</v>
          </cell>
        </row>
        <row r="67">
          <cell r="A67" t="str">
            <v>SMALL POWER PRODUCERS  (KWH)</v>
          </cell>
          <cell r="B67">
            <v>0</v>
          </cell>
        </row>
        <row r="68">
          <cell r="A68" t="str">
            <v>SMALL POWER PRODUCERS  (AMOUNT)</v>
          </cell>
          <cell r="B68">
            <v>0</v>
          </cell>
        </row>
        <row r="69">
          <cell r="A69" t="str">
            <v>CO-GENERATION OF MORE THAN 100 KW  (KWH)</v>
          </cell>
          <cell r="B69">
            <v>638400</v>
          </cell>
        </row>
        <row r="70">
          <cell r="A70" t="str">
            <v>CO-GENERATION OF MORE THAN 100 KW  (AMOUNT)</v>
          </cell>
          <cell r="B70">
            <v>18514</v>
          </cell>
        </row>
        <row r="71">
          <cell r="A71" t="str">
            <v>NET METERED INTERCHANGE</v>
          </cell>
          <cell r="B71">
            <v>-41000</v>
          </cell>
        </row>
        <row r="72">
          <cell r="A72" t="str">
            <v>TOTAL OTHER UTILITIES KWH  (KWH)</v>
          </cell>
          <cell r="B72">
            <v>-16931400</v>
          </cell>
        </row>
        <row r="73">
          <cell r="A73" t="str">
            <v>TOTAL OTHER UTILITIES KWH  (AMOUNT)</v>
          </cell>
          <cell r="B73">
            <v>-75648</v>
          </cell>
        </row>
        <row r="75">
          <cell r="A75" t="str">
            <v xml:space="preserve"> MONTHLY TRANSACTION SUMMARY</v>
          </cell>
        </row>
        <row r="76">
          <cell r="A76" t="str">
            <v xml:space="preserve">KWH GENERATED </v>
          </cell>
          <cell r="B76">
            <v>97891200</v>
          </cell>
        </row>
        <row r="77">
          <cell r="A77" t="str">
            <v>TOTAL FUEL COST</v>
          </cell>
          <cell r="B77">
            <v>1143303</v>
          </cell>
        </row>
        <row r="78">
          <cell r="A78" t="str">
            <v>MMBTU BURNED</v>
          </cell>
          <cell r="B78">
            <v>1027858</v>
          </cell>
        </row>
        <row r="80">
          <cell r="A80" t="str">
            <v>SUMMARY OF RTP FUEL COST</v>
          </cell>
        </row>
        <row r="81">
          <cell r="A81" t="str">
            <v>INCREMENTAL DIFFERENCE</v>
          </cell>
          <cell r="B81">
            <v>7761009</v>
          </cell>
        </row>
        <row r="82">
          <cell r="A82" t="str">
            <v>DIFFERENCE WITH LOSSES</v>
          </cell>
          <cell r="B82">
            <v>7970369</v>
          </cell>
        </row>
        <row r="83">
          <cell r="A83" t="str">
            <v>INCREMENTAL FUEL COST</v>
          </cell>
          <cell r="B83">
            <v>123847</v>
          </cell>
        </row>
        <row r="84">
          <cell r="A84" t="str">
            <v>MMBTU BURNED</v>
          </cell>
          <cell r="B84">
            <v>81889</v>
          </cell>
        </row>
        <row r="85">
          <cell r="A85" t="str">
            <v>DIFFERENCE WITH LOSSES - 12 MONTHS TOTAL</v>
          </cell>
          <cell r="B85">
            <v>41513530</v>
          </cell>
        </row>
        <row r="87">
          <cell r="A87" t="str">
            <v>CAPACITY AND VARIABLE OPERATING &amp; MAINTENANCE PAYMENTS</v>
          </cell>
        </row>
        <row r="88">
          <cell r="A88" t="str">
            <v>CAPACITY:</v>
          </cell>
        </row>
        <row r="89">
          <cell r="A89" t="str">
            <v>POWERSMITH  (COLUMN 4)</v>
          </cell>
          <cell r="B89">
            <v>-4037</v>
          </cell>
        </row>
        <row r="90">
          <cell r="A90" t="str">
            <v>A E S   (COLUMN 4)</v>
          </cell>
          <cell r="B90">
            <v>329700</v>
          </cell>
        </row>
        <row r="91">
          <cell r="A91" t="str">
            <v>VARIABLE O&amp;M PER COGENERATION KWH:</v>
          </cell>
        </row>
        <row r="92">
          <cell r="A92" t="str">
            <v>POWERSMITH:  COAL  (COLUMN 4)</v>
          </cell>
          <cell r="B92">
            <v>2.5759999999999997E-4</v>
          </cell>
        </row>
        <row r="93">
          <cell r="A93" t="str">
            <v>POWERSMITH:  OTHER  (COLUMN 4)</v>
          </cell>
          <cell r="B93">
            <v>7.64E-5</v>
          </cell>
        </row>
        <row r="94">
          <cell r="A94" t="str">
            <v>AES  (COLUMN 4)</v>
          </cell>
          <cell r="B94">
            <v>2.6350000000000001E-4</v>
          </cell>
        </row>
        <row r="96">
          <cell r="A96" t="str">
            <v>DATA ENTRY FOR PAGE 2</v>
          </cell>
        </row>
        <row r="97">
          <cell r="A97" t="str">
            <v xml:space="preserve">Coal     ( 66,328,148 Kwh x .0002576)  </v>
          </cell>
        </row>
        <row r="98">
          <cell r="A98" t="str">
            <v>Other    ( 15,306,496 Kwh x .0000764)</v>
          </cell>
        </row>
        <row r="99">
          <cell r="A99" t="str">
            <v>AES Co-Generation  ( 148,765,296 Kwh x .0002635)</v>
          </cell>
        </row>
        <row r="100">
          <cell r="A100" t="str">
            <v>.</v>
          </cell>
        </row>
        <row r="101">
          <cell r="A101" t="str">
            <v>OKLAHOMA RETAIL MONTHLY FUEL COST ADJ. REPORT (PREVIOUS MO)</v>
          </cell>
        </row>
        <row r="102">
          <cell r="A102" t="str">
            <v>TOTAL COST TO DATE OVER / (UNDER)  (LINE 46)</v>
          </cell>
          <cell r="B102">
            <v>-6536072</v>
          </cell>
        </row>
        <row r="104">
          <cell r="A104" t="str">
            <v>OKLAHOMA RETAIL MONTHLY FUEL COST ADJ. REPORT (QF-1) (PREV MO)</v>
          </cell>
        </row>
        <row r="105">
          <cell r="A105" t="str">
            <v>TOTAL COST TO DATE OVER / (UNDER)  (LINE 46)</v>
          </cell>
          <cell r="B105">
            <v>-3099896</v>
          </cell>
        </row>
        <row r="107">
          <cell r="A107" t="str">
            <v>CONOCO MONTHLY FUEL COST ADJ. REPORT (PREVIOUS MO)</v>
          </cell>
        </row>
        <row r="108">
          <cell r="A108" t="str">
            <v>TOTAL COST TO DATE OVER / (UNDER) (LINE 35)</v>
          </cell>
          <cell r="B108">
            <v>-6306681</v>
          </cell>
        </row>
        <row r="110">
          <cell r="A110" t="str">
            <v>OKLAHOMA RETAIL MONTHLY FUEL COST ADJ. REPORT (2 MOS. PRIOR)</v>
          </cell>
        </row>
        <row r="111">
          <cell r="A111" t="str">
            <v>FUEL ADJ FOR CURRENT MONTH  (LINE 50)</v>
          </cell>
          <cell r="B111">
            <v>1.6799999999999999E-4</v>
          </cell>
        </row>
        <row r="113">
          <cell r="A113" t="str">
            <v>OKLAHOMA RETAIL MONTHLY FUEL COST ADJ. REPORT (QF-1) (2 MOS. PRIOR)</v>
          </cell>
        </row>
        <row r="114">
          <cell r="A114" t="str">
            <v>FUEL ADJ FOR CURRENT MONTH  (LINE 50)</v>
          </cell>
          <cell r="B114">
            <v>-3.3000000000000003E-5</v>
          </cell>
        </row>
        <row r="116">
          <cell r="A116" t="str">
            <v>CONOCO MONTHLY FUEL COST ADJ. REPORT (2 MOS. PRIOR)</v>
          </cell>
        </row>
        <row r="117">
          <cell r="A117" t="str">
            <v xml:space="preserve">FUEL ADJ FOR CURRENT MONTH  (LINE 39) </v>
          </cell>
          <cell r="B117">
            <v>7.5900000000000002E-4</v>
          </cell>
        </row>
        <row r="136">
          <cell r="A136" t="str">
            <v>BILLED KWH - OKLA  (TOTAL KWH SALES)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Wh End Current Month"/>
      <sheetName val="Rev End Current Month"/>
      <sheetName val="Cust End Current Month"/>
      <sheetName val="kWh WeatherImpact"/>
      <sheetName val="kWh WeatherNormalized"/>
      <sheetName val="Summary Page"/>
      <sheetName val="new summary"/>
      <sheetName val="(1)Summary Download"/>
      <sheetName val="(2)Summary Download PivotTable"/>
      <sheetName val="(3)Access BW data"/>
      <sheetName val="(4)Rate Code Template"/>
      <sheetName val="(5)Revenue Sales by Rate Class"/>
      <sheetName val="(6)Revenue Vol by Rate Class"/>
      <sheetName val="(7)Revenue Counts By Rate Class"/>
      <sheetName val="(8)Vance calc1"/>
      <sheetName val="(9)Paris calc1"/>
      <sheetName val="(10)Short calc1"/>
      <sheetName val="(11)kwh"/>
      <sheetName val="(12)rev"/>
      <sheetName val="(13)Customers"/>
      <sheetName val="(14)RTPRevSle"/>
      <sheetName val="(14A) ArkRTP BILL"/>
      <sheetName val="(15)revenues"/>
      <sheetName val="(16)Demand Response  "/>
      <sheetName val="(17)WFEC"/>
      <sheetName val="(18)OMPA"/>
      <sheetName val="By Class"/>
      <sheetName val="(19)curtailment"/>
      <sheetName val="(20)OPER REV &amp; MWH SALES (GAAP)"/>
      <sheetName val="(22) CTUA Block 4 Summary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 t="str">
            <v>Report Creation Date:</v>
          </cell>
        </row>
        <row r="4">
          <cell r="B4" t="str">
            <v>Period:</v>
          </cell>
        </row>
        <row r="5">
          <cell r="B5">
            <v>0</v>
          </cell>
        </row>
        <row r="6">
          <cell r="B6" t="str">
            <v>Period</v>
          </cell>
        </row>
        <row r="7">
          <cell r="B7" t="str">
            <v>2013-12</v>
          </cell>
        </row>
        <row r="8">
          <cell r="B8" t="str">
            <v>2013-12</v>
          </cell>
        </row>
        <row r="9">
          <cell r="B9" t="str">
            <v>2013-12</v>
          </cell>
        </row>
        <row r="10">
          <cell r="B10" t="str">
            <v>2013-12</v>
          </cell>
        </row>
        <row r="11">
          <cell r="B11" t="str">
            <v>2013-12</v>
          </cell>
        </row>
        <row r="12">
          <cell r="B12" t="str">
            <v>2013-12</v>
          </cell>
        </row>
        <row r="13">
          <cell r="B13" t="str">
            <v>2013-12</v>
          </cell>
        </row>
        <row r="14">
          <cell r="B14" t="str">
            <v>2013-12</v>
          </cell>
        </row>
        <row r="15">
          <cell r="B15" t="str">
            <v>2013-12</v>
          </cell>
        </row>
        <row r="16">
          <cell r="B16" t="str">
            <v>2013-12</v>
          </cell>
        </row>
        <row r="17">
          <cell r="B17" t="str">
            <v>2013-12</v>
          </cell>
        </row>
        <row r="18">
          <cell r="B18" t="str">
            <v>2013-12</v>
          </cell>
        </row>
        <row r="19">
          <cell r="B19" t="str">
            <v>2013-12</v>
          </cell>
        </row>
        <row r="20">
          <cell r="B20" t="str">
            <v>2013-12</v>
          </cell>
        </row>
        <row r="21">
          <cell r="B21" t="str">
            <v>2013-12</v>
          </cell>
        </row>
        <row r="22">
          <cell r="B22" t="str">
            <v>2013-12</v>
          </cell>
        </row>
        <row r="23">
          <cell r="B23" t="str">
            <v>2013-12</v>
          </cell>
        </row>
        <row r="24">
          <cell r="B24" t="str">
            <v>2013-12</v>
          </cell>
        </row>
        <row r="25">
          <cell r="B25" t="str">
            <v>2013-12</v>
          </cell>
        </row>
        <row r="26">
          <cell r="B26" t="str">
            <v>2013-12</v>
          </cell>
        </row>
        <row r="27">
          <cell r="B27" t="str">
            <v>2013-12</v>
          </cell>
        </row>
        <row r="28">
          <cell r="B28" t="str">
            <v>2013-12</v>
          </cell>
        </row>
        <row r="29">
          <cell r="B29" t="str">
            <v>2013-12</v>
          </cell>
        </row>
        <row r="30">
          <cell r="B30" t="str">
            <v>2013-12</v>
          </cell>
        </row>
        <row r="31">
          <cell r="B31" t="str">
            <v>2013-12</v>
          </cell>
        </row>
        <row r="32">
          <cell r="B32" t="str">
            <v>2013-12</v>
          </cell>
        </row>
        <row r="33">
          <cell r="B33" t="str">
            <v>2013-12</v>
          </cell>
        </row>
        <row r="34">
          <cell r="B34" t="str">
            <v>2013-12</v>
          </cell>
        </row>
        <row r="35">
          <cell r="B35" t="str">
            <v>2013-12</v>
          </cell>
        </row>
        <row r="36">
          <cell r="B36" t="str">
            <v>2013-12</v>
          </cell>
        </row>
        <row r="37">
          <cell r="B37" t="str">
            <v>2013-12</v>
          </cell>
        </row>
        <row r="38">
          <cell r="B38" t="str">
            <v>2013-12</v>
          </cell>
        </row>
        <row r="39">
          <cell r="B39" t="str">
            <v>2013-12</v>
          </cell>
        </row>
        <row r="40">
          <cell r="B40" t="str">
            <v>2013-12</v>
          </cell>
        </row>
        <row r="41">
          <cell r="B41" t="str">
            <v>2013-12</v>
          </cell>
        </row>
        <row r="42">
          <cell r="B42" t="str">
            <v>2013-12</v>
          </cell>
        </row>
        <row r="43">
          <cell r="B43" t="str">
            <v>2013-12</v>
          </cell>
        </row>
        <row r="44">
          <cell r="B44" t="str">
            <v>2013-12</v>
          </cell>
        </row>
        <row r="45">
          <cell r="B45" t="str">
            <v>2013-12</v>
          </cell>
        </row>
        <row r="46">
          <cell r="B46" t="str">
            <v>2013-12</v>
          </cell>
        </row>
        <row r="47">
          <cell r="B47" t="str">
            <v>2013-12</v>
          </cell>
        </row>
        <row r="48">
          <cell r="B48" t="str">
            <v>2013-12</v>
          </cell>
        </row>
        <row r="49">
          <cell r="B49" t="str">
            <v>2013-12</v>
          </cell>
        </row>
        <row r="50">
          <cell r="B50" t="str">
            <v>2013-12</v>
          </cell>
        </row>
        <row r="51">
          <cell r="B51" t="str">
            <v>2013-12</v>
          </cell>
        </row>
        <row r="52">
          <cell r="B52" t="str">
            <v>2013-12</v>
          </cell>
        </row>
        <row r="53">
          <cell r="B53" t="str">
            <v>2013-12</v>
          </cell>
        </row>
        <row r="54">
          <cell r="B54" t="str">
            <v>2013-12</v>
          </cell>
        </row>
        <row r="55">
          <cell r="B55" t="str">
            <v>2013-12</v>
          </cell>
        </row>
        <row r="56">
          <cell r="B56" t="str">
            <v>2013-12</v>
          </cell>
        </row>
        <row r="57">
          <cell r="B57" t="str">
            <v>2013-12</v>
          </cell>
        </row>
        <row r="58">
          <cell r="B58" t="str">
            <v>2013-12</v>
          </cell>
        </row>
        <row r="59">
          <cell r="B59" t="str">
            <v>2013-12</v>
          </cell>
        </row>
        <row r="60">
          <cell r="B60" t="str">
            <v>2013-12</v>
          </cell>
        </row>
        <row r="61">
          <cell r="B61" t="str">
            <v>2013-12</v>
          </cell>
        </row>
        <row r="62">
          <cell r="B62" t="str">
            <v>2013-12</v>
          </cell>
        </row>
        <row r="63">
          <cell r="B63" t="str">
            <v>2013-12</v>
          </cell>
        </row>
        <row r="64">
          <cell r="B64" t="str">
            <v>2013-12</v>
          </cell>
        </row>
        <row r="65">
          <cell r="B65" t="str">
            <v>2013-12</v>
          </cell>
        </row>
        <row r="66">
          <cell r="B66" t="str">
            <v>2013-12</v>
          </cell>
        </row>
        <row r="67">
          <cell r="B67" t="str">
            <v>2013-12</v>
          </cell>
        </row>
        <row r="68">
          <cell r="B68" t="str">
            <v>2013-12</v>
          </cell>
        </row>
        <row r="69">
          <cell r="B69" t="str">
            <v>2013-12</v>
          </cell>
        </row>
        <row r="70">
          <cell r="B70" t="str">
            <v>2013-12</v>
          </cell>
        </row>
        <row r="71">
          <cell r="B71" t="str">
            <v>2013-12</v>
          </cell>
        </row>
        <row r="72">
          <cell r="B72" t="str">
            <v>2013-12</v>
          </cell>
        </row>
        <row r="73">
          <cell r="B73" t="str">
            <v>2013-12</v>
          </cell>
        </row>
        <row r="74">
          <cell r="B74" t="str">
            <v>2013-12</v>
          </cell>
        </row>
        <row r="75">
          <cell r="B75" t="str">
            <v>2013-12</v>
          </cell>
        </row>
        <row r="76">
          <cell r="B76" t="str">
            <v>2013-12</v>
          </cell>
        </row>
        <row r="77">
          <cell r="B77" t="str">
            <v>2013-12</v>
          </cell>
        </row>
        <row r="78">
          <cell r="B78" t="str">
            <v>2013-12</v>
          </cell>
        </row>
        <row r="79">
          <cell r="B79" t="str">
            <v>2013-12</v>
          </cell>
        </row>
        <row r="80">
          <cell r="B80" t="str">
            <v>2013-12</v>
          </cell>
        </row>
        <row r="81">
          <cell r="B81" t="str">
            <v>2013-12</v>
          </cell>
        </row>
        <row r="82">
          <cell r="B82" t="str">
            <v>2013-12</v>
          </cell>
        </row>
        <row r="83">
          <cell r="B83" t="str">
            <v>2013-12</v>
          </cell>
        </row>
        <row r="84">
          <cell r="B84" t="str">
            <v>2013-12</v>
          </cell>
        </row>
        <row r="85">
          <cell r="B85" t="str">
            <v>2013-12</v>
          </cell>
        </row>
        <row r="86">
          <cell r="B86" t="str">
            <v>2013-12</v>
          </cell>
        </row>
        <row r="87">
          <cell r="B87" t="str">
            <v>2013-12</v>
          </cell>
        </row>
        <row r="88">
          <cell r="B88" t="str">
            <v>2013-12</v>
          </cell>
        </row>
        <row r="89">
          <cell r="B89" t="str">
            <v>2013-12</v>
          </cell>
        </row>
        <row r="90">
          <cell r="B90" t="str">
            <v>2013-12</v>
          </cell>
        </row>
        <row r="91">
          <cell r="B91" t="str">
            <v>2013-12</v>
          </cell>
        </row>
        <row r="92">
          <cell r="B92" t="str">
            <v>2013-12</v>
          </cell>
        </row>
        <row r="93">
          <cell r="B93" t="str">
            <v>2013-12</v>
          </cell>
        </row>
        <row r="94">
          <cell r="B94" t="str">
            <v>2013-12</v>
          </cell>
        </row>
        <row r="95">
          <cell r="B95" t="str">
            <v>2013-12</v>
          </cell>
        </row>
        <row r="96">
          <cell r="B96" t="str">
            <v>2013-12</v>
          </cell>
        </row>
        <row r="97">
          <cell r="B97" t="str">
            <v>2013-12</v>
          </cell>
        </row>
        <row r="98">
          <cell r="B98" t="str">
            <v>2013-12</v>
          </cell>
        </row>
        <row r="99">
          <cell r="B99" t="str">
            <v>2013-12</v>
          </cell>
        </row>
        <row r="100">
          <cell r="B100" t="str">
            <v>2013-12</v>
          </cell>
        </row>
        <row r="101">
          <cell r="B101" t="str">
            <v>2013-12</v>
          </cell>
        </row>
        <row r="102">
          <cell r="B102" t="str">
            <v>2013-12</v>
          </cell>
        </row>
        <row r="103">
          <cell r="B103" t="str">
            <v>2013-12</v>
          </cell>
        </row>
        <row r="104">
          <cell r="B104" t="str">
            <v>2013-12</v>
          </cell>
        </row>
        <row r="105">
          <cell r="B105" t="str">
            <v>2013-12</v>
          </cell>
        </row>
        <row r="106">
          <cell r="B106" t="str">
            <v>2013-12</v>
          </cell>
        </row>
        <row r="107">
          <cell r="B107" t="str">
            <v>2013-12</v>
          </cell>
        </row>
        <row r="108">
          <cell r="B108" t="str">
            <v>2013-12</v>
          </cell>
        </row>
        <row r="109">
          <cell r="B109" t="str">
            <v>2013-12</v>
          </cell>
        </row>
        <row r="110">
          <cell r="B110" t="str">
            <v>2013-12</v>
          </cell>
        </row>
        <row r="111">
          <cell r="B111" t="str">
            <v>2013-12</v>
          </cell>
        </row>
        <row r="112">
          <cell r="B112" t="str">
            <v>2013-12</v>
          </cell>
        </row>
        <row r="113">
          <cell r="B113" t="str">
            <v>2013-12</v>
          </cell>
        </row>
        <row r="114">
          <cell r="B114" t="str">
            <v>2013-12</v>
          </cell>
        </row>
        <row r="115">
          <cell r="B115" t="str">
            <v>2013-12</v>
          </cell>
        </row>
        <row r="116">
          <cell r="B116" t="str">
            <v>2013-12</v>
          </cell>
        </row>
        <row r="117">
          <cell r="B117" t="str">
            <v>2013-12</v>
          </cell>
        </row>
        <row r="118">
          <cell r="B118" t="str">
            <v>2013-12</v>
          </cell>
        </row>
        <row r="119">
          <cell r="B119" t="str">
            <v>2013-12</v>
          </cell>
        </row>
        <row r="120">
          <cell r="B120" t="str">
            <v>2013-12</v>
          </cell>
        </row>
        <row r="121">
          <cell r="B121" t="str">
            <v>2013-12</v>
          </cell>
        </row>
        <row r="122">
          <cell r="B122" t="str">
            <v>2013-12</v>
          </cell>
        </row>
        <row r="123">
          <cell r="B123" t="str">
            <v>2013-12</v>
          </cell>
        </row>
        <row r="124">
          <cell r="B124" t="str">
            <v>2013-12</v>
          </cell>
        </row>
        <row r="125">
          <cell r="B125" t="str">
            <v>2013-12</v>
          </cell>
        </row>
        <row r="126">
          <cell r="B126" t="str">
            <v>2013-12</v>
          </cell>
        </row>
        <row r="127">
          <cell r="B127" t="str">
            <v>2013-12</v>
          </cell>
        </row>
        <row r="128">
          <cell r="B128" t="str">
            <v>2013-12</v>
          </cell>
        </row>
        <row r="129">
          <cell r="B129" t="str">
            <v>2013-12</v>
          </cell>
        </row>
        <row r="130">
          <cell r="B130" t="str">
            <v>2013-12</v>
          </cell>
        </row>
        <row r="131">
          <cell r="B131" t="str">
            <v>2013-12</v>
          </cell>
        </row>
        <row r="132">
          <cell r="B132" t="str">
            <v>2013-12</v>
          </cell>
        </row>
        <row r="133">
          <cell r="B133" t="str">
            <v>2013-12</v>
          </cell>
        </row>
        <row r="134">
          <cell r="B134" t="str">
            <v>2013-12</v>
          </cell>
        </row>
        <row r="135">
          <cell r="B135" t="str">
            <v>2013-12</v>
          </cell>
        </row>
        <row r="136">
          <cell r="B136" t="str">
            <v>2013-12</v>
          </cell>
        </row>
        <row r="137">
          <cell r="B137" t="str">
            <v>2013-12</v>
          </cell>
        </row>
        <row r="138">
          <cell r="B138" t="str">
            <v>2013-12</v>
          </cell>
        </row>
        <row r="139">
          <cell r="B139" t="str">
            <v>2013-12</v>
          </cell>
        </row>
        <row r="140">
          <cell r="B140" t="str">
            <v>2013-12</v>
          </cell>
        </row>
        <row r="141">
          <cell r="B141" t="str">
            <v>2013-12</v>
          </cell>
        </row>
        <row r="142">
          <cell r="B142" t="str">
            <v>2013-12</v>
          </cell>
        </row>
        <row r="143">
          <cell r="B143" t="str">
            <v>2013-12</v>
          </cell>
        </row>
        <row r="144">
          <cell r="B144" t="str">
            <v>2013-12</v>
          </cell>
        </row>
        <row r="145">
          <cell r="B145" t="str">
            <v>2013-12</v>
          </cell>
        </row>
        <row r="146">
          <cell r="B146" t="str">
            <v>2013-12</v>
          </cell>
        </row>
        <row r="147">
          <cell r="B147" t="str">
            <v>2013-12</v>
          </cell>
        </row>
        <row r="148">
          <cell r="B148" t="str">
            <v>2013-12</v>
          </cell>
        </row>
        <row r="149">
          <cell r="B149" t="str">
            <v>2013-12</v>
          </cell>
        </row>
        <row r="150">
          <cell r="B150" t="str">
            <v>2013-12</v>
          </cell>
        </row>
        <row r="151">
          <cell r="B151" t="str">
            <v>2013-12</v>
          </cell>
        </row>
        <row r="152">
          <cell r="B152" t="str">
            <v>2013-12</v>
          </cell>
        </row>
        <row r="153">
          <cell r="B153" t="str">
            <v>2013-12</v>
          </cell>
        </row>
        <row r="154">
          <cell r="B154" t="str">
            <v>2013-12</v>
          </cell>
        </row>
        <row r="155">
          <cell r="B155" t="str">
            <v>2013-12</v>
          </cell>
        </row>
        <row r="156">
          <cell r="B156" t="str">
            <v>2013-12</v>
          </cell>
        </row>
        <row r="157">
          <cell r="B157" t="str">
            <v>2013-12</v>
          </cell>
        </row>
        <row r="158">
          <cell r="B158" t="str">
            <v>2013-12</v>
          </cell>
        </row>
        <row r="159">
          <cell r="B159" t="str">
            <v>2013-12</v>
          </cell>
        </row>
        <row r="160">
          <cell r="B160" t="str">
            <v>2013-12</v>
          </cell>
        </row>
        <row r="161">
          <cell r="B161" t="str">
            <v>2013-12</v>
          </cell>
        </row>
        <row r="162">
          <cell r="B162" t="str">
            <v>2013-12</v>
          </cell>
        </row>
        <row r="163">
          <cell r="B163" t="str">
            <v>2013-12</v>
          </cell>
        </row>
        <row r="164">
          <cell r="B164" t="str">
            <v>2013-12</v>
          </cell>
        </row>
        <row r="165">
          <cell r="B165" t="str">
            <v>2013-12</v>
          </cell>
        </row>
        <row r="166">
          <cell r="B166" t="str">
            <v>2013-12</v>
          </cell>
        </row>
        <row r="167">
          <cell r="B167" t="str">
            <v>2013-12</v>
          </cell>
        </row>
        <row r="168">
          <cell r="B168" t="str">
            <v>2013-12</v>
          </cell>
        </row>
        <row r="169">
          <cell r="B169" t="str">
            <v>2013-12</v>
          </cell>
        </row>
        <row r="170">
          <cell r="B170" t="str">
            <v>2013-12</v>
          </cell>
        </row>
        <row r="171">
          <cell r="B171" t="str">
            <v>2013-12</v>
          </cell>
        </row>
        <row r="172">
          <cell r="B172" t="str">
            <v>2013-12</v>
          </cell>
        </row>
        <row r="173">
          <cell r="B173" t="str">
            <v>2013-12</v>
          </cell>
        </row>
        <row r="174">
          <cell r="B174" t="str">
            <v>2013-12</v>
          </cell>
        </row>
        <row r="175">
          <cell r="B175" t="str">
            <v>2013-12</v>
          </cell>
        </row>
        <row r="176">
          <cell r="B176" t="str">
            <v>2013-12</v>
          </cell>
        </row>
        <row r="177">
          <cell r="B177" t="str">
            <v>2013-12</v>
          </cell>
        </row>
        <row r="178">
          <cell r="B178" t="str">
            <v>2013-12</v>
          </cell>
        </row>
        <row r="179">
          <cell r="B179" t="str">
            <v>2013-12</v>
          </cell>
        </row>
        <row r="180">
          <cell r="B180" t="str">
            <v>2013-12</v>
          </cell>
        </row>
        <row r="181">
          <cell r="B181" t="str">
            <v>2013-12</v>
          </cell>
        </row>
        <row r="182">
          <cell r="B182" t="str">
            <v>2013-12</v>
          </cell>
        </row>
        <row r="183">
          <cell r="B183" t="str">
            <v>2013-12</v>
          </cell>
        </row>
        <row r="184">
          <cell r="B184" t="str">
            <v>2013-12</v>
          </cell>
        </row>
        <row r="185">
          <cell r="B185" t="str">
            <v>2013-12</v>
          </cell>
        </row>
        <row r="186">
          <cell r="B186" t="str">
            <v>2013-12</v>
          </cell>
        </row>
        <row r="187">
          <cell r="B187" t="str">
            <v>2013-12</v>
          </cell>
        </row>
        <row r="188">
          <cell r="B188" t="str">
            <v>2013-12</v>
          </cell>
        </row>
        <row r="189">
          <cell r="B189" t="str">
            <v>2013-12</v>
          </cell>
        </row>
        <row r="190">
          <cell r="B190" t="str">
            <v>2013-12</v>
          </cell>
        </row>
        <row r="191">
          <cell r="B191" t="str">
            <v>2013-12</v>
          </cell>
        </row>
        <row r="192">
          <cell r="B192" t="str">
            <v>2013-12</v>
          </cell>
        </row>
        <row r="193">
          <cell r="B193" t="str">
            <v>2013-12</v>
          </cell>
        </row>
        <row r="194">
          <cell r="B194" t="str">
            <v>2013-12</v>
          </cell>
        </row>
        <row r="195">
          <cell r="B195" t="str">
            <v>2013-12</v>
          </cell>
        </row>
        <row r="196">
          <cell r="B196" t="str">
            <v>2013-12</v>
          </cell>
        </row>
        <row r="197">
          <cell r="B197" t="str">
            <v>2013-12</v>
          </cell>
        </row>
        <row r="198">
          <cell r="B198" t="str">
            <v>2013-12</v>
          </cell>
        </row>
        <row r="199">
          <cell r="B199" t="str">
            <v>2013-12</v>
          </cell>
        </row>
        <row r="200">
          <cell r="B200" t="str">
            <v>2013-12</v>
          </cell>
        </row>
        <row r="201">
          <cell r="B201" t="str">
            <v>2013-12</v>
          </cell>
        </row>
        <row r="202">
          <cell r="B202" t="str">
            <v>2013-12</v>
          </cell>
        </row>
        <row r="203">
          <cell r="B203" t="str">
            <v>2013-12</v>
          </cell>
        </row>
        <row r="204">
          <cell r="B204" t="str">
            <v>2013-12</v>
          </cell>
        </row>
        <row r="205">
          <cell r="B205" t="str">
            <v>2013-12</v>
          </cell>
        </row>
        <row r="206">
          <cell r="B206" t="str">
            <v>2013-12</v>
          </cell>
        </row>
        <row r="207">
          <cell r="B207" t="str">
            <v>2013-12</v>
          </cell>
        </row>
        <row r="208">
          <cell r="B208" t="str">
            <v>2013-12</v>
          </cell>
        </row>
        <row r="209">
          <cell r="B209" t="str">
            <v>2013-12</v>
          </cell>
        </row>
        <row r="210">
          <cell r="B210" t="str">
            <v>2013-12</v>
          </cell>
        </row>
        <row r="211">
          <cell r="B211" t="str">
            <v>2013-12</v>
          </cell>
        </row>
        <row r="212">
          <cell r="B212" t="str">
            <v>2013-12</v>
          </cell>
        </row>
        <row r="213">
          <cell r="B213" t="str">
            <v>2013-12</v>
          </cell>
        </row>
        <row r="214">
          <cell r="B214" t="str">
            <v>2013-12</v>
          </cell>
        </row>
        <row r="215">
          <cell r="B215" t="str">
            <v>2013-12</v>
          </cell>
        </row>
        <row r="216">
          <cell r="B216" t="str">
            <v>2013-12</v>
          </cell>
        </row>
        <row r="217">
          <cell r="B217" t="str">
            <v>2013-12</v>
          </cell>
        </row>
        <row r="218">
          <cell r="B218" t="str">
            <v>2013-12</v>
          </cell>
        </row>
        <row r="219">
          <cell r="B219" t="str">
            <v>2013-12</v>
          </cell>
        </row>
        <row r="220">
          <cell r="B220" t="str">
            <v>2013-12</v>
          </cell>
        </row>
        <row r="221">
          <cell r="B221" t="str">
            <v>2013-12</v>
          </cell>
        </row>
        <row r="222">
          <cell r="B222" t="str">
            <v>2013-12</v>
          </cell>
        </row>
        <row r="223">
          <cell r="B223" t="str">
            <v>2013-12</v>
          </cell>
        </row>
        <row r="224">
          <cell r="B224" t="str">
            <v>2013-12</v>
          </cell>
        </row>
        <row r="225">
          <cell r="B225" t="str">
            <v>2013-12</v>
          </cell>
        </row>
        <row r="226">
          <cell r="B226" t="str">
            <v>2013-12</v>
          </cell>
        </row>
        <row r="227">
          <cell r="B227" t="str">
            <v>2013-12</v>
          </cell>
        </row>
        <row r="228">
          <cell r="B228" t="str">
            <v>2013-12</v>
          </cell>
        </row>
        <row r="229">
          <cell r="B229" t="str">
            <v>2013-12</v>
          </cell>
        </row>
        <row r="230">
          <cell r="B230" t="str">
            <v>2013-12</v>
          </cell>
        </row>
        <row r="231">
          <cell r="B231" t="str">
            <v>2013-12</v>
          </cell>
        </row>
        <row r="232">
          <cell r="B232" t="str">
            <v>2013-12</v>
          </cell>
        </row>
        <row r="233">
          <cell r="B233" t="str">
            <v>2013-12</v>
          </cell>
        </row>
        <row r="234">
          <cell r="B234" t="str">
            <v>2013-12</v>
          </cell>
        </row>
        <row r="235">
          <cell r="B235" t="str">
            <v>2013-12</v>
          </cell>
        </row>
        <row r="236">
          <cell r="B236" t="str">
            <v>2013-12</v>
          </cell>
        </row>
        <row r="237">
          <cell r="B237" t="str">
            <v>2013-12</v>
          </cell>
        </row>
        <row r="238">
          <cell r="B238" t="str">
            <v>2013-12</v>
          </cell>
        </row>
        <row r="239">
          <cell r="B239" t="str">
            <v>2013-12</v>
          </cell>
        </row>
        <row r="240">
          <cell r="B240" t="str">
            <v>2013-12</v>
          </cell>
        </row>
        <row r="241">
          <cell r="B241" t="str">
            <v>2013-12</v>
          </cell>
        </row>
        <row r="242">
          <cell r="B242" t="str">
            <v>2013-12</v>
          </cell>
        </row>
        <row r="243">
          <cell r="B243" t="str">
            <v>2013-12</v>
          </cell>
        </row>
        <row r="244">
          <cell r="B244" t="str">
            <v>2013-12</v>
          </cell>
        </row>
        <row r="245">
          <cell r="B245" t="str">
            <v>2013-12</v>
          </cell>
        </row>
        <row r="246">
          <cell r="B246" t="str">
            <v>2013-12</v>
          </cell>
        </row>
        <row r="247">
          <cell r="B247" t="str">
            <v>2013-12</v>
          </cell>
        </row>
        <row r="248">
          <cell r="B248" t="str">
            <v>2013-12</v>
          </cell>
        </row>
        <row r="249">
          <cell r="B249" t="str">
            <v>2013-12</v>
          </cell>
        </row>
        <row r="250">
          <cell r="B250" t="str">
            <v>2013-12</v>
          </cell>
        </row>
        <row r="251">
          <cell r="B251" t="str">
            <v>2013-12</v>
          </cell>
        </row>
        <row r="252">
          <cell r="B252" t="str">
            <v>2013-12</v>
          </cell>
        </row>
        <row r="253">
          <cell r="B253" t="str">
            <v>2013-12</v>
          </cell>
        </row>
        <row r="254">
          <cell r="B254" t="str">
            <v>2013-12</v>
          </cell>
        </row>
        <row r="255">
          <cell r="B255" t="str">
            <v>2013-12</v>
          </cell>
        </row>
        <row r="256">
          <cell r="B256" t="str">
            <v>2013-12</v>
          </cell>
        </row>
        <row r="257">
          <cell r="B257" t="str">
            <v>2013-12</v>
          </cell>
        </row>
        <row r="258">
          <cell r="B258" t="str">
            <v>2013-12</v>
          </cell>
        </row>
        <row r="259">
          <cell r="B259" t="str">
            <v>2013-12</v>
          </cell>
        </row>
        <row r="260">
          <cell r="B260" t="str">
            <v>2013-12</v>
          </cell>
        </row>
        <row r="261">
          <cell r="B261" t="str">
            <v>2013-12</v>
          </cell>
        </row>
        <row r="262">
          <cell r="B262" t="str">
            <v>2013-12</v>
          </cell>
        </row>
        <row r="263">
          <cell r="B263" t="str">
            <v>2013-12</v>
          </cell>
        </row>
        <row r="264">
          <cell r="B264" t="str">
            <v>2013-12</v>
          </cell>
        </row>
        <row r="265">
          <cell r="B265" t="str">
            <v>2013-12</v>
          </cell>
        </row>
        <row r="266">
          <cell r="B266" t="str">
            <v>2013-12</v>
          </cell>
        </row>
        <row r="267">
          <cell r="B267" t="str">
            <v>2013-12</v>
          </cell>
        </row>
        <row r="268">
          <cell r="B268" t="str">
            <v>2013-12</v>
          </cell>
        </row>
        <row r="269">
          <cell r="B269" t="str">
            <v>2013-12</v>
          </cell>
        </row>
        <row r="270">
          <cell r="B270" t="str">
            <v>2013-12</v>
          </cell>
        </row>
        <row r="271">
          <cell r="B271" t="str">
            <v>2013-12</v>
          </cell>
        </row>
        <row r="272">
          <cell r="B272" t="str">
            <v>2013-12</v>
          </cell>
        </row>
        <row r="273">
          <cell r="B273" t="str">
            <v>2013-12</v>
          </cell>
        </row>
        <row r="274">
          <cell r="B274" t="str">
            <v>2013-12</v>
          </cell>
        </row>
        <row r="275">
          <cell r="B275" t="str">
            <v>2013-12</v>
          </cell>
        </row>
        <row r="276">
          <cell r="B276" t="str">
            <v>2013-12</v>
          </cell>
        </row>
        <row r="277">
          <cell r="B277" t="str">
            <v>2013-12</v>
          </cell>
        </row>
        <row r="278">
          <cell r="B278" t="str">
            <v>2013-12</v>
          </cell>
        </row>
        <row r="279">
          <cell r="B279" t="str">
            <v>2013-12</v>
          </cell>
        </row>
        <row r="280">
          <cell r="B280" t="str">
            <v>2013-12</v>
          </cell>
        </row>
        <row r="281">
          <cell r="B281" t="str">
            <v>2013-12</v>
          </cell>
        </row>
        <row r="282">
          <cell r="B282" t="str">
            <v>2013-12</v>
          </cell>
        </row>
        <row r="283">
          <cell r="B283" t="str">
            <v>2013-12</v>
          </cell>
        </row>
        <row r="284">
          <cell r="B284" t="str">
            <v>2013-12</v>
          </cell>
        </row>
        <row r="285">
          <cell r="B285" t="str">
            <v>2013-12</v>
          </cell>
        </row>
        <row r="286">
          <cell r="B286" t="str">
            <v>2013-12</v>
          </cell>
        </row>
        <row r="287">
          <cell r="B287" t="str">
            <v>2013-12</v>
          </cell>
        </row>
        <row r="288">
          <cell r="B288" t="str">
            <v>2013-12</v>
          </cell>
        </row>
        <row r="289">
          <cell r="B289" t="str">
            <v>2013-12</v>
          </cell>
        </row>
        <row r="290">
          <cell r="B290" t="str">
            <v>2013-12</v>
          </cell>
        </row>
        <row r="291">
          <cell r="B291" t="str">
            <v>2013-12</v>
          </cell>
        </row>
        <row r="292">
          <cell r="B292" t="str">
            <v>2013-12</v>
          </cell>
        </row>
        <row r="293">
          <cell r="B293" t="str">
            <v>2013-12</v>
          </cell>
        </row>
        <row r="294">
          <cell r="B294" t="str">
            <v>2013-12</v>
          </cell>
        </row>
        <row r="295">
          <cell r="B295" t="str">
            <v>2013-12</v>
          </cell>
        </row>
        <row r="296">
          <cell r="B296" t="str">
            <v>2013-12</v>
          </cell>
        </row>
        <row r="297">
          <cell r="B297" t="str">
            <v>2013-12</v>
          </cell>
        </row>
        <row r="298">
          <cell r="B298" t="str">
            <v>2013-12</v>
          </cell>
        </row>
        <row r="299">
          <cell r="B299" t="str">
            <v>2013-12</v>
          </cell>
        </row>
        <row r="300">
          <cell r="B300" t="str">
            <v>2013-12</v>
          </cell>
        </row>
        <row r="301">
          <cell r="B301" t="str">
            <v>2013-12</v>
          </cell>
        </row>
        <row r="302">
          <cell r="B302" t="str">
            <v>2013-12</v>
          </cell>
        </row>
        <row r="303">
          <cell r="B303" t="str">
            <v>2013-12</v>
          </cell>
        </row>
        <row r="304">
          <cell r="B304" t="str">
            <v>2013-12</v>
          </cell>
        </row>
        <row r="305">
          <cell r="B305" t="str">
            <v>2013-12</v>
          </cell>
        </row>
        <row r="306">
          <cell r="B306" t="str">
            <v>2013-12</v>
          </cell>
        </row>
        <row r="307">
          <cell r="B307" t="str">
            <v>2013-12</v>
          </cell>
        </row>
        <row r="308">
          <cell r="B308" t="str">
            <v>2013-12</v>
          </cell>
        </row>
        <row r="309">
          <cell r="B309" t="str">
            <v>2013-12</v>
          </cell>
        </row>
        <row r="310">
          <cell r="B310" t="str">
            <v>2013-12</v>
          </cell>
        </row>
        <row r="311">
          <cell r="B311" t="str">
            <v>2013-12</v>
          </cell>
        </row>
        <row r="312">
          <cell r="B312" t="str">
            <v>2013-12</v>
          </cell>
        </row>
        <row r="313">
          <cell r="B313" t="str">
            <v>2013-12</v>
          </cell>
        </row>
        <row r="314">
          <cell r="B314" t="str">
            <v>2013-12</v>
          </cell>
        </row>
        <row r="315">
          <cell r="B315" t="str">
            <v>2013-12</v>
          </cell>
        </row>
        <row r="316">
          <cell r="B316" t="str">
            <v>2013-12</v>
          </cell>
        </row>
        <row r="317">
          <cell r="B317" t="str">
            <v>2013-12</v>
          </cell>
        </row>
        <row r="318">
          <cell r="B318" t="str">
            <v>2013-12</v>
          </cell>
        </row>
        <row r="319">
          <cell r="B319" t="str">
            <v>2013-12</v>
          </cell>
        </row>
        <row r="320">
          <cell r="B320" t="str">
            <v>2013-12</v>
          </cell>
        </row>
        <row r="321">
          <cell r="B321" t="str">
            <v>2013-12</v>
          </cell>
        </row>
        <row r="322">
          <cell r="B322" t="str">
            <v>2013-12</v>
          </cell>
        </row>
        <row r="323">
          <cell r="B323" t="str">
            <v>2013-12</v>
          </cell>
        </row>
        <row r="324">
          <cell r="B324" t="str">
            <v>2013-12</v>
          </cell>
        </row>
        <row r="325">
          <cell r="B325" t="str">
            <v>2013-12</v>
          </cell>
        </row>
        <row r="326">
          <cell r="B326" t="str">
            <v>2013-12</v>
          </cell>
        </row>
        <row r="327">
          <cell r="B327" t="str">
            <v>2013-12</v>
          </cell>
        </row>
        <row r="328">
          <cell r="B328" t="str">
            <v>2013-12</v>
          </cell>
        </row>
        <row r="329">
          <cell r="B329" t="str">
            <v>2013-12</v>
          </cell>
        </row>
        <row r="330">
          <cell r="B330" t="str">
            <v>2013-12</v>
          </cell>
        </row>
        <row r="331">
          <cell r="B331" t="str">
            <v>2013-12</v>
          </cell>
        </row>
        <row r="332">
          <cell r="B332" t="str">
            <v>2013-12</v>
          </cell>
        </row>
        <row r="333">
          <cell r="B333" t="str">
            <v>2013-12</v>
          </cell>
        </row>
        <row r="334">
          <cell r="B334" t="str">
            <v>2013-12</v>
          </cell>
        </row>
        <row r="335">
          <cell r="B335" t="str">
            <v>2013-12</v>
          </cell>
        </row>
        <row r="336">
          <cell r="B336" t="str">
            <v>2013-12</v>
          </cell>
        </row>
        <row r="337">
          <cell r="B337" t="str">
            <v>2013-12</v>
          </cell>
        </row>
        <row r="338">
          <cell r="B338" t="str">
            <v>2013-12</v>
          </cell>
        </row>
        <row r="339">
          <cell r="B339" t="str">
            <v>2013-12</v>
          </cell>
        </row>
        <row r="340">
          <cell r="B340" t="str">
            <v>2013-12</v>
          </cell>
        </row>
        <row r="341">
          <cell r="B341" t="str">
            <v>2013-12</v>
          </cell>
        </row>
        <row r="342">
          <cell r="B342" t="str">
            <v>2013-12</v>
          </cell>
        </row>
        <row r="343">
          <cell r="B343" t="str">
            <v>2013-12</v>
          </cell>
        </row>
        <row r="344">
          <cell r="B344" t="str">
            <v>2013-12</v>
          </cell>
        </row>
        <row r="345">
          <cell r="B345" t="str">
            <v>2013-12</v>
          </cell>
        </row>
        <row r="346">
          <cell r="B346" t="str">
            <v>2013-12</v>
          </cell>
        </row>
        <row r="347">
          <cell r="B347" t="str">
            <v>2013-12</v>
          </cell>
        </row>
        <row r="348">
          <cell r="B348" t="str">
            <v>2013-12</v>
          </cell>
        </row>
        <row r="349">
          <cell r="B349" t="str">
            <v>2013-12</v>
          </cell>
        </row>
        <row r="350">
          <cell r="B350" t="str">
            <v>2013-12</v>
          </cell>
        </row>
        <row r="351">
          <cell r="B351" t="str">
            <v>2013-12</v>
          </cell>
        </row>
        <row r="352">
          <cell r="B352" t="str">
            <v>2013-12</v>
          </cell>
        </row>
        <row r="353">
          <cell r="B353" t="str">
            <v>2013-12</v>
          </cell>
        </row>
        <row r="354">
          <cell r="B354" t="str">
            <v>2013-12</v>
          </cell>
        </row>
        <row r="355">
          <cell r="B355" t="str">
            <v>2013-12</v>
          </cell>
        </row>
        <row r="356">
          <cell r="B356" t="str">
            <v>2013-12</v>
          </cell>
        </row>
        <row r="357">
          <cell r="B357" t="str">
            <v>2013-12</v>
          </cell>
        </row>
        <row r="358">
          <cell r="B358" t="str">
            <v>2013-12</v>
          </cell>
        </row>
        <row r="359">
          <cell r="B359" t="str">
            <v>2013-12</v>
          </cell>
        </row>
        <row r="360">
          <cell r="B360" t="str">
            <v>2013-12</v>
          </cell>
        </row>
        <row r="361">
          <cell r="B361" t="str">
            <v>2013-12</v>
          </cell>
        </row>
        <row r="362">
          <cell r="B362" t="str">
            <v>2013-12</v>
          </cell>
        </row>
        <row r="363">
          <cell r="B363" t="str">
            <v>2013-12</v>
          </cell>
        </row>
        <row r="364">
          <cell r="B364" t="str">
            <v>2013-12</v>
          </cell>
        </row>
        <row r="365">
          <cell r="B365" t="str">
            <v>2013-12</v>
          </cell>
        </row>
        <row r="366">
          <cell r="B366" t="str">
            <v>2013-12</v>
          </cell>
        </row>
        <row r="367">
          <cell r="B367" t="str">
            <v>2013-12</v>
          </cell>
        </row>
        <row r="368">
          <cell r="B368" t="str">
            <v>2013-12</v>
          </cell>
        </row>
        <row r="369">
          <cell r="B369" t="str">
            <v>2013-12</v>
          </cell>
        </row>
        <row r="370">
          <cell r="B370" t="str">
            <v>2013-12</v>
          </cell>
        </row>
        <row r="371">
          <cell r="B371" t="str">
            <v>2013-12</v>
          </cell>
        </row>
        <row r="372">
          <cell r="B372" t="str">
            <v>2013-12</v>
          </cell>
        </row>
        <row r="373">
          <cell r="B373" t="str">
            <v>2013-12</v>
          </cell>
        </row>
        <row r="374">
          <cell r="B374" t="str">
            <v>2013-12</v>
          </cell>
        </row>
        <row r="375">
          <cell r="B375" t="str">
            <v>2013-12</v>
          </cell>
        </row>
        <row r="376">
          <cell r="B376" t="str">
            <v>2013-12</v>
          </cell>
        </row>
        <row r="377">
          <cell r="B377" t="str">
            <v>2013-12</v>
          </cell>
        </row>
        <row r="378">
          <cell r="B378" t="str">
            <v>2013-12</v>
          </cell>
        </row>
        <row r="379">
          <cell r="B379" t="str">
            <v>2013-12</v>
          </cell>
        </row>
        <row r="380">
          <cell r="B380" t="str">
            <v>2013-12</v>
          </cell>
        </row>
        <row r="381">
          <cell r="B381" t="str">
            <v>2013-12</v>
          </cell>
        </row>
        <row r="382">
          <cell r="B382" t="str">
            <v>2013-12</v>
          </cell>
        </row>
        <row r="383">
          <cell r="B383" t="str">
            <v>2013-12</v>
          </cell>
        </row>
        <row r="384">
          <cell r="B384" t="str">
            <v>2013-12</v>
          </cell>
        </row>
        <row r="385">
          <cell r="B385" t="str">
            <v>2013-12</v>
          </cell>
        </row>
        <row r="386">
          <cell r="B386" t="str">
            <v>2013-12</v>
          </cell>
        </row>
        <row r="387">
          <cell r="B387" t="str">
            <v>2013-12</v>
          </cell>
        </row>
        <row r="388">
          <cell r="B388" t="str">
            <v>2013-12</v>
          </cell>
        </row>
        <row r="389">
          <cell r="B389" t="str">
            <v>2013-12</v>
          </cell>
        </row>
        <row r="390">
          <cell r="B390" t="str">
            <v>2013-12</v>
          </cell>
        </row>
        <row r="391">
          <cell r="B391" t="str">
            <v>2013-12</v>
          </cell>
        </row>
        <row r="392">
          <cell r="B392" t="str">
            <v>2013-12</v>
          </cell>
        </row>
        <row r="393">
          <cell r="B393" t="str">
            <v>2013-12</v>
          </cell>
        </row>
        <row r="394">
          <cell r="B394" t="str">
            <v>2013-12</v>
          </cell>
        </row>
        <row r="395">
          <cell r="B395" t="str">
            <v>2013-12</v>
          </cell>
        </row>
        <row r="396">
          <cell r="B396" t="str">
            <v>2013-12</v>
          </cell>
        </row>
        <row r="397">
          <cell r="B397" t="str">
            <v>2013-12</v>
          </cell>
        </row>
        <row r="398">
          <cell r="B398" t="str">
            <v>2013-12</v>
          </cell>
        </row>
        <row r="399">
          <cell r="B399" t="str">
            <v>2013-12</v>
          </cell>
        </row>
        <row r="400">
          <cell r="B400" t="str">
            <v>2013-12</v>
          </cell>
        </row>
        <row r="401">
          <cell r="B401" t="str">
            <v>2013-12</v>
          </cell>
        </row>
        <row r="402">
          <cell r="B402" t="str">
            <v>2013-12</v>
          </cell>
        </row>
        <row r="403">
          <cell r="B403" t="str">
            <v>2013-12</v>
          </cell>
        </row>
        <row r="404">
          <cell r="B404" t="str">
            <v>2013-12</v>
          </cell>
        </row>
        <row r="405">
          <cell r="B405" t="str">
            <v>2013-12</v>
          </cell>
        </row>
        <row r="406">
          <cell r="B406" t="str">
            <v>2013-12</v>
          </cell>
        </row>
        <row r="407">
          <cell r="B407" t="str">
            <v>2013-12</v>
          </cell>
        </row>
        <row r="408">
          <cell r="B408" t="str">
            <v>2013-12</v>
          </cell>
        </row>
        <row r="409">
          <cell r="B409" t="str">
            <v>2013-12</v>
          </cell>
        </row>
        <row r="410">
          <cell r="B410" t="str">
            <v>2013-12</v>
          </cell>
        </row>
        <row r="411">
          <cell r="B411" t="str">
            <v>2013-12</v>
          </cell>
        </row>
        <row r="412">
          <cell r="B412" t="str">
            <v>2013-12</v>
          </cell>
        </row>
        <row r="413">
          <cell r="B413" t="str">
            <v>2013-12</v>
          </cell>
        </row>
        <row r="414">
          <cell r="B414" t="str">
            <v>2013-12</v>
          </cell>
        </row>
        <row r="415">
          <cell r="B415" t="str">
            <v>2013-12</v>
          </cell>
        </row>
        <row r="416">
          <cell r="B416" t="str">
            <v>2013-12</v>
          </cell>
        </row>
        <row r="417">
          <cell r="B417" t="str">
            <v>2013-12</v>
          </cell>
        </row>
        <row r="418">
          <cell r="B418" t="str">
            <v>2013-12</v>
          </cell>
        </row>
        <row r="419">
          <cell r="B419" t="str">
            <v>2013-12</v>
          </cell>
        </row>
        <row r="420">
          <cell r="B420" t="str">
            <v>2013-12</v>
          </cell>
        </row>
        <row r="421">
          <cell r="B421" t="str">
            <v>2013-12</v>
          </cell>
        </row>
        <row r="422">
          <cell r="B422" t="str">
            <v>2013-12</v>
          </cell>
        </row>
        <row r="423">
          <cell r="B423" t="str">
            <v>2013-12</v>
          </cell>
        </row>
        <row r="424">
          <cell r="B424" t="str">
            <v>2013-12</v>
          </cell>
        </row>
        <row r="425">
          <cell r="B425" t="str">
            <v>2013-12</v>
          </cell>
        </row>
        <row r="426">
          <cell r="B426" t="str">
            <v>2013-12</v>
          </cell>
        </row>
        <row r="427">
          <cell r="B427" t="str">
            <v>2013-12</v>
          </cell>
        </row>
        <row r="428">
          <cell r="B428" t="str">
            <v>2013-12</v>
          </cell>
        </row>
        <row r="429">
          <cell r="B429" t="str">
            <v>2013-12</v>
          </cell>
        </row>
        <row r="430">
          <cell r="B430" t="str">
            <v>2013-12</v>
          </cell>
        </row>
        <row r="431">
          <cell r="B431" t="str">
            <v>2013-12</v>
          </cell>
        </row>
        <row r="432">
          <cell r="B432" t="str">
            <v>2013-12</v>
          </cell>
        </row>
        <row r="433">
          <cell r="B433" t="str">
            <v>2013-12</v>
          </cell>
        </row>
        <row r="434">
          <cell r="B434" t="str">
            <v>2013-12</v>
          </cell>
        </row>
        <row r="435">
          <cell r="B435" t="str">
            <v>2013-12</v>
          </cell>
        </row>
        <row r="436">
          <cell r="B436" t="str">
            <v>2013-12</v>
          </cell>
        </row>
        <row r="437">
          <cell r="B437" t="str">
            <v>2013-12</v>
          </cell>
        </row>
        <row r="438">
          <cell r="B438" t="str">
            <v>2013-12</v>
          </cell>
        </row>
        <row r="439">
          <cell r="B439" t="str">
            <v>2013-12</v>
          </cell>
        </row>
        <row r="440">
          <cell r="B440" t="str">
            <v>2013-12</v>
          </cell>
        </row>
        <row r="441">
          <cell r="B441" t="str">
            <v>2013-12</v>
          </cell>
        </row>
        <row r="442">
          <cell r="B442" t="str">
            <v>2013-12</v>
          </cell>
        </row>
        <row r="443">
          <cell r="B443" t="str">
            <v>2013-12</v>
          </cell>
        </row>
        <row r="444">
          <cell r="B444" t="str">
            <v>2013-12</v>
          </cell>
        </row>
        <row r="445">
          <cell r="B445" t="str">
            <v>2013-12</v>
          </cell>
        </row>
        <row r="446">
          <cell r="B446" t="str">
            <v>2013-12</v>
          </cell>
        </row>
        <row r="447">
          <cell r="B447" t="str">
            <v>2013-12</v>
          </cell>
        </row>
        <row r="448">
          <cell r="B448" t="str">
            <v>2013-12</v>
          </cell>
        </row>
        <row r="449">
          <cell r="B449" t="str">
            <v>2013-12</v>
          </cell>
        </row>
        <row r="450">
          <cell r="B450" t="str">
            <v>2013-12</v>
          </cell>
        </row>
        <row r="451">
          <cell r="B451" t="str">
            <v>2013-12</v>
          </cell>
        </row>
        <row r="452">
          <cell r="B452" t="str">
            <v>2013-12</v>
          </cell>
        </row>
        <row r="453">
          <cell r="B453" t="str">
            <v>2013-12</v>
          </cell>
        </row>
        <row r="454">
          <cell r="B454" t="str">
            <v>2013-12</v>
          </cell>
        </row>
        <row r="455">
          <cell r="B455" t="str">
            <v>2013-12</v>
          </cell>
        </row>
        <row r="456">
          <cell r="B456" t="str">
            <v>2013-12</v>
          </cell>
        </row>
        <row r="457">
          <cell r="B457" t="str">
            <v>2013-12</v>
          </cell>
        </row>
        <row r="458">
          <cell r="B458" t="str">
            <v>2013-12</v>
          </cell>
        </row>
        <row r="459">
          <cell r="B459" t="str">
            <v>2013-12</v>
          </cell>
        </row>
        <row r="460">
          <cell r="B460" t="str">
            <v>2013-12</v>
          </cell>
        </row>
        <row r="461">
          <cell r="B461" t="str">
            <v>2013-12</v>
          </cell>
        </row>
        <row r="462">
          <cell r="B462" t="str">
            <v>2013-12</v>
          </cell>
        </row>
        <row r="463">
          <cell r="B463" t="str">
            <v>2013-12</v>
          </cell>
        </row>
        <row r="464">
          <cell r="B464" t="str">
            <v>2013-12</v>
          </cell>
        </row>
        <row r="465">
          <cell r="B465" t="str">
            <v>2013-12</v>
          </cell>
        </row>
        <row r="466">
          <cell r="B466" t="str">
            <v>2013-12</v>
          </cell>
        </row>
        <row r="467">
          <cell r="B467" t="str">
            <v>2013-12</v>
          </cell>
        </row>
        <row r="468">
          <cell r="B468" t="str">
            <v>2013-12</v>
          </cell>
        </row>
        <row r="469">
          <cell r="B469" t="str">
            <v>2013-12</v>
          </cell>
        </row>
        <row r="470">
          <cell r="B470" t="str">
            <v>2013-12</v>
          </cell>
        </row>
        <row r="471">
          <cell r="B471" t="str">
            <v>2013-12</v>
          </cell>
        </row>
        <row r="472">
          <cell r="B472" t="str">
            <v>2013-12</v>
          </cell>
        </row>
        <row r="473">
          <cell r="B473" t="str">
            <v>2013-12</v>
          </cell>
        </row>
        <row r="474">
          <cell r="B474" t="str">
            <v>2013-12</v>
          </cell>
        </row>
        <row r="475">
          <cell r="B475" t="str">
            <v>2013-12</v>
          </cell>
        </row>
        <row r="476">
          <cell r="B476" t="str">
            <v>2013-12</v>
          </cell>
        </row>
        <row r="477">
          <cell r="B477" t="str">
            <v>2013-12</v>
          </cell>
        </row>
        <row r="478">
          <cell r="B478" t="str">
            <v>2013-12</v>
          </cell>
        </row>
        <row r="479">
          <cell r="B479" t="str">
            <v>2013-12</v>
          </cell>
        </row>
        <row r="480">
          <cell r="B480" t="str">
            <v>2013-12</v>
          </cell>
        </row>
        <row r="481">
          <cell r="B481" t="str">
            <v>2013-12</v>
          </cell>
        </row>
        <row r="482">
          <cell r="B482" t="str">
            <v>2013-12</v>
          </cell>
        </row>
        <row r="483">
          <cell r="B483" t="str">
            <v>2013-12</v>
          </cell>
        </row>
        <row r="484">
          <cell r="B484" t="str">
            <v>2013-12</v>
          </cell>
        </row>
        <row r="485">
          <cell r="B485" t="str">
            <v>2013-12</v>
          </cell>
        </row>
        <row r="486">
          <cell r="B486" t="str">
            <v>2013-12</v>
          </cell>
        </row>
        <row r="487">
          <cell r="B487" t="str">
            <v>2013-12</v>
          </cell>
        </row>
        <row r="488">
          <cell r="B488" t="str">
            <v>2013-12</v>
          </cell>
        </row>
        <row r="489">
          <cell r="B489" t="str">
            <v>2013-12</v>
          </cell>
        </row>
        <row r="490">
          <cell r="B490" t="str">
            <v>2013-12</v>
          </cell>
        </row>
        <row r="491">
          <cell r="B491" t="str">
            <v>2013-12</v>
          </cell>
        </row>
        <row r="492">
          <cell r="B492" t="str">
            <v>2013-12</v>
          </cell>
        </row>
        <row r="493">
          <cell r="B493" t="str">
            <v>2013-12</v>
          </cell>
        </row>
        <row r="494">
          <cell r="B494" t="str">
            <v>2013-12</v>
          </cell>
        </row>
        <row r="495">
          <cell r="B495" t="str">
            <v>2013-12</v>
          </cell>
        </row>
        <row r="496">
          <cell r="B496" t="str">
            <v>2013-12</v>
          </cell>
        </row>
        <row r="497">
          <cell r="B497" t="str">
            <v>2013-12</v>
          </cell>
        </row>
        <row r="498">
          <cell r="B498" t="str">
            <v>2013-12</v>
          </cell>
        </row>
        <row r="499">
          <cell r="B499" t="str">
            <v>2013-12</v>
          </cell>
        </row>
        <row r="500">
          <cell r="B500" t="str">
            <v>2013-12</v>
          </cell>
        </row>
        <row r="501">
          <cell r="B501" t="str">
            <v>2013-12</v>
          </cell>
        </row>
        <row r="502">
          <cell r="B502" t="str">
            <v>2013-12</v>
          </cell>
        </row>
        <row r="503">
          <cell r="B503" t="str">
            <v>2013-12</v>
          </cell>
        </row>
        <row r="504">
          <cell r="B504" t="str">
            <v>2013-12</v>
          </cell>
        </row>
        <row r="505">
          <cell r="B505" t="str">
            <v>2013-12</v>
          </cell>
        </row>
        <row r="506">
          <cell r="B506" t="str">
            <v>2013-12</v>
          </cell>
        </row>
        <row r="507">
          <cell r="B507" t="str">
            <v>2013-12</v>
          </cell>
        </row>
        <row r="508">
          <cell r="B508" t="str">
            <v>2013-12</v>
          </cell>
        </row>
        <row r="509">
          <cell r="B509" t="str">
            <v>2013-12</v>
          </cell>
        </row>
        <row r="510">
          <cell r="B510" t="str">
            <v>2013-12</v>
          </cell>
        </row>
        <row r="511">
          <cell r="B511" t="str">
            <v>2013-12</v>
          </cell>
        </row>
        <row r="512">
          <cell r="B512" t="str">
            <v>2013-12</v>
          </cell>
        </row>
        <row r="513">
          <cell r="B513" t="str">
            <v>2013-12</v>
          </cell>
        </row>
        <row r="514">
          <cell r="B514" t="str">
            <v>2013-12</v>
          </cell>
        </row>
        <row r="515">
          <cell r="B515" t="str">
            <v>2013-12</v>
          </cell>
        </row>
        <row r="516">
          <cell r="B516" t="str">
            <v>2013-12</v>
          </cell>
        </row>
        <row r="517">
          <cell r="B517" t="str">
            <v>2013-12</v>
          </cell>
        </row>
        <row r="518">
          <cell r="B518" t="str">
            <v>2013-12</v>
          </cell>
        </row>
        <row r="519">
          <cell r="B519" t="str">
            <v>2013-12</v>
          </cell>
        </row>
        <row r="520">
          <cell r="B520" t="str">
            <v>2013-12</v>
          </cell>
        </row>
        <row r="521">
          <cell r="B521" t="str">
            <v>2013-12</v>
          </cell>
        </row>
        <row r="522">
          <cell r="B522" t="str">
            <v>2013-12</v>
          </cell>
        </row>
        <row r="523">
          <cell r="B523" t="str">
            <v>2013-12</v>
          </cell>
        </row>
        <row r="524">
          <cell r="B524" t="str">
            <v>2013-12</v>
          </cell>
        </row>
        <row r="525">
          <cell r="B525" t="str">
            <v>2013-12</v>
          </cell>
        </row>
        <row r="526">
          <cell r="B526" t="str">
            <v>2013-12</v>
          </cell>
        </row>
        <row r="527">
          <cell r="B527" t="str">
            <v>2013-12</v>
          </cell>
        </row>
        <row r="528">
          <cell r="B528" t="str">
            <v>2013-12</v>
          </cell>
        </row>
        <row r="529">
          <cell r="B529" t="str">
            <v>2013-12</v>
          </cell>
        </row>
        <row r="530">
          <cell r="B530" t="str">
            <v>2013-12</v>
          </cell>
        </row>
        <row r="531">
          <cell r="B531" t="str">
            <v>2013-12</v>
          </cell>
        </row>
        <row r="532">
          <cell r="B532" t="str">
            <v>2013-12</v>
          </cell>
        </row>
        <row r="533">
          <cell r="B533" t="str">
            <v>2013-12</v>
          </cell>
        </row>
        <row r="534">
          <cell r="B534" t="str">
            <v>2013-12</v>
          </cell>
        </row>
        <row r="535">
          <cell r="B535" t="str">
            <v>2013-12</v>
          </cell>
        </row>
        <row r="536">
          <cell r="B536" t="str">
            <v>2013-12</v>
          </cell>
        </row>
        <row r="537">
          <cell r="B537" t="str">
            <v>2013-12</v>
          </cell>
        </row>
        <row r="538">
          <cell r="B538" t="str">
            <v>2013-12</v>
          </cell>
        </row>
        <row r="539">
          <cell r="B539" t="str">
            <v>2013-12</v>
          </cell>
        </row>
        <row r="540">
          <cell r="B540" t="str">
            <v>2013-12</v>
          </cell>
        </row>
        <row r="541">
          <cell r="B541" t="str">
            <v>2013-12</v>
          </cell>
        </row>
        <row r="542">
          <cell r="B542" t="str">
            <v>2013-12</v>
          </cell>
        </row>
        <row r="543">
          <cell r="B543" t="str">
            <v>2013-12</v>
          </cell>
        </row>
        <row r="544">
          <cell r="B544" t="str">
            <v>2013-12</v>
          </cell>
        </row>
        <row r="545">
          <cell r="B545" t="str">
            <v>2013-12</v>
          </cell>
        </row>
        <row r="546">
          <cell r="B546" t="str">
            <v>2013-12</v>
          </cell>
        </row>
        <row r="547">
          <cell r="B547" t="str">
            <v>2013-12</v>
          </cell>
        </row>
        <row r="548">
          <cell r="B548" t="str">
            <v>2013-12</v>
          </cell>
        </row>
        <row r="549">
          <cell r="B549" t="str">
            <v>2013-12</v>
          </cell>
        </row>
        <row r="550">
          <cell r="B550" t="str">
            <v>2013-12</v>
          </cell>
        </row>
        <row r="551">
          <cell r="B551" t="str">
            <v>2013-12</v>
          </cell>
        </row>
        <row r="552">
          <cell r="B552" t="str">
            <v>2013-12</v>
          </cell>
        </row>
        <row r="553">
          <cell r="B553" t="str">
            <v>2013-12</v>
          </cell>
        </row>
        <row r="554">
          <cell r="B554" t="str">
            <v>2013-12</v>
          </cell>
        </row>
        <row r="555">
          <cell r="B555" t="str">
            <v>2013-12</v>
          </cell>
        </row>
        <row r="556">
          <cell r="B556" t="str">
            <v>2013-12</v>
          </cell>
        </row>
        <row r="557">
          <cell r="B557" t="str">
            <v>2013-12</v>
          </cell>
        </row>
        <row r="558">
          <cell r="B558" t="str">
            <v>2013-12</v>
          </cell>
        </row>
        <row r="559">
          <cell r="B559" t="str">
            <v>2013-12</v>
          </cell>
        </row>
        <row r="560">
          <cell r="B560" t="str">
            <v>2013-12</v>
          </cell>
        </row>
        <row r="561">
          <cell r="B561" t="str">
            <v>2013-12</v>
          </cell>
        </row>
        <row r="562">
          <cell r="B562" t="str">
            <v>2013-12</v>
          </cell>
        </row>
        <row r="563">
          <cell r="B563" t="str">
            <v>2013-12</v>
          </cell>
        </row>
        <row r="564">
          <cell r="B564" t="str">
            <v>2013-12</v>
          </cell>
        </row>
        <row r="565">
          <cell r="B565" t="str">
            <v>2013-12</v>
          </cell>
        </row>
        <row r="566">
          <cell r="B566" t="str">
            <v>2013-12</v>
          </cell>
        </row>
        <row r="567">
          <cell r="B567" t="str">
            <v>2013-12</v>
          </cell>
        </row>
        <row r="568">
          <cell r="B568" t="str">
            <v>2013-12</v>
          </cell>
        </row>
        <row r="569">
          <cell r="B569" t="str">
            <v>2013-12</v>
          </cell>
        </row>
        <row r="570">
          <cell r="B570" t="str">
            <v>2013-12</v>
          </cell>
        </row>
        <row r="571">
          <cell r="B571" t="str">
            <v>2013-12</v>
          </cell>
        </row>
        <row r="572">
          <cell r="B572" t="str">
            <v>2013-12</v>
          </cell>
        </row>
        <row r="573">
          <cell r="B573" t="str">
            <v>2013-12</v>
          </cell>
        </row>
        <row r="574">
          <cell r="B574" t="str">
            <v>2013-12</v>
          </cell>
        </row>
        <row r="575">
          <cell r="B575" t="str">
            <v>2013-12</v>
          </cell>
        </row>
        <row r="576">
          <cell r="B576" t="str">
            <v>2013-12</v>
          </cell>
        </row>
        <row r="577">
          <cell r="B577" t="str">
            <v>2013-12</v>
          </cell>
        </row>
        <row r="578">
          <cell r="B578" t="str">
            <v>2013-12</v>
          </cell>
        </row>
        <row r="579">
          <cell r="B579" t="str">
            <v>2013-12</v>
          </cell>
        </row>
        <row r="580">
          <cell r="B580" t="str">
            <v>2013-12</v>
          </cell>
        </row>
        <row r="581">
          <cell r="B581" t="str">
            <v>2013-12</v>
          </cell>
        </row>
        <row r="582">
          <cell r="B582" t="str">
            <v>2013-12</v>
          </cell>
        </row>
        <row r="583">
          <cell r="B583" t="str">
            <v>2013-12</v>
          </cell>
        </row>
        <row r="584">
          <cell r="B584" t="str">
            <v>2013-12</v>
          </cell>
        </row>
        <row r="585">
          <cell r="B585" t="str">
            <v>2013-12</v>
          </cell>
        </row>
        <row r="586">
          <cell r="B586" t="str">
            <v>2013-12</v>
          </cell>
        </row>
        <row r="587">
          <cell r="B587" t="str">
            <v>2013-12</v>
          </cell>
        </row>
        <row r="588">
          <cell r="B588" t="str">
            <v>2013-12</v>
          </cell>
        </row>
        <row r="589">
          <cell r="B589" t="str">
            <v>2013-12</v>
          </cell>
        </row>
        <row r="590">
          <cell r="B590" t="str">
            <v>2013-12</v>
          </cell>
        </row>
        <row r="591">
          <cell r="B591" t="str">
            <v>2013-12</v>
          </cell>
        </row>
        <row r="592">
          <cell r="B592" t="str">
            <v>2013-12</v>
          </cell>
        </row>
        <row r="593">
          <cell r="B593" t="str">
            <v>2013-12</v>
          </cell>
        </row>
        <row r="594">
          <cell r="B594" t="str">
            <v>2013-12</v>
          </cell>
        </row>
        <row r="595">
          <cell r="B595" t="str">
            <v>2013-12</v>
          </cell>
        </row>
        <row r="596">
          <cell r="B596" t="str">
            <v>2013-12</v>
          </cell>
        </row>
        <row r="597">
          <cell r="B597" t="str">
            <v>2013-12</v>
          </cell>
        </row>
        <row r="598">
          <cell r="B598" t="str">
            <v>2013-12</v>
          </cell>
        </row>
        <row r="599">
          <cell r="B599" t="str">
            <v>2013-12</v>
          </cell>
        </row>
        <row r="600">
          <cell r="B600" t="str">
            <v>2013-12</v>
          </cell>
        </row>
        <row r="601">
          <cell r="B601" t="str">
            <v>2013-12</v>
          </cell>
        </row>
        <row r="602">
          <cell r="B602" t="str">
            <v>2013-12</v>
          </cell>
        </row>
        <row r="603">
          <cell r="B603" t="str">
            <v>2013-12</v>
          </cell>
        </row>
        <row r="604">
          <cell r="B604" t="str">
            <v>2013-12</v>
          </cell>
        </row>
        <row r="605">
          <cell r="B605" t="str">
            <v>2013-12</v>
          </cell>
        </row>
        <row r="606">
          <cell r="B606" t="str">
            <v>2013-12</v>
          </cell>
        </row>
        <row r="607">
          <cell r="B607" t="str">
            <v>2013-12</v>
          </cell>
        </row>
        <row r="608">
          <cell r="B608" t="str">
            <v>2013-12</v>
          </cell>
        </row>
        <row r="609">
          <cell r="B609" t="str">
            <v>2013-12</v>
          </cell>
        </row>
        <row r="610">
          <cell r="B610" t="str">
            <v>2013-12</v>
          </cell>
        </row>
        <row r="611">
          <cell r="B611" t="str">
            <v>2013-12</v>
          </cell>
        </row>
        <row r="612">
          <cell r="B612" t="str">
            <v>2013-12</v>
          </cell>
        </row>
        <row r="613">
          <cell r="B613" t="str">
            <v>2013-12</v>
          </cell>
        </row>
        <row r="614">
          <cell r="B614" t="str">
            <v>2013-12</v>
          </cell>
        </row>
        <row r="615">
          <cell r="B615" t="str">
            <v>2013-12</v>
          </cell>
        </row>
        <row r="616">
          <cell r="B616" t="str">
            <v>2013-12</v>
          </cell>
        </row>
        <row r="617">
          <cell r="B617" t="str">
            <v>2013-12</v>
          </cell>
        </row>
        <row r="618">
          <cell r="B618" t="str">
            <v>2013-12</v>
          </cell>
        </row>
        <row r="619">
          <cell r="B619" t="str">
            <v>2013-12</v>
          </cell>
        </row>
        <row r="620">
          <cell r="B620" t="str">
            <v>2013-12</v>
          </cell>
        </row>
        <row r="621">
          <cell r="B621" t="str">
            <v>2013-12</v>
          </cell>
        </row>
        <row r="622">
          <cell r="B622" t="str">
            <v>2013-12</v>
          </cell>
        </row>
        <row r="623">
          <cell r="B623" t="str">
            <v>2013-12</v>
          </cell>
        </row>
        <row r="624">
          <cell r="B624" t="str">
            <v>2013-12</v>
          </cell>
        </row>
        <row r="625">
          <cell r="B625" t="str">
            <v>2013-12</v>
          </cell>
        </row>
        <row r="626">
          <cell r="B626" t="str">
            <v>2013-12</v>
          </cell>
        </row>
        <row r="627">
          <cell r="B627" t="str">
            <v>2013-12</v>
          </cell>
        </row>
        <row r="628">
          <cell r="B628" t="str">
            <v>2013-12</v>
          </cell>
        </row>
        <row r="629">
          <cell r="B629" t="str">
            <v>2013-12</v>
          </cell>
        </row>
        <row r="630">
          <cell r="B630" t="str">
            <v>2013-12</v>
          </cell>
        </row>
        <row r="631">
          <cell r="B631" t="str">
            <v>2013-12</v>
          </cell>
        </row>
        <row r="632">
          <cell r="B632" t="str">
            <v>2013-12</v>
          </cell>
        </row>
        <row r="633">
          <cell r="B633" t="str">
            <v>2013-12</v>
          </cell>
        </row>
        <row r="634">
          <cell r="B634" t="str">
            <v>2013-12</v>
          </cell>
        </row>
        <row r="635">
          <cell r="B635" t="str">
            <v>2013-12</v>
          </cell>
        </row>
        <row r="636">
          <cell r="B636" t="str">
            <v>2013-12</v>
          </cell>
        </row>
        <row r="637">
          <cell r="B637" t="str">
            <v>2013-12</v>
          </cell>
        </row>
        <row r="638">
          <cell r="B638" t="str">
            <v>2013-12</v>
          </cell>
        </row>
        <row r="639">
          <cell r="B639" t="str">
            <v>2013-12</v>
          </cell>
        </row>
        <row r="640">
          <cell r="B640" t="str">
            <v>2013-12</v>
          </cell>
        </row>
        <row r="641">
          <cell r="B641" t="str">
            <v>2013-12</v>
          </cell>
        </row>
        <row r="642">
          <cell r="B642" t="str">
            <v>2013-12</v>
          </cell>
        </row>
        <row r="643">
          <cell r="B643" t="str">
            <v>2013-12</v>
          </cell>
        </row>
        <row r="644">
          <cell r="B644" t="str">
            <v>2013-12</v>
          </cell>
        </row>
        <row r="645">
          <cell r="B645" t="str">
            <v>2013-12</v>
          </cell>
        </row>
        <row r="646">
          <cell r="B646" t="str">
            <v>2013-12</v>
          </cell>
        </row>
        <row r="647">
          <cell r="B647" t="str">
            <v>2013-12</v>
          </cell>
        </row>
        <row r="648">
          <cell r="B648" t="str">
            <v>2013-12</v>
          </cell>
        </row>
        <row r="649">
          <cell r="B649" t="str">
            <v>2013-12</v>
          </cell>
        </row>
        <row r="650">
          <cell r="B650" t="str">
            <v>2013-12</v>
          </cell>
        </row>
        <row r="651">
          <cell r="B651" t="str">
            <v>2013-12</v>
          </cell>
        </row>
        <row r="652">
          <cell r="B652" t="str">
            <v>2013-12</v>
          </cell>
        </row>
        <row r="653">
          <cell r="B653" t="str">
            <v>2013-12</v>
          </cell>
        </row>
        <row r="654">
          <cell r="B654" t="str">
            <v>2013-12</v>
          </cell>
        </row>
        <row r="655">
          <cell r="B655" t="str">
            <v>2013-12</v>
          </cell>
        </row>
        <row r="656">
          <cell r="B656" t="str">
            <v>2013-12</v>
          </cell>
        </row>
        <row r="657">
          <cell r="B657" t="str">
            <v>2013-12</v>
          </cell>
        </row>
        <row r="658">
          <cell r="B658" t="str">
            <v>2013-12</v>
          </cell>
        </row>
        <row r="659">
          <cell r="B659" t="str">
            <v>2013-12</v>
          </cell>
        </row>
        <row r="660">
          <cell r="B660" t="str">
            <v>2013-12</v>
          </cell>
        </row>
        <row r="661">
          <cell r="B661" t="str">
            <v>2013-12</v>
          </cell>
        </row>
        <row r="662">
          <cell r="B662" t="str">
            <v>2013-12</v>
          </cell>
        </row>
        <row r="663">
          <cell r="B663" t="str">
            <v>2013-12</v>
          </cell>
        </row>
        <row r="664">
          <cell r="B664" t="str">
            <v>2013-12</v>
          </cell>
        </row>
        <row r="665">
          <cell r="B665" t="str">
            <v>2013-12</v>
          </cell>
        </row>
        <row r="666">
          <cell r="B666" t="str">
            <v>2013-12</v>
          </cell>
        </row>
        <row r="667">
          <cell r="B667" t="str">
            <v>2013-12</v>
          </cell>
        </row>
        <row r="668">
          <cell r="B668" t="str">
            <v>2013-12</v>
          </cell>
        </row>
        <row r="669">
          <cell r="B669" t="str">
            <v>2013-12</v>
          </cell>
        </row>
        <row r="670">
          <cell r="B670" t="str">
            <v>2013-12</v>
          </cell>
        </row>
        <row r="671">
          <cell r="B671" t="str">
            <v>2013-12</v>
          </cell>
        </row>
        <row r="672">
          <cell r="B672" t="str">
            <v>2013-12</v>
          </cell>
        </row>
        <row r="673">
          <cell r="B673" t="str">
            <v>2013-12</v>
          </cell>
        </row>
        <row r="674">
          <cell r="B674" t="str">
            <v>2013-12</v>
          </cell>
        </row>
        <row r="675">
          <cell r="B675" t="str">
            <v>2013-12</v>
          </cell>
        </row>
        <row r="676">
          <cell r="B676" t="str">
            <v>2013-12</v>
          </cell>
        </row>
        <row r="677">
          <cell r="B677" t="str">
            <v>2013-12</v>
          </cell>
        </row>
        <row r="678">
          <cell r="B678" t="str">
            <v>2013-12</v>
          </cell>
        </row>
        <row r="679">
          <cell r="B679" t="str">
            <v>2013-12</v>
          </cell>
        </row>
        <row r="680">
          <cell r="B680" t="str">
            <v>2013-12</v>
          </cell>
        </row>
        <row r="681">
          <cell r="B681" t="str">
            <v>2013-12</v>
          </cell>
        </row>
        <row r="682">
          <cell r="B682" t="str">
            <v>2013-12</v>
          </cell>
        </row>
        <row r="683">
          <cell r="B683" t="str">
            <v>2013-12</v>
          </cell>
        </row>
        <row r="684">
          <cell r="B684" t="str">
            <v>2013-12</v>
          </cell>
        </row>
        <row r="685">
          <cell r="B685" t="str">
            <v>2013-12</v>
          </cell>
        </row>
        <row r="686">
          <cell r="B686" t="str">
            <v>2013-12</v>
          </cell>
        </row>
        <row r="687">
          <cell r="B687" t="str">
            <v>2013-12</v>
          </cell>
        </row>
        <row r="688">
          <cell r="B688" t="str">
            <v>2013-12</v>
          </cell>
        </row>
        <row r="689">
          <cell r="B689" t="str">
            <v>2013-12</v>
          </cell>
        </row>
        <row r="690">
          <cell r="B690" t="str">
            <v>2013-12</v>
          </cell>
        </row>
        <row r="691">
          <cell r="B691" t="str">
            <v>2013-12</v>
          </cell>
        </row>
        <row r="692">
          <cell r="B692" t="str">
            <v>2013-12</v>
          </cell>
        </row>
        <row r="693">
          <cell r="B693" t="str">
            <v>2013-12</v>
          </cell>
        </row>
        <row r="694">
          <cell r="B694" t="str">
            <v>2013-12</v>
          </cell>
        </row>
        <row r="695">
          <cell r="B695" t="str">
            <v>2013-12</v>
          </cell>
        </row>
        <row r="696">
          <cell r="B696" t="str">
            <v>2013-12</v>
          </cell>
        </row>
        <row r="697">
          <cell r="B697" t="str">
            <v>2013-12</v>
          </cell>
        </row>
        <row r="698">
          <cell r="B698" t="str">
            <v>2013-12</v>
          </cell>
        </row>
        <row r="699">
          <cell r="B699" t="str">
            <v>2013-12</v>
          </cell>
        </row>
        <row r="700">
          <cell r="B700" t="str">
            <v>2013-12</v>
          </cell>
        </row>
        <row r="701">
          <cell r="B701" t="str">
            <v>2013-12</v>
          </cell>
        </row>
        <row r="702">
          <cell r="B702" t="str">
            <v>2013-12</v>
          </cell>
        </row>
        <row r="703">
          <cell r="B703" t="str">
            <v>2013-12</v>
          </cell>
        </row>
        <row r="704">
          <cell r="B704" t="str">
            <v>2013-12</v>
          </cell>
        </row>
        <row r="705">
          <cell r="B705" t="str">
            <v>2013-12</v>
          </cell>
        </row>
        <row r="706">
          <cell r="B706" t="str">
            <v>2013-12</v>
          </cell>
        </row>
        <row r="707">
          <cell r="B707" t="str">
            <v>2013-12</v>
          </cell>
        </row>
        <row r="708">
          <cell r="B708" t="str">
            <v>2013-12</v>
          </cell>
        </row>
        <row r="709">
          <cell r="B709" t="str">
            <v>2013-12</v>
          </cell>
        </row>
        <row r="710">
          <cell r="B710" t="str">
            <v>2013-12</v>
          </cell>
        </row>
        <row r="711">
          <cell r="B711" t="str">
            <v>2013-12</v>
          </cell>
        </row>
        <row r="712">
          <cell r="B712" t="str">
            <v>2013-12</v>
          </cell>
        </row>
        <row r="713">
          <cell r="B713" t="str">
            <v>2013-12</v>
          </cell>
        </row>
        <row r="714">
          <cell r="B714" t="str">
            <v>2013-12</v>
          </cell>
        </row>
        <row r="715">
          <cell r="B715" t="str">
            <v>2013-12</v>
          </cell>
        </row>
        <row r="716">
          <cell r="B716" t="str">
            <v>2013-12</v>
          </cell>
        </row>
        <row r="717">
          <cell r="B717" t="str">
            <v>2013-12</v>
          </cell>
        </row>
        <row r="718">
          <cell r="B718" t="str">
            <v>2013-12</v>
          </cell>
        </row>
        <row r="719">
          <cell r="B719" t="str">
            <v>2013-12</v>
          </cell>
        </row>
        <row r="720">
          <cell r="B720" t="str">
            <v>2013-12</v>
          </cell>
        </row>
        <row r="721">
          <cell r="B721" t="str">
            <v>2013-12</v>
          </cell>
        </row>
        <row r="722">
          <cell r="B722" t="str">
            <v>2013-12</v>
          </cell>
        </row>
        <row r="723">
          <cell r="B723" t="str">
            <v>2013-12</v>
          </cell>
        </row>
        <row r="724">
          <cell r="B724" t="str">
            <v>2013-12</v>
          </cell>
        </row>
        <row r="725">
          <cell r="B725" t="str">
            <v>2013-12</v>
          </cell>
        </row>
        <row r="726">
          <cell r="B726" t="str">
            <v>2013-12</v>
          </cell>
        </row>
        <row r="727">
          <cell r="B727" t="str">
            <v>2013-12</v>
          </cell>
        </row>
        <row r="728">
          <cell r="B728" t="str">
            <v>2013-12</v>
          </cell>
        </row>
        <row r="729">
          <cell r="B729" t="str">
            <v>2013-12</v>
          </cell>
        </row>
        <row r="730">
          <cell r="B730" t="str">
            <v>2013-12</v>
          </cell>
        </row>
        <row r="731">
          <cell r="B731" t="str">
            <v>2013-12</v>
          </cell>
        </row>
        <row r="732">
          <cell r="B732" t="str">
            <v>2013-12</v>
          </cell>
        </row>
        <row r="733">
          <cell r="B733" t="str">
            <v>2013-12</v>
          </cell>
        </row>
        <row r="734">
          <cell r="B734" t="str">
            <v>2013-12</v>
          </cell>
        </row>
        <row r="735">
          <cell r="B735" t="str">
            <v>2013-12</v>
          </cell>
        </row>
        <row r="736">
          <cell r="B736" t="str">
            <v>2013-12</v>
          </cell>
        </row>
        <row r="737">
          <cell r="B737" t="str">
            <v>2013-12</v>
          </cell>
        </row>
        <row r="738">
          <cell r="B738" t="str">
            <v>2013-12</v>
          </cell>
        </row>
        <row r="739">
          <cell r="B739" t="str">
            <v>2013-12</v>
          </cell>
        </row>
        <row r="740">
          <cell r="B740" t="str">
            <v>2013-12</v>
          </cell>
        </row>
        <row r="741">
          <cell r="B741" t="str">
            <v>2013-12</v>
          </cell>
        </row>
        <row r="742">
          <cell r="B742" t="str">
            <v>2013-12</v>
          </cell>
        </row>
        <row r="743">
          <cell r="B743" t="str">
            <v>2013-12</v>
          </cell>
        </row>
        <row r="744">
          <cell r="B744" t="str">
            <v>2013-12</v>
          </cell>
        </row>
        <row r="745">
          <cell r="B745" t="str">
            <v>2013-12</v>
          </cell>
        </row>
        <row r="746">
          <cell r="B746" t="str">
            <v>2013-12</v>
          </cell>
        </row>
        <row r="747">
          <cell r="B747" t="str">
            <v>2013-12</v>
          </cell>
        </row>
        <row r="748">
          <cell r="B748" t="str">
            <v>2013-12</v>
          </cell>
        </row>
        <row r="749">
          <cell r="B749" t="str">
            <v>2013-12</v>
          </cell>
        </row>
        <row r="750">
          <cell r="B750" t="str">
            <v>2013-12</v>
          </cell>
        </row>
        <row r="751">
          <cell r="B751" t="str">
            <v>2013-12</v>
          </cell>
        </row>
        <row r="752">
          <cell r="B752" t="str">
            <v>2013-12</v>
          </cell>
        </row>
        <row r="753">
          <cell r="B753" t="str">
            <v>2013-12</v>
          </cell>
        </row>
        <row r="754">
          <cell r="B754" t="str">
            <v>2013-12</v>
          </cell>
        </row>
        <row r="755">
          <cell r="B755" t="str">
            <v>2013-12</v>
          </cell>
        </row>
        <row r="756">
          <cell r="B756" t="str">
            <v>2013-12</v>
          </cell>
        </row>
        <row r="757">
          <cell r="B757" t="str">
            <v>2013-12</v>
          </cell>
        </row>
        <row r="758">
          <cell r="B758" t="str">
            <v>2013-12</v>
          </cell>
        </row>
        <row r="759">
          <cell r="B759" t="str">
            <v>2013-12</v>
          </cell>
        </row>
        <row r="760">
          <cell r="B760" t="str">
            <v>2013-12</v>
          </cell>
        </row>
        <row r="761">
          <cell r="B761" t="str">
            <v>2013-12</v>
          </cell>
        </row>
        <row r="762">
          <cell r="B762" t="str">
            <v>2013-12</v>
          </cell>
        </row>
        <row r="763">
          <cell r="B763" t="str">
            <v>2013-12</v>
          </cell>
        </row>
        <row r="764">
          <cell r="B764" t="str">
            <v>2013-12</v>
          </cell>
        </row>
        <row r="765">
          <cell r="B765" t="str">
            <v>2013-12</v>
          </cell>
        </row>
        <row r="766">
          <cell r="B766" t="str">
            <v>2013-12</v>
          </cell>
        </row>
        <row r="767">
          <cell r="B767" t="str">
            <v>2013-12</v>
          </cell>
        </row>
        <row r="768">
          <cell r="B768" t="str">
            <v>2013-12</v>
          </cell>
        </row>
        <row r="769">
          <cell r="B769" t="str">
            <v>2013-12</v>
          </cell>
        </row>
        <row r="770">
          <cell r="B770" t="str">
            <v>2013-12</v>
          </cell>
        </row>
        <row r="771">
          <cell r="B771" t="str">
            <v>2013-12</v>
          </cell>
        </row>
        <row r="772">
          <cell r="B772" t="str">
            <v>2013-12</v>
          </cell>
        </row>
        <row r="773">
          <cell r="B773" t="str">
            <v>2013-12</v>
          </cell>
        </row>
        <row r="774">
          <cell r="B774" t="str">
            <v>2013-12</v>
          </cell>
        </row>
        <row r="775">
          <cell r="B775" t="str">
            <v>2013-12</v>
          </cell>
        </row>
        <row r="776">
          <cell r="B776" t="str">
            <v>2013-12</v>
          </cell>
        </row>
        <row r="777">
          <cell r="B777" t="str">
            <v>2013-12</v>
          </cell>
        </row>
        <row r="778">
          <cell r="B778" t="str">
            <v>2013-12</v>
          </cell>
        </row>
        <row r="779">
          <cell r="B779" t="str">
            <v>2013-12</v>
          </cell>
        </row>
        <row r="780">
          <cell r="B780" t="str">
            <v>2013-12</v>
          </cell>
        </row>
        <row r="781">
          <cell r="B781" t="str">
            <v>2013-12</v>
          </cell>
        </row>
        <row r="782">
          <cell r="B782" t="str">
            <v>2013-12</v>
          </cell>
        </row>
        <row r="783">
          <cell r="B783" t="str">
            <v>2013-12</v>
          </cell>
        </row>
        <row r="784">
          <cell r="B784" t="str">
            <v>2013-12</v>
          </cell>
        </row>
        <row r="785">
          <cell r="B785" t="str">
            <v>2013-12</v>
          </cell>
        </row>
        <row r="786">
          <cell r="B786" t="str">
            <v>2013-12</v>
          </cell>
        </row>
        <row r="787">
          <cell r="B787" t="str">
            <v>2013-12</v>
          </cell>
        </row>
        <row r="788">
          <cell r="B788" t="str">
            <v>2013-12</v>
          </cell>
        </row>
        <row r="789">
          <cell r="B789" t="str">
            <v>2013-12</v>
          </cell>
        </row>
        <row r="790">
          <cell r="B790" t="str">
            <v>2013-12</v>
          </cell>
        </row>
        <row r="791">
          <cell r="B791" t="str">
            <v>2013-12</v>
          </cell>
        </row>
        <row r="792">
          <cell r="B792" t="str">
            <v>2013-12</v>
          </cell>
        </row>
        <row r="793">
          <cell r="B793" t="str">
            <v>2013-12</v>
          </cell>
        </row>
        <row r="794">
          <cell r="B794" t="str">
            <v>2013-12</v>
          </cell>
        </row>
        <row r="795">
          <cell r="B795" t="str">
            <v>2013-12</v>
          </cell>
        </row>
        <row r="796">
          <cell r="B796" t="str">
            <v>2013-12</v>
          </cell>
        </row>
        <row r="797">
          <cell r="B797" t="str">
            <v>2013-12</v>
          </cell>
        </row>
        <row r="798">
          <cell r="B798" t="str">
            <v>2013-12</v>
          </cell>
        </row>
        <row r="799">
          <cell r="B799" t="str">
            <v>2013-12</v>
          </cell>
        </row>
        <row r="800">
          <cell r="B800" t="str">
            <v>2013-12</v>
          </cell>
        </row>
        <row r="801">
          <cell r="B801" t="str">
            <v>2013-12</v>
          </cell>
        </row>
        <row r="802">
          <cell r="B802" t="str">
            <v>2013-12</v>
          </cell>
        </row>
        <row r="803">
          <cell r="B803" t="str">
            <v>2013-12</v>
          </cell>
        </row>
        <row r="804">
          <cell r="B804" t="str">
            <v>2013-12</v>
          </cell>
        </row>
        <row r="805">
          <cell r="B805" t="str">
            <v>2013-12</v>
          </cell>
        </row>
        <row r="806">
          <cell r="B806" t="str">
            <v>2013-12</v>
          </cell>
        </row>
        <row r="807">
          <cell r="B807" t="str">
            <v>2013-12</v>
          </cell>
        </row>
        <row r="808">
          <cell r="B808" t="str">
            <v>2013-12</v>
          </cell>
        </row>
        <row r="809">
          <cell r="B809" t="str">
            <v>2013-12</v>
          </cell>
        </row>
        <row r="810">
          <cell r="B810" t="str">
            <v>2013-12</v>
          </cell>
        </row>
        <row r="811">
          <cell r="B811" t="str">
            <v>2013-12</v>
          </cell>
        </row>
        <row r="812">
          <cell r="B812" t="str">
            <v>2013-12</v>
          </cell>
        </row>
        <row r="813">
          <cell r="B813" t="str">
            <v>2013-12</v>
          </cell>
        </row>
        <row r="814">
          <cell r="B814" t="str">
            <v>2013-12</v>
          </cell>
        </row>
        <row r="815">
          <cell r="B815" t="str">
            <v>2013-12</v>
          </cell>
        </row>
        <row r="816">
          <cell r="B816" t="str">
            <v>2013-12</v>
          </cell>
        </row>
        <row r="817">
          <cell r="B817" t="str">
            <v>2013-12</v>
          </cell>
        </row>
        <row r="818">
          <cell r="B818" t="str">
            <v>2013-12</v>
          </cell>
        </row>
        <row r="819">
          <cell r="B819" t="str">
            <v>2013-12</v>
          </cell>
        </row>
        <row r="820">
          <cell r="B820" t="str">
            <v>2013-12</v>
          </cell>
        </row>
        <row r="821">
          <cell r="B821" t="str">
            <v>2013-12</v>
          </cell>
        </row>
        <row r="822">
          <cell r="B822" t="str">
            <v>2013-12</v>
          </cell>
        </row>
        <row r="823">
          <cell r="B823" t="str">
            <v>2013-12</v>
          </cell>
        </row>
        <row r="824">
          <cell r="B824" t="str">
            <v>2013-12</v>
          </cell>
        </row>
        <row r="825">
          <cell r="B825" t="str">
            <v>2013-12</v>
          </cell>
        </row>
        <row r="826">
          <cell r="B826" t="str">
            <v>2013-12</v>
          </cell>
        </row>
        <row r="827">
          <cell r="B827" t="str">
            <v>2013-12</v>
          </cell>
        </row>
        <row r="828">
          <cell r="B828" t="str">
            <v>2013-12</v>
          </cell>
        </row>
        <row r="829">
          <cell r="B829" t="str">
            <v>2013-12</v>
          </cell>
        </row>
        <row r="830">
          <cell r="B830" t="str">
            <v>2013-12</v>
          </cell>
        </row>
        <row r="831">
          <cell r="B831" t="str">
            <v>2013-12</v>
          </cell>
        </row>
        <row r="832">
          <cell r="B832" t="str">
            <v>2013-12</v>
          </cell>
        </row>
        <row r="833">
          <cell r="B833" t="str">
            <v>2013-12</v>
          </cell>
        </row>
        <row r="834">
          <cell r="B834" t="str">
            <v>2013-12</v>
          </cell>
        </row>
        <row r="835">
          <cell r="B835" t="str">
            <v>2013-12</v>
          </cell>
        </row>
        <row r="836">
          <cell r="B836" t="str">
            <v>2013-12</v>
          </cell>
        </row>
        <row r="837">
          <cell r="B837" t="str">
            <v>2013-12</v>
          </cell>
        </row>
        <row r="838">
          <cell r="B838" t="str">
            <v>2013-12</v>
          </cell>
        </row>
        <row r="839">
          <cell r="B839" t="str">
            <v>2013-12</v>
          </cell>
        </row>
        <row r="840">
          <cell r="B840" t="str">
            <v>2013-12</v>
          </cell>
        </row>
        <row r="841">
          <cell r="B841" t="str">
            <v>2013-12</v>
          </cell>
        </row>
        <row r="842">
          <cell r="B842" t="str">
            <v>2013-12</v>
          </cell>
        </row>
        <row r="843">
          <cell r="B843" t="str">
            <v>2013-12</v>
          </cell>
        </row>
        <row r="844">
          <cell r="B844" t="str">
            <v>2013-12</v>
          </cell>
        </row>
        <row r="845">
          <cell r="B845" t="str">
            <v>2013-12</v>
          </cell>
        </row>
        <row r="846">
          <cell r="B846" t="str">
            <v>2013-12</v>
          </cell>
        </row>
        <row r="847">
          <cell r="B847" t="str">
            <v>2013-12</v>
          </cell>
        </row>
        <row r="848">
          <cell r="B848" t="str">
            <v>2013-12</v>
          </cell>
        </row>
        <row r="849">
          <cell r="B849" t="str">
            <v>2013-12</v>
          </cell>
        </row>
        <row r="850">
          <cell r="B850" t="str">
            <v>2013-12</v>
          </cell>
        </row>
        <row r="851">
          <cell r="B851" t="str">
            <v>2013-12</v>
          </cell>
        </row>
        <row r="852">
          <cell r="B852" t="str">
            <v>2013-12</v>
          </cell>
        </row>
        <row r="853">
          <cell r="B853" t="str">
            <v>2013-12</v>
          </cell>
        </row>
        <row r="854">
          <cell r="B854" t="str">
            <v>2013-12</v>
          </cell>
        </row>
        <row r="855">
          <cell r="B855" t="str">
            <v>2013-12</v>
          </cell>
        </row>
        <row r="856">
          <cell r="B856" t="str">
            <v>2013-12</v>
          </cell>
        </row>
        <row r="857">
          <cell r="B857" t="str">
            <v>2013-12</v>
          </cell>
        </row>
        <row r="858">
          <cell r="B858" t="str">
            <v>2013-12</v>
          </cell>
        </row>
        <row r="859">
          <cell r="B859" t="str">
            <v>2013-12</v>
          </cell>
        </row>
        <row r="860">
          <cell r="B860" t="str">
            <v>2013-12</v>
          </cell>
        </row>
        <row r="861">
          <cell r="B861" t="str">
            <v>2013-12</v>
          </cell>
        </row>
        <row r="862">
          <cell r="B862" t="str">
            <v>2013-12</v>
          </cell>
        </row>
        <row r="863">
          <cell r="B863" t="str">
            <v>2013-12</v>
          </cell>
        </row>
        <row r="864">
          <cell r="B864" t="str">
            <v>2013-12</v>
          </cell>
        </row>
        <row r="865">
          <cell r="B865" t="str">
            <v>2013-12</v>
          </cell>
        </row>
        <row r="866">
          <cell r="B866" t="str">
            <v>2013-12</v>
          </cell>
        </row>
        <row r="867">
          <cell r="B867" t="str">
            <v>2013-12</v>
          </cell>
        </row>
        <row r="868">
          <cell r="B868" t="str">
            <v>2013-12</v>
          </cell>
        </row>
        <row r="869">
          <cell r="B869" t="str">
            <v>2013-12</v>
          </cell>
        </row>
        <row r="870">
          <cell r="B870" t="str">
            <v>2013-12</v>
          </cell>
        </row>
        <row r="871">
          <cell r="B871" t="str">
            <v>2013-12</v>
          </cell>
        </row>
        <row r="872">
          <cell r="B872" t="str">
            <v>2013-12</v>
          </cell>
        </row>
        <row r="873">
          <cell r="B873" t="str">
            <v>2013-12</v>
          </cell>
        </row>
        <row r="874">
          <cell r="B874" t="str">
            <v>2013-12</v>
          </cell>
        </row>
        <row r="875">
          <cell r="B875" t="str">
            <v>2013-12</v>
          </cell>
        </row>
        <row r="876">
          <cell r="B876" t="str">
            <v>2013-12</v>
          </cell>
        </row>
        <row r="877">
          <cell r="B877" t="str">
            <v>2013-12</v>
          </cell>
        </row>
        <row r="878">
          <cell r="B878" t="str">
            <v>2013-12</v>
          </cell>
        </row>
        <row r="879">
          <cell r="B879" t="str">
            <v>2013-12</v>
          </cell>
        </row>
        <row r="880">
          <cell r="B880" t="str">
            <v>2013-12</v>
          </cell>
        </row>
        <row r="881">
          <cell r="B881" t="str">
            <v>2013-12</v>
          </cell>
        </row>
        <row r="882">
          <cell r="B882" t="str">
            <v>2013-12</v>
          </cell>
        </row>
        <row r="883">
          <cell r="B883" t="str">
            <v>2013-12</v>
          </cell>
        </row>
        <row r="884">
          <cell r="B884" t="str">
            <v>2013-12</v>
          </cell>
        </row>
        <row r="885">
          <cell r="B885" t="str">
            <v>2013-12</v>
          </cell>
        </row>
        <row r="886">
          <cell r="B886" t="str">
            <v>2013-12</v>
          </cell>
        </row>
        <row r="887">
          <cell r="B887" t="str">
            <v>2013-12</v>
          </cell>
        </row>
        <row r="888">
          <cell r="B888" t="str">
            <v>2013-12</v>
          </cell>
        </row>
        <row r="889">
          <cell r="B889" t="str">
            <v>2013-12</v>
          </cell>
        </row>
        <row r="890">
          <cell r="B890" t="str">
            <v>2013-12</v>
          </cell>
        </row>
        <row r="891">
          <cell r="B891" t="str">
            <v>2013-12</v>
          </cell>
        </row>
        <row r="892">
          <cell r="B892" t="str">
            <v>2013-12</v>
          </cell>
        </row>
        <row r="893">
          <cell r="B893" t="str">
            <v>2013-12</v>
          </cell>
        </row>
        <row r="894">
          <cell r="B894" t="str">
            <v>2013-12</v>
          </cell>
        </row>
        <row r="895">
          <cell r="B895" t="str">
            <v>2013-12</v>
          </cell>
        </row>
        <row r="896">
          <cell r="B896" t="str">
            <v>2013-12</v>
          </cell>
        </row>
        <row r="897">
          <cell r="B897" t="str">
            <v>2013-12</v>
          </cell>
        </row>
        <row r="898">
          <cell r="B898" t="str">
            <v>2013-12</v>
          </cell>
        </row>
        <row r="899">
          <cell r="B899" t="str">
            <v>2013-12</v>
          </cell>
        </row>
        <row r="900">
          <cell r="B900" t="str">
            <v>2013-12</v>
          </cell>
        </row>
        <row r="901">
          <cell r="B901" t="str">
            <v>2013-12</v>
          </cell>
        </row>
        <row r="902">
          <cell r="B902" t="str">
            <v>2013-12</v>
          </cell>
        </row>
        <row r="903">
          <cell r="B903" t="str">
            <v>2013-12</v>
          </cell>
        </row>
        <row r="904">
          <cell r="B904" t="str">
            <v>2013-12</v>
          </cell>
        </row>
        <row r="905">
          <cell r="B905" t="str">
            <v>2013-12</v>
          </cell>
        </row>
        <row r="906">
          <cell r="B906" t="str">
            <v>2013-12</v>
          </cell>
        </row>
        <row r="907">
          <cell r="B907" t="str">
            <v>2013-12</v>
          </cell>
        </row>
        <row r="908">
          <cell r="B908" t="str">
            <v>2013-12</v>
          </cell>
        </row>
        <row r="909">
          <cell r="B909" t="str">
            <v>2013-12</v>
          </cell>
        </row>
        <row r="910">
          <cell r="B910" t="str">
            <v>2013-12</v>
          </cell>
        </row>
        <row r="911">
          <cell r="B911" t="str">
            <v>2013-12</v>
          </cell>
        </row>
        <row r="912">
          <cell r="B912" t="str">
            <v>2013-12</v>
          </cell>
        </row>
        <row r="913">
          <cell r="B913" t="str">
            <v>2013-12</v>
          </cell>
        </row>
        <row r="914">
          <cell r="B914" t="str">
            <v>2013-12</v>
          </cell>
        </row>
        <row r="915">
          <cell r="B915" t="str">
            <v>2013-12</v>
          </cell>
        </row>
        <row r="916">
          <cell r="B916" t="str">
            <v>2013-12</v>
          </cell>
        </row>
        <row r="917">
          <cell r="B917" t="str">
            <v>2013-12</v>
          </cell>
        </row>
        <row r="918">
          <cell r="B918" t="str">
            <v>2013-12</v>
          </cell>
        </row>
        <row r="919">
          <cell r="B919" t="str">
            <v>2013-12</v>
          </cell>
        </row>
        <row r="920">
          <cell r="B920" t="str">
            <v>2013-12</v>
          </cell>
        </row>
        <row r="921">
          <cell r="B921" t="str">
            <v>2013-12</v>
          </cell>
        </row>
        <row r="922">
          <cell r="B922" t="str">
            <v>2013-12</v>
          </cell>
        </row>
        <row r="923">
          <cell r="B923" t="str">
            <v>2013-12</v>
          </cell>
        </row>
        <row r="924">
          <cell r="B924" t="str">
            <v>2013-12</v>
          </cell>
        </row>
        <row r="925">
          <cell r="B925" t="str">
            <v>2013-12</v>
          </cell>
        </row>
        <row r="926">
          <cell r="B926" t="str">
            <v>2013-12</v>
          </cell>
        </row>
        <row r="927">
          <cell r="B927" t="str">
            <v>2013-12</v>
          </cell>
        </row>
        <row r="928">
          <cell r="B928" t="str">
            <v>2013-12</v>
          </cell>
        </row>
        <row r="929">
          <cell r="B929" t="str">
            <v>2013-12</v>
          </cell>
        </row>
        <row r="930">
          <cell r="B930" t="str">
            <v>2013-12</v>
          </cell>
        </row>
        <row r="931">
          <cell r="B931" t="str">
            <v>2013-12</v>
          </cell>
        </row>
        <row r="932">
          <cell r="B932" t="str">
            <v>2013-12</v>
          </cell>
        </row>
        <row r="933">
          <cell r="B933" t="str">
            <v>2013-12</v>
          </cell>
        </row>
        <row r="934">
          <cell r="B934" t="str">
            <v>2013-12</v>
          </cell>
        </row>
        <row r="935">
          <cell r="B935" t="str">
            <v>2013-12</v>
          </cell>
        </row>
        <row r="936">
          <cell r="B936" t="str">
            <v>2013-12</v>
          </cell>
        </row>
        <row r="937">
          <cell r="B937" t="str">
            <v>2013-12</v>
          </cell>
        </row>
        <row r="938">
          <cell r="B938" t="str">
            <v>2013-12</v>
          </cell>
        </row>
        <row r="939">
          <cell r="B939" t="str">
            <v>2013-12</v>
          </cell>
        </row>
        <row r="940">
          <cell r="B940" t="str">
            <v>2013-12</v>
          </cell>
        </row>
        <row r="941">
          <cell r="B941" t="str">
            <v>2013-12</v>
          </cell>
        </row>
        <row r="942">
          <cell r="B942" t="str">
            <v>2013-12</v>
          </cell>
        </row>
        <row r="943">
          <cell r="B943" t="str">
            <v>2013-12</v>
          </cell>
        </row>
        <row r="944">
          <cell r="B944" t="str">
            <v>2013-12</v>
          </cell>
        </row>
        <row r="945">
          <cell r="B945" t="str">
            <v>2013-12</v>
          </cell>
        </row>
        <row r="946">
          <cell r="B946" t="str">
            <v>2013-12</v>
          </cell>
        </row>
        <row r="947">
          <cell r="B947" t="str">
            <v>2013-12</v>
          </cell>
        </row>
        <row r="948">
          <cell r="B948" t="str">
            <v>2013-12</v>
          </cell>
        </row>
        <row r="949">
          <cell r="B949" t="str">
            <v>2013-12</v>
          </cell>
        </row>
        <row r="950">
          <cell r="B950" t="str">
            <v>2013-12</v>
          </cell>
        </row>
        <row r="951">
          <cell r="B951" t="str">
            <v>2013-12</v>
          </cell>
        </row>
        <row r="952">
          <cell r="B952" t="str">
            <v>2013-12</v>
          </cell>
        </row>
        <row r="953">
          <cell r="B953" t="str">
            <v>2013-12</v>
          </cell>
        </row>
        <row r="954">
          <cell r="B954" t="str">
            <v>2013-12</v>
          </cell>
        </row>
        <row r="955">
          <cell r="B955" t="str">
            <v>2013-12</v>
          </cell>
        </row>
        <row r="956">
          <cell r="B956" t="str">
            <v>2013-12</v>
          </cell>
        </row>
        <row r="957">
          <cell r="B957" t="str">
            <v>2013-12</v>
          </cell>
        </row>
        <row r="958">
          <cell r="B958" t="str">
            <v>2013-12</v>
          </cell>
        </row>
        <row r="959">
          <cell r="B959" t="str">
            <v>2013-12</v>
          </cell>
        </row>
        <row r="960">
          <cell r="B960" t="str">
            <v>2013-12</v>
          </cell>
        </row>
        <row r="961">
          <cell r="B961" t="str">
            <v>2013-12</v>
          </cell>
        </row>
        <row r="962">
          <cell r="B962" t="str">
            <v>2013-12</v>
          </cell>
        </row>
        <row r="963">
          <cell r="B963" t="str">
            <v>2013-12</v>
          </cell>
        </row>
        <row r="964">
          <cell r="B964" t="str">
            <v>2013-12</v>
          </cell>
        </row>
        <row r="965">
          <cell r="B965" t="str">
            <v>2013-12</v>
          </cell>
        </row>
        <row r="966">
          <cell r="B966" t="str">
            <v>2013-12</v>
          </cell>
        </row>
        <row r="967">
          <cell r="B967" t="str">
            <v>2013-12</v>
          </cell>
        </row>
        <row r="968">
          <cell r="B968" t="str">
            <v>2013-12</v>
          </cell>
        </row>
        <row r="969">
          <cell r="B969" t="str">
            <v>2013-12</v>
          </cell>
        </row>
        <row r="970">
          <cell r="B970" t="str">
            <v>2013-12</v>
          </cell>
        </row>
        <row r="971">
          <cell r="B971" t="str">
            <v>2013-12</v>
          </cell>
        </row>
        <row r="972">
          <cell r="B972" t="str">
            <v>2013-12</v>
          </cell>
        </row>
        <row r="973">
          <cell r="B973" t="str">
            <v>2013-12</v>
          </cell>
        </row>
        <row r="974">
          <cell r="B974" t="str">
            <v>2013-12</v>
          </cell>
        </row>
        <row r="975">
          <cell r="B975" t="str">
            <v>2013-12</v>
          </cell>
        </row>
        <row r="976">
          <cell r="B976" t="str">
            <v>2013-12</v>
          </cell>
        </row>
        <row r="977">
          <cell r="B977" t="str">
            <v>2013-12</v>
          </cell>
        </row>
        <row r="978">
          <cell r="B978" t="str">
            <v>2013-12</v>
          </cell>
        </row>
        <row r="979">
          <cell r="B979" t="str">
            <v>2013-12</v>
          </cell>
        </row>
        <row r="980">
          <cell r="B980" t="str">
            <v>2013-12</v>
          </cell>
        </row>
        <row r="981">
          <cell r="B981" t="str">
            <v>2013-12</v>
          </cell>
        </row>
        <row r="982">
          <cell r="B982" t="str">
            <v>2013-12</v>
          </cell>
        </row>
        <row r="983">
          <cell r="B983" t="str">
            <v>2013-12</v>
          </cell>
        </row>
        <row r="984">
          <cell r="B984" t="str">
            <v>2013-12</v>
          </cell>
        </row>
        <row r="985">
          <cell r="B985" t="str">
            <v>2013-12</v>
          </cell>
        </row>
        <row r="986">
          <cell r="B986" t="str">
            <v>2013-12</v>
          </cell>
        </row>
        <row r="987">
          <cell r="B987" t="str">
            <v>2013-12</v>
          </cell>
        </row>
        <row r="988">
          <cell r="B988" t="str">
            <v>2013-12</v>
          </cell>
        </row>
        <row r="989">
          <cell r="B989" t="str">
            <v>2013-12</v>
          </cell>
        </row>
        <row r="990">
          <cell r="B990" t="str">
            <v>2013-12</v>
          </cell>
        </row>
        <row r="991">
          <cell r="B991" t="str">
            <v>2013-12</v>
          </cell>
        </row>
        <row r="992">
          <cell r="B992" t="str">
            <v>2013-12</v>
          </cell>
        </row>
        <row r="993">
          <cell r="B993" t="str">
            <v>2013-12</v>
          </cell>
        </row>
        <row r="994">
          <cell r="B994" t="str">
            <v>2013-12</v>
          </cell>
        </row>
        <row r="995">
          <cell r="B995" t="str">
            <v>2013-12</v>
          </cell>
        </row>
        <row r="996">
          <cell r="B996" t="str">
            <v>2013-12</v>
          </cell>
        </row>
        <row r="997">
          <cell r="B997" t="str">
            <v>2013-12</v>
          </cell>
        </row>
        <row r="998">
          <cell r="B998" t="str">
            <v>2013-12</v>
          </cell>
        </row>
        <row r="999">
          <cell r="B999" t="str">
            <v>2013-12</v>
          </cell>
        </row>
        <row r="1000">
          <cell r="B1000" t="str">
            <v>2013-12</v>
          </cell>
        </row>
        <row r="1001">
          <cell r="B1001" t="str">
            <v>2013-12</v>
          </cell>
        </row>
        <row r="1002">
          <cell r="B1002" t="str">
            <v>2013-12</v>
          </cell>
        </row>
        <row r="1003">
          <cell r="B1003" t="str">
            <v>2013-12</v>
          </cell>
        </row>
        <row r="1004">
          <cell r="B1004" t="str">
            <v>2013-12</v>
          </cell>
        </row>
        <row r="1005">
          <cell r="B1005" t="str">
            <v>2013-12</v>
          </cell>
        </row>
        <row r="1006">
          <cell r="B1006" t="str">
            <v>2013-12</v>
          </cell>
        </row>
        <row r="1007">
          <cell r="B1007" t="str">
            <v>2013-12</v>
          </cell>
        </row>
        <row r="1008">
          <cell r="B1008" t="str">
            <v>2013-12</v>
          </cell>
        </row>
        <row r="1009">
          <cell r="B1009" t="str">
            <v>2013-12</v>
          </cell>
        </row>
        <row r="1010">
          <cell r="B1010" t="str">
            <v>2013-12</v>
          </cell>
        </row>
        <row r="1011">
          <cell r="B1011" t="str">
            <v>2013-12</v>
          </cell>
        </row>
        <row r="1012">
          <cell r="B1012" t="str">
            <v>2013-12</v>
          </cell>
        </row>
        <row r="1013">
          <cell r="B1013" t="str">
            <v>2013-12</v>
          </cell>
        </row>
        <row r="1014">
          <cell r="B1014" t="str">
            <v>2013-12</v>
          </cell>
        </row>
        <row r="1015">
          <cell r="B1015" t="str">
            <v>2013-12</v>
          </cell>
        </row>
        <row r="1016">
          <cell r="B1016" t="str">
            <v>2013-12</v>
          </cell>
        </row>
        <row r="1017">
          <cell r="B1017" t="str">
            <v>2013-12</v>
          </cell>
        </row>
        <row r="1018">
          <cell r="B1018" t="str">
            <v>2013-12</v>
          </cell>
        </row>
        <row r="1019">
          <cell r="B1019" t="str">
            <v>2013-12</v>
          </cell>
        </row>
        <row r="1020">
          <cell r="B1020" t="str">
            <v>2013-12</v>
          </cell>
        </row>
        <row r="1021">
          <cell r="B1021" t="str">
            <v>2013-12</v>
          </cell>
        </row>
        <row r="1022">
          <cell r="B1022" t="str">
            <v>2013-12</v>
          </cell>
        </row>
        <row r="1023">
          <cell r="B1023" t="str">
            <v>2013-12</v>
          </cell>
        </row>
        <row r="1024">
          <cell r="B1024" t="str">
            <v>2013-12</v>
          </cell>
        </row>
        <row r="1025">
          <cell r="B1025" t="str">
            <v>2013-12</v>
          </cell>
        </row>
        <row r="1026">
          <cell r="B1026" t="str">
            <v>2013-12</v>
          </cell>
        </row>
        <row r="1027">
          <cell r="B1027" t="str">
            <v>2013-12</v>
          </cell>
        </row>
        <row r="1028">
          <cell r="B1028" t="str">
            <v>2013-12</v>
          </cell>
        </row>
        <row r="1029">
          <cell r="B1029" t="str">
            <v>2013-12</v>
          </cell>
        </row>
        <row r="1030">
          <cell r="B1030" t="str">
            <v>2013-12</v>
          </cell>
        </row>
        <row r="1031">
          <cell r="B1031" t="str">
            <v>2013-12</v>
          </cell>
        </row>
        <row r="1032">
          <cell r="B1032" t="str">
            <v>2013-12</v>
          </cell>
        </row>
        <row r="1033">
          <cell r="B1033" t="str">
            <v>2013-12</v>
          </cell>
        </row>
        <row r="1034">
          <cell r="B1034" t="str">
            <v>2013-12</v>
          </cell>
        </row>
        <row r="1035">
          <cell r="B1035" t="str">
            <v>2013-12</v>
          </cell>
        </row>
        <row r="1036">
          <cell r="B1036" t="str">
            <v>2013-12</v>
          </cell>
        </row>
        <row r="1037">
          <cell r="B1037" t="str">
            <v>2013-12</v>
          </cell>
        </row>
        <row r="1038">
          <cell r="B1038" t="str">
            <v>2013-12</v>
          </cell>
        </row>
        <row r="1039">
          <cell r="B1039" t="str">
            <v>2013-12</v>
          </cell>
        </row>
        <row r="1040">
          <cell r="B1040" t="str">
            <v>2013-12</v>
          </cell>
        </row>
        <row r="1041">
          <cell r="B1041" t="str">
            <v>2013-12</v>
          </cell>
        </row>
        <row r="1042">
          <cell r="B1042" t="str">
            <v>2013-12</v>
          </cell>
        </row>
        <row r="1043">
          <cell r="B1043" t="str">
            <v>2013-12</v>
          </cell>
        </row>
        <row r="1044">
          <cell r="B1044" t="str">
            <v>2013-12</v>
          </cell>
        </row>
        <row r="1045">
          <cell r="B1045" t="str">
            <v>2013-12</v>
          </cell>
        </row>
        <row r="1046">
          <cell r="B1046" t="str">
            <v>2013-12</v>
          </cell>
        </row>
        <row r="1047">
          <cell r="B1047" t="str">
            <v>2013-12</v>
          </cell>
        </row>
        <row r="1048">
          <cell r="B1048" t="str">
            <v>2013-12</v>
          </cell>
        </row>
        <row r="1049">
          <cell r="B1049" t="str">
            <v>2013-12</v>
          </cell>
        </row>
        <row r="1050">
          <cell r="B1050" t="str">
            <v>2013-12</v>
          </cell>
        </row>
        <row r="1051">
          <cell r="B1051" t="str">
            <v>2013-12</v>
          </cell>
        </row>
        <row r="1052">
          <cell r="B1052" t="str">
            <v>2013-12</v>
          </cell>
        </row>
        <row r="1053">
          <cell r="B1053" t="str">
            <v>2013-12</v>
          </cell>
        </row>
        <row r="1054">
          <cell r="B1054" t="str">
            <v>2013-12</v>
          </cell>
        </row>
        <row r="1055">
          <cell r="B1055" t="str">
            <v>2013-12</v>
          </cell>
        </row>
        <row r="1056">
          <cell r="B1056" t="str">
            <v>2013-12</v>
          </cell>
        </row>
        <row r="1057">
          <cell r="B1057" t="str">
            <v>2013-12</v>
          </cell>
        </row>
        <row r="1058">
          <cell r="B1058" t="str">
            <v>2013-12</v>
          </cell>
        </row>
        <row r="1059">
          <cell r="B1059" t="str">
            <v>2013-12</v>
          </cell>
        </row>
        <row r="1060">
          <cell r="B1060" t="str">
            <v>2013-12</v>
          </cell>
        </row>
        <row r="1061">
          <cell r="B1061" t="str">
            <v>2013-12</v>
          </cell>
        </row>
        <row r="1062">
          <cell r="B1062" t="str">
            <v>2013-12</v>
          </cell>
        </row>
        <row r="1063">
          <cell r="B1063" t="str">
            <v>2013-12</v>
          </cell>
        </row>
        <row r="1064">
          <cell r="B1064" t="str">
            <v>2013-12</v>
          </cell>
        </row>
        <row r="1065">
          <cell r="B1065" t="str">
            <v>2013-12</v>
          </cell>
        </row>
        <row r="1066">
          <cell r="B1066" t="str">
            <v>2013-12</v>
          </cell>
        </row>
        <row r="1067">
          <cell r="B1067" t="str">
            <v>2013-12</v>
          </cell>
        </row>
        <row r="1068">
          <cell r="B1068" t="str">
            <v>2013-12</v>
          </cell>
        </row>
        <row r="1069">
          <cell r="B1069" t="str">
            <v>2013-12</v>
          </cell>
        </row>
        <row r="1070">
          <cell r="B1070" t="str">
            <v>2013-12</v>
          </cell>
        </row>
        <row r="1071">
          <cell r="B1071" t="str">
            <v>2013-12</v>
          </cell>
        </row>
        <row r="1072">
          <cell r="B1072" t="str">
            <v>2013-12</v>
          </cell>
        </row>
        <row r="1073">
          <cell r="B1073" t="str">
            <v>2013-12</v>
          </cell>
        </row>
        <row r="1074">
          <cell r="B1074" t="str">
            <v>2013-12</v>
          </cell>
        </row>
        <row r="1075">
          <cell r="B1075" t="str">
            <v>2013-12</v>
          </cell>
        </row>
        <row r="1076">
          <cell r="B1076" t="str">
            <v>2013-12</v>
          </cell>
        </row>
        <row r="1077">
          <cell r="B1077" t="str">
            <v>2013-12</v>
          </cell>
        </row>
        <row r="1078">
          <cell r="B1078" t="str">
            <v>2013-12</v>
          </cell>
        </row>
        <row r="1079">
          <cell r="B1079" t="str">
            <v>2013-12</v>
          </cell>
        </row>
        <row r="1080">
          <cell r="B1080" t="str">
            <v>2013-12</v>
          </cell>
        </row>
        <row r="1081">
          <cell r="B1081" t="str">
            <v>2013-12</v>
          </cell>
        </row>
        <row r="1082">
          <cell r="B1082" t="str">
            <v>2013-12</v>
          </cell>
        </row>
        <row r="1083">
          <cell r="B1083" t="str">
            <v>2013-12</v>
          </cell>
        </row>
        <row r="1084">
          <cell r="B1084" t="str">
            <v>2013-12</v>
          </cell>
        </row>
        <row r="1085">
          <cell r="B1085" t="str">
            <v>2013-12</v>
          </cell>
        </row>
        <row r="1086">
          <cell r="B1086" t="str">
            <v>2013-12</v>
          </cell>
        </row>
        <row r="1087">
          <cell r="B1087" t="str">
            <v>2013-12</v>
          </cell>
        </row>
        <row r="1088">
          <cell r="B1088" t="str">
            <v>2013-12</v>
          </cell>
        </row>
        <row r="1089">
          <cell r="B1089" t="str">
            <v>2013-12</v>
          </cell>
        </row>
        <row r="1090">
          <cell r="B1090" t="str">
            <v>2013-12</v>
          </cell>
        </row>
        <row r="1091">
          <cell r="B1091" t="str">
            <v>2013-12</v>
          </cell>
        </row>
        <row r="1092">
          <cell r="B1092" t="str">
            <v>2013-12</v>
          </cell>
        </row>
        <row r="1093">
          <cell r="B1093" t="str">
            <v>2013-12</v>
          </cell>
        </row>
        <row r="1094">
          <cell r="B1094" t="str">
            <v>2013-12</v>
          </cell>
        </row>
        <row r="1095">
          <cell r="B1095" t="str">
            <v>2013-12</v>
          </cell>
        </row>
        <row r="1096">
          <cell r="B1096" t="str">
            <v>2013-12</v>
          </cell>
        </row>
        <row r="1097">
          <cell r="B1097" t="str">
            <v>2013-12</v>
          </cell>
        </row>
        <row r="1098">
          <cell r="B1098" t="str">
            <v>2013-12</v>
          </cell>
        </row>
        <row r="1099">
          <cell r="B1099" t="str">
            <v>2013-12</v>
          </cell>
        </row>
        <row r="1100">
          <cell r="B1100" t="str">
            <v>2013-12</v>
          </cell>
        </row>
        <row r="1101">
          <cell r="B1101" t="str">
            <v>2013-12</v>
          </cell>
        </row>
        <row r="1102">
          <cell r="B1102" t="str">
            <v>2013-12</v>
          </cell>
        </row>
        <row r="1103">
          <cell r="B1103" t="str">
            <v>2013-12</v>
          </cell>
        </row>
        <row r="1104">
          <cell r="B1104" t="str">
            <v>2013-12</v>
          </cell>
        </row>
        <row r="1105">
          <cell r="B1105" t="str">
            <v>2013-12</v>
          </cell>
        </row>
        <row r="1106">
          <cell r="B1106" t="str">
            <v>2013-12</v>
          </cell>
        </row>
        <row r="1107">
          <cell r="B1107" t="str">
            <v>2013-12</v>
          </cell>
        </row>
        <row r="1108">
          <cell r="B1108" t="str">
            <v>2013-12</v>
          </cell>
        </row>
        <row r="1109">
          <cell r="B1109" t="str">
            <v>2013-12</v>
          </cell>
        </row>
        <row r="1110">
          <cell r="B1110" t="str">
            <v>2013-12</v>
          </cell>
        </row>
        <row r="1111">
          <cell r="B1111" t="str">
            <v>2013-12</v>
          </cell>
        </row>
        <row r="1112">
          <cell r="B1112" t="str">
            <v>2013-12</v>
          </cell>
        </row>
        <row r="1113">
          <cell r="B1113" t="str">
            <v>2013-12</v>
          </cell>
        </row>
        <row r="1114">
          <cell r="B1114" t="str">
            <v>2013-12</v>
          </cell>
        </row>
        <row r="1115">
          <cell r="B1115" t="str">
            <v>2013-12</v>
          </cell>
        </row>
        <row r="1116">
          <cell r="B1116" t="str">
            <v>2013-12</v>
          </cell>
        </row>
        <row r="1117">
          <cell r="B1117" t="str">
            <v>2013-12</v>
          </cell>
        </row>
        <row r="1118">
          <cell r="B1118" t="str">
            <v>2013-12</v>
          </cell>
        </row>
        <row r="1119">
          <cell r="B1119" t="str">
            <v>2013-12</v>
          </cell>
        </row>
        <row r="1120">
          <cell r="B1120" t="str">
            <v>2013-12</v>
          </cell>
        </row>
        <row r="1121">
          <cell r="B1121" t="str">
            <v>2013-12</v>
          </cell>
        </row>
        <row r="1122">
          <cell r="B1122" t="str">
            <v>2013-12</v>
          </cell>
        </row>
        <row r="1123">
          <cell r="B1123" t="str">
            <v>2013-12</v>
          </cell>
        </row>
        <row r="1124">
          <cell r="B1124" t="str">
            <v>2013-12</v>
          </cell>
        </row>
        <row r="1125">
          <cell r="B1125" t="str">
            <v>2013-12</v>
          </cell>
        </row>
        <row r="1126">
          <cell r="B1126" t="str">
            <v>2013-12</v>
          </cell>
        </row>
        <row r="1127">
          <cell r="B1127" t="str">
            <v>2013-12</v>
          </cell>
        </row>
        <row r="1128">
          <cell r="B1128" t="str">
            <v>2013-12</v>
          </cell>
        </row>
        <row r="1129">
          <cell r="B1129" t="str">
            <v>2013-12</v>
          </cell>
        </row>
        <row r="1130">
          <cell r="B1130" t="str">
            <v>2013-12</v>
          </cell>
        </row>
        <row r="1131">
          <cell r="B1131" t="str">
            <v>2013-12</v>
          </cell>
        </row>
        <row r="1132">
          <cell r="B1132" t="str">
            <v>2013-12</v>
          </cell>
        </row>
        <row r="1133">
          <cell r="B1133" t="str">
            <v>2013-12</v>
          </cell>
        </row>
        <row r="1134">
          <cell r="B1134" t="str">
            <v>2013-12</v>
          </cell>
        </row>
        <row r="1135">
          <cell r="B1135" t="str">
            <v>2013-12</v>
          </cell>
        </row>
        <row r="1136">
          <cell r="B1136" t="str">
            <v>2013-12</v>
          </cell>
        </row>
        <row r="1137">
          <cell r="B1137" t="str">
            <v>2013-12</v>
          </cell>
        </row>
        <row r="1138">
          <cell r="B1138" t="str">
            <v>2013-12</v>
          </cell>
        </row>
        <row r="1139">
          <cell r="B1139" t="str">
            <v>2013-12</v>
          </cell>
        </row>
        <row r="1140">
          <cell r="B1140" t="str">
            <v>2013-12</v>
          </cell>
        </row>
        <row r="1141">
          <cell r="B1141" t="str">
            <v>2013-12</v>
          </cell>
        </row>
        <row r="1142">
          <cell r="B1142" t="str">
            <v>2013-12</v>
          </cell>
        </row>
        <row r="1143">
          <cell r="B1143" t="str">
            <v>2013-12</v>
          </cell>
        </row>
        <row r="1144">
          <cell r="B1144" t="str">
            <v>2013-12</v>
          </cell>
        </row>
        <row r="1145">
          <cell r="B1145" t="str">
            <v>2013-12</v>
          </cell>
        </row>
        <row r="1146">
          <cell r="B1146" t="str">
            <v>2013-12</v>
          </cell>
        </row>
        <row r="1147">
          <cell r="B1147" t="str">
            <v>2013-12</v>
          </cell>
        </row>
        <row r="1148">
          <cell r="B1148" t="str">
            <v>2013-12</v>
          </cell>
        </row>
        <row r="1149">
          <cell r="B1149" t="str">
            <v>2013-12</v>
          </cell>
        </row>
        <row r="1150">
          <cell r="B1150" t="str">
            <v>2013-12</v>
          </cell>
        </row>
        <row r="1151">
          <cell r="B1151" t="str">
            <v>2013-12</v>
          </cell>
        </row>
        <row r="1152">
          <cell r="B1152" t="str">
            <v>2013-12</v>
          </cell>
        </row>
        <row r="1153">
          <cell r="B1153" t="str">
            <v>2013-12</v>
          </cell>
        </row>
        <row r="1154">
          <cell r="B1154" t="str">
            <v>2013-12</v>
          </cell>
        </row>
        <row r="1155">
          <cell r="B1155" t="str">
            <v>2013-12</v>
          </cell>
        </row>
        <row r="1156">
          <cell r="B1156" t="str">
            <v>2013-12</v>
          </cell>
        </row>
        <row r="1157">
          <cell r="B1157" t="str">
            <v>2013-12</v>
          </cell>
        </row>
        <row r="1158">
          <cell r="B1158" t="str">
            <v>2013-12</v>
          </cell>
        </row>
        <row r="1159">
          <cell r="B1159" t="str">
            <v>2013-12</v>
          </cell>
        </row>
        <row r="1160">
          <cell r="B1160" t="str">
            <v>2013-12</v>
          </cell>
        </row>
        <row r="1161">
          <cell r="B1161" t="str">
            <v>2013-12</v>
          </cell>
        </row>
        <row r="1162">
          <cell r="B1162" t="str">
            <v>2013-12</v>
          </cell>
        </row>
        <row r="1163">
          <cell r="B1163" t="str">
            <v>2013-12</v>
          </cell>
        </row>
        <row r="1164">
          <cell r="B1164" t="str">
            <v>2013-12</v>
          </cell>
        </row>
        <row r="1165">
          <cell r="B1165" t="str">
            <v>2013-12</v>
          </cell>
        </row>
        <row r="1166">
          <cell r="B1166" t="str">
            <v>2013-12</v>
          </cell>
        </row>
        <row r="1167">
          <cell r="B1167" t="str">
            <v>2013-12</v>
          </cell>
        </row>
        <row r="1168">
          <cell r="B1168" t="str">
            <v>2013-12</v>
          </cell>
        </row>
        <row r="1169">
          <cell r="B1169" t="str">
            <v>2013-12</v>
          </cell>
        </row>
        <row r="1170">
          <cell r="B1170" t="str">
            <v>2013-12</v>
          </cell>
        </row>
        <row r="1171">
          <cell r="B1171" t="str">
            <v>2013-12</v>
          </cell>
        </row>
        <row r="1172">
          <cell r="B1172" t="str">
            <v>2013-12</v>
          </cell>
        </row>
        <row r="1173">
          <cell r="B1173" t="str">
            <v>2013-12</v>
          </cell>
        </row>
        <row r="1174">
          <cell r="B1174" t="str">
            <v>2013-12</v>
          </cell>
        </row>
        <row r="1175">
          <cell r="B1175" t="str">
            <v>2013-12</v>
          </cell>
        </row>
        <row r="1176">
          <cell r="B1176" t="str">
            <v>2013-12</v>
          </cell>
        </row>
        <row r="1177">
          <cell r="B1177" t="str">
            <v>2013-12</v>
          </cell>
        </row>
        <row r="1178">
          <cell r="B1178" t="str">
            <v>2013-12</v>
          </cell>
        </row>
        <row r="1179">
          <cell r="B1179" t="str">
            <v>2013-12</v>
          </cell>
        </row>
        <row r="1180">
          <cell r="B1180" t="str">
            <v>2013-12</v>
          </cell>
        </row>
        <row r="1181">
          <cell r="B1181" t="str">
            <v>2013-12</v>
          </cell>
        </row>
        <row r="1182">
          <cell r="B1182" t="str">
            <v>2013-12</v>
          </cell>
        </row>
        <row r="1183">
          <cell r="B1183" t="str">
            <v>2013-12</v>
          </cell>
        </row>
        <row r="1184">
          <cell r="B1184" t="str">
            <v>2013-12</v>
          </cell>
        </row>
        <row r="1185">
          <cell r="B1185" t="str">
            <v>2013-12</v>
          </cell>
        </row>
        <row r="1186">
          <cell r="B1186" t="str">
            <v>2013-12</v>
          </cell>
        </row>
        <row r="1187">
          <cell r="B1187" t="str">
            <v>2013-12</v>
          </cell>
        </row>
        <row r="1188">
          <cell r="B1188" t="str">
            <v>2013-12</v>
          </cell>
        </row>
        <row r="1189">
          <cell r="B1189" t="str">
            <v>2013-12</v>
          </cell>
        </row>
        <row r="1190">
          <cell r="B1190" t="str">
            <v>2013-12</v>
          </cell>
        </row>
        <row r="1191">
          <cell r="B1191" t="str">
            <v>2013-12</v>
          </cell>
        </row>
        <row r="1192">
          <cell r="B1192" t="str">
            <v>2013-12</v>
          </cell>
        </row>
        <row r="1193">
          <cell r="B1193" t="str">
            <v>2013-12</v>
          </cell>
        </row>
        <row r="1194">
          <cell r="B1194" t="str">
            <v>2013-12</v>
          </cell>
        </row>
        <row r="1195">
          <cell r="B1195" t="str">
            <v>2013-12</v>
          </cell>
        </row>
        <row r="1196">
          <cell r="B1196" t="str">
            <v>2013-12</v>
          </cell>
        </row>
        <row r="1197">
          <cell r="B1197" t="str">
            <v>2013-12</v>
          </cell>
        </row>
        <row r="1198">
          <cell r="B1198" t="str">
            <v>2013-12</v>
          </cell>
        </row>
        <row r="1199">
          <cell r="B1199" t="str">
            <v>2013-12</v>
          </cell>
        </row>
        <row r="1200">
          <cell r="B1200" t="str">
            <v>2013-12</v>
          </cell>
        </row>
        <row r="1201">
          <cell r="B1201" t="str">
            <v>2013-12</v>
          </cell>
        </row>
        <row r="1202">
          <cell r="B1202" t="str">
            <v>2013-12</v>
          </cell>
        </row>
        <row r="1203">
          <cell r="B1203" t="str">
            <v>2013-12</v>
          </cell>
        </row>
        <row r="1204">
          <cell r="B1204" t="str">
            <v>2013-12</v>
          </cell>
        </row>
        <row r="1205">
          <cell r="B1205" t="str">
            <v>2013-12</v>
          </cell>
        </row>
        <row r="1206">
          <cell r="B1206" t="str">
            <v>2013-12</v>
          </cell>
        </row>
        <row r="1207">
          <cell r="B1207" t="str">
            <v>2013-12</v>
          </cell>
        </row>
        <row r="1208">
          <cell r="B1208" t="str">
            <v>2013-12</v>
          </cell>
        </row>
        <row r="1209">
          <cell r="B1209" t="str">
            <v>2013-12</v>
          </cell>
        </row>
        <row r="1210">
          <cell r="B1210" t="str">
            <v>2013-12</v>
          </cell>
        </row>
        <row r="1211">
          <cell r="B1211" t="str">
            <v>2013-12</v>
          </cell>
        </row>
        <row r="1212">
          <cell r="B1212" t="str">
            <v>2013-12</v>
          </cell>
        </row>
        <row r="1213">
          <cell r="B1213" t="str">
            <v>2013-12</v>
          </cell>
        </row>
        <row r="1214">
          <cell r="B1214" t="str">
            <v>2013-12</v>
          </cell>
        </row>
        <row r="1215">
          <cell r="B1215" t="str">
            <v>2013-12</v>
          </cell>
        </row>
        <row r="1216">
          <cell r="B1216" t="str">
            <v>2013-12</v>
          </cell>
        </row>
        <row r="1217">
          <cell r="B1217" t="str">
            <v>2013-12</v>
          </cell>
        </row>
        <row r="1218">
          <cell r="B1218" t="str">
            <v>2013-12</v>
          </cell>
        </row>
        <row r="1219">
          <cell r="B1219" t="str">
            <v>2013-12</v>
          </cell>
        </row>
        <row r="1220">
          <cell r="B1220" t="str">
            <v>2013-12</v>
          </cell>
        </row>
        <row r="1221">
          <cell r="B1221" t="str">
            <v>2013-12</v>
          </cell>
        </row>
        <row r="1222">
          <cell r="B1222" t="str">
            <v>2013-12</v>
          </cell>
        </row>
        <row r="1223">
          <cell r="B1223" t="str">
            <v>2013-12</v>
          </cell>
        </row>
        <row r="1224">
          <cell r="B1224" t="str">
            <v>2013-12</v>
          </cell>
        </row>
        <row r="1225">
          <cell r="B1225" t="str">
            <v>2013-12</v>
          </cell>
        </row>
        <row r="1226">
          <cell r="B1226" t="str">
            <v>2013-12</v>
          </cell>
        </row>
        <row r="1227">
          <cell r="B1227" t="str">
            <v>2013-12</v>
          </cell>
        </row>
        <row r="1228">
          <cell r="B1228" t="str">
            <v>2013-12</v>
          </cell>
        </row>
        <row r="1229">
          <cell r="B1229" t="str">
            <v>2013-12</v>
          </cell>
        </row>
        <row r="1230">
          <cell r="B1230" t="str">
            <v>2013-12</v>
          </cell>
        </row>
        <row r="1231">
          <cell r="B1231" t="str">
            <v>2013-12</v>
          </cell>
        </row>
        <row r="1232">
          <cell r="B1232" t="str">
            <v>2013-12</v>
          </cell>
        </row>
        <row r="1233">
          <cell r="B1233" t="str">
            <v>2013-12</v>
          </cell>
        </row>
        <row r="1234">
          <cell r="B1234" t="str">
            <v>2013-12</v>
          </cell>
        </row>
        <row r="1235">
          <cell r="B1235" t="str">
            <v>2013-12</v>
          </cell>
        </row>
        <row r="1236">
          <cell r="B1236" t="str">
            <v>2013-12</v>
          </cell>
        </row>
        <row r="1237">
          <cell r="B1237" t="str">
            <v>2013-12</v>
          </cell>
        </row>
        <row r="1238">
          <cell r="B1238" t="str">
            <v>2013-12</v>
          </cell>
        </row>
        <row r="1239">
          <cell r="B1239" t="str">
            <v>2013-12</v>
          </cell>
        </row>
        <row r="1240">
          <cell r="B1240" t="str">
            <v>2013-12</v>
          </cell>
        </row>
        <row r="1241">
          <cell r="B1241" t="str">
            <v>2013-12</v>
          </cell>
        </row>
        <row r="1242">
          <cell r="B1242" t="str">
            <v>2013-12</v>
          </cell>
        </row>
        <row r="1243">
          <cell r="B1243" t="str">
            <v>2013-12</v>
          </cell>
        </row>
        <row r="1244">
          <cell r="B1244" t="str">
            <v>2013-12</v>
          </cell>
        </row>
        <row r="1245">
          <cell r="B1245" t="str">
            <v>2013-12</v>
          </cell>
        </row>
        <row r="1246">
          <cell r="B1246" t="str">
            <v>2013-12</v>
          </cell>
        </row>
        <row r="1247">
          <cell r="B1247" t="str">
            <v>2013-12</v>
          </cell>
        </row>
        <row r="1248">
          <cell r="B1248" t="str">
            <v>2013-12</v>
          </cell>
        </row>
        <row r="1249">
          <cell r="B1249" t="str">
            <v>2013-12</v>
          </cell>
        </row>
        <row r="1250">
          <cell r="B1250" t="str">
            <v>2013-12</v>
          </cell>
        </row>
        <row r="1251">
          <cell r="B1251" t="str">
            <v>2013-12</v>
          </cell>
        </row>
        <row r="1252">
          <cell r="B1252" t="str">
            <v>2013-12</v>
          </cell>
        </row>
        <row r="1253">
          <cell r="B1253" t="str">
            <v>2013-12</v>
          </cell>
        </row>
        <row r="1254">
          <cell r="B1254" t="str">
            <v>2013-12</v>
          </cell>
        </row>
        <row r="1255">
          <cell r="B1255" t="str">
            <v>2013-12</v>
          </cell>
        </row>
        <row r="1256">
          <cell r="B1256" t="str">
            <v>2013-12</v>
          </cell>
        </row>
        <row r="1257">
          <cell r="B1257" t="str">
            <v>2013-12</v>
          </cell>
        </row>
        <row r="1258">
          <cell r="B1258" t="str">
            <v>2013-12</v>
          </cell>
        </row>
        <row r="1259">
          <cell r="B1259" t="str">
            <v>2013-12</v>
          </cell>
        </row>
        <row r="1260">
          <cell r="B1260" t="str">
            <v>2013-12</v>
          </cell>
        </row>
        <row r="1261">
          <cell r="B1261" t="str">
            <v>2013-12</v>
          </cell>
        </row>
        <row r="1262">
          <cell r="B1262" t="str">
            <v>2013-12</v>
          </cell>
        </row>
        <row r="1263">
          <cell r="B1263" t="str">
            <v>2013-12</v>
          </cell>
        </row>
        <row r="1264">
          <cell r="B1264" t="str">
            <v>2013-12</v>
          </cell>
        </row>
        <row r="1265">
          <cell r="B1265" t="str">
            <v>2013-12</v>
          </cell>
        </row>
        <row r="1266">
          <cell r="B1266" t="str">
            <v>2013-12</v>
          </cell>
        </row>
        <row r="1267">
          <cell r="B1267" t="str">
            <v>2013-12</v>
          </cell>
        </row>
        <row r="1268">
          <cell r="B1268" t="str">
            <v>2013-12</v>
          </cell>
        </row>
        <row r="1269">
          <cell r="B1269" t="str">
            <v>2013-12</v>
          </cell>
        </row>
        <row r="1270">
          <cell r="B1270" t="str">
            <v>2013-12</v>
          </cell>
        </row>
        <row r="1271">
          <cell r="B1271" t="str">
            <v>2013-12</v>
          </cell>
        </row>
        <row r="1272">
          <cell r="B1272" t="str">
            <v>2013-12</v>
          </cell>
        </row>
        <row r="1273">
          <cell r="B1273" t="str">
            <v>2013-12</v>
          </cell>
        </row>
        <row r="1274">
          <cell r="B1274" t="str">
            <v>2013-12</v>
          </cell>
        </row>
        <row r="1275">
          <cell r="B1275" t="str">
            <v>2013-12</v>
          </cell>
        </row>
        <row r="1276">
          <cell r="B1276" t="str">
            <v>2013-12</v>
          </cell>
        </row>
        <row r="1277">
          <cell r="B1277" t="str">
            <v>2013-12</v>
          </cell>
        </row>
        <row r="1278">
          <cell r="B1278" t="str">
            <v>2013-12</v>
          </cell>
        </row>
        <row r="1279">
          <cell r="B1279" t="str">
            <v>2013-12</v>
          </cell>
        </row>
        <row r="1280">
          <cell r="B1280" t="str">
            <v>2013-12</v>
          </cell>
        </row>
        <row r="1281">
          <cell r="B1281" t="str">
            <v>2013-12</v>
          </cell>
        </row>
        <row r="1282">
          <cell r="B1282" t="str">
            <v>2013-12</v>
          </cell>
        </row>
        <row r="1283">
          <cell r="B1283" t="str">
            <v>2013-12</v>
          </cell>
        </row>
        <row r="1284">
          <cell r="B1284" t="str">
            <v>2013-12</v>
          </cell>
        </row>
        <row r="1285">
          <cell r="B1285" t="str">
            <v>2013-12</v>
          </cell>
        </row>
        <row r="1286">
          <cell r="B1286" t="str">
            <v>2013-12</v>
          </cell>
        </row>
        <row r="1287">
          <cell r="B1287" t="str">
            <v>2013-12</v>
          </cell>
        </row>
        <row r="1288">
          <cell r="B1288" t="str">
            <v>2013-12</v>
          </cell>
        </row>
        <row r="1289">
          <cell r="B1289" t="str">
            <v>2013-12</v>
          </cell>
        </row>
        <row r="1290">
          <cell r="B1290" t="str">
            <v>2013-12</v>
          </cell>
        </row>
        <row r="1291">
          <cell r="B1291" t="str">
            <v>2013-12</v>
          </cell>
        </row>
        <row r="1292">
          <cell r="B1292" t="str">
            <v>2013-12</v>
          </cell>
        </row>
        <row r="1293">
          <cell r="B1293" t="str">
            <v>2013-12</v>
          </cell>
        </row>
        <row r="1294">
          <cell r="B1294" t="str">
            <v>2013-12</v>
          </cell>
        </row>
        <row r="1295">
          <cell r="B1295" t="str">
            <v>2013-12</v>
          </cell>
        </row>
        <row r="1296">
          <cell r="B1296" t="str">
            <v>2013-12</v>
          </cell>
        </row>
        <row r="1297">
          <cell r="B1297" t="str">
            <v>2013-12</v>
          </cell>
        </row>
        <row r="1298">
          <cell r="B1298" t="str">
            <v>2013-12</v>
          </cell>
        </row>
        <row r="1299">
          <cell r="B1299" t="str">
            <v>2013-12</v>
          </cell>
        </row>
        <row r="1300">
          <cell r="B1300" t="str">
            <v>2013-12</v>
          </cell>
        </row>
        <row r="1301">
          <cell r="B1301" t="str">
            <v>2013-12</v>
          </cell>
        </row>
        <row r="1302">
          <cell r="B1302" t="str">
            <v>2013-12</v>
          </cell>
        </row>
        <row r="1303">
          <cell r="B1303" t="str">
            <v>2013-12</v>
          </cell>
        </row>
        <row r="1304">
          <cell r="B1304" t="str">
            <v>2013-12</v>
          </cell>
        </row>
        <row r="1305">
          <cell r="B1305" t="str">
            <v>2013-12</v>
          </cell>
        </row>
        <row r="1306">
          <cell r="B1306" t="str">
            <v>2013-12</v>
          </cell>
        </row>
        <row r="1307">
          <cell r="B1307" t="str">
            <v>2013-12</v>
          </cell>
        </row>
        <row r="1308">
          <cell r="B1308" t="str">
            <v>2013-12</v>
          </cell>
        </row>
        <row r="1309">
          <cell r="B1309" t="str">
            <v>2013-12</v>
          </cell>
        </row>
        <row r="1310">
          <cell r="B1310" t="str">
            <v>2013-12</v>
          </cell>
        </row>
        <row r="1311">
          <cell r="B1311" t="str">
            <v>2013-12</v>
          </cell>
        </row>
        <row r="1312">
          <cell r="B1312" t="str">
            <v>2013-12</v>
          </cell>
        </row>
        <row r="1313">
          <cell r="B1313" t="str">
            <v>2013-12</v>
          </cell>
        </row>
        <row r="1314">
          <cell r="B1314" t="str">
            <v>2013-12</v>
          </cell>
        </row>
        <row r="1315">
          <cell r="B1315" t="str">
            <v>2013-12</v>
          </cell>
        </row>
        <row r="1316">
          <cell r="B1316" t="str">
            <v>2013-12</v>
          </cell>
        </row>
        <row r="1317">
          <cell r="B1317" t="str">
            <v>2013-12</v>
          </cell>
        </row>
        <row r="1318">
          <cell r="B1318" t="str">
            <v>2013-12</v>
          </cell>
        </row>
        <row r="1319">
          <cell r="B1319" t="str">
            <v>2013-12</v>
          </cell>
        </row>
        <row r="1320">
          <cell r="B1320" t="str">
            <v>2013-12</v>
          </cell>
        </row>
        <row r="1321">
          <cell r="B1321" t="str">
            <v>2013-12</v>
          </cell>
        </row>
        <row r="1322">
          <cell r="B1322" t="str">
            <v>2013-12</v>
          </cell>
        </row>
        <row r="1323">
          <cell r="B1323" t="str">
            <v>2013-12</v>
          </cell>
        </row>
        <row r="1324">
          <cell r="B1324" t="str">
            <v>2013-12</v>
          </cell>
        </row>
        <row r="1325">
          <cell r="B1325" t="str">
            <v>2013-12</v>
          </cell>
        </row>
        <row r="1326">
          <cell r="B1326" t="str">
            <v>2013-12</v>
          </cell>
        </row>
        <row r="1327">
          <cell r="B1327" t="str">
            <v>2013-12</v>
          </cell>
        </row>
        <row r="1328">
          <cell r="B1328" t="str">
            <v>2013-12</v>
          </cell>
        </row>
        <row r="1329">
          <cell r="B1329" t="str">
            <v>2013-12</v>
          </cell>
        </row>
        <row r="1330">
          <cell r="B1330" t="str">
            <v>2013-12</v>
          </cell>
        </row>
        <row r="1331">
          <cell r="B1331" t="str">
            <v>2013-12</v>
          </cell>
        </row>
        <row r="1332">
          <cell r="B1332" t="str">
            <v>2013-12</v>
          </cell>
        </row>
        <row r="1333">
          <cell r="B1333" t="str">
            <v>2013-12</v>
          </cell>
        </row>
        <row r="1334">
          <cell r="B1334" t="str">
            <v>2013-12</v>
          </cell>
        </row>
        <row r="1335">
          <cell r="B1335" t="str">
            <v>2013-12</v>
          </cell>
        </row>
        <row r="1336">
          <cell r="B1336" t="str">
            <v>2013-12</v>
          </cell>
        </row>
        <row r="1337">
          <cell r="B1337" t="str">
            <v>2013-12</v>
          </cell>
        </row>
        <row r="1338">
          <cell r="B1338" t="str">
            <v>2013-12</v>
          </cell>
        </row>
        <row r="1339">
          <cell r="B1339" t="str">
            <v>2013-12</v>
          </cell>
        </row>
        <row r="1340">
          <cell r="B1340" t="str">
            <v>2013-12</v>
          </cell>
        </row>
        <row r="1341">
          <cell r="B1341" t="str">
            <v>2013-12</v>
          </cell>
        </row>
        <row r="1342">
          <cell r="B1342" t="str">
            <v>2013-12</v>
          </cell>
        </row>
        <row r="1343">
          <cell r="B1343" t="str">
            <v>2013-12</v>
          </cell>
        </row>
        <row r="1344">
          <cell r="B1344" t="str">
            <v>2013-12</v>
          </cell>
        </row>
        <row r="1345">
          <cell r="B1345" t="str">
            <v>2013-12</v>
          </cell>
        </row>
        <row r="1346">
          <cell r="B1346" t="str">
            <v>2013-12</v>
          </cell>
        </row>
        <row r="1347">
          <cell r="B1347" t="str">
            <v>2013-12</v>
          </cell>
        </row>
        <row r="1348">
          <cell r="B1348" t="str">
            <v>2013-12</v>
          </cell>
        </row>
        <row r="1349">
          <cell r="B1349" t="str">
            <v>2013-12</v>
          </cell>
        </row>
        <row r="1350">
          <cell r="B1350" t="str">
            <v>2013-12</v>
          </cell>
        </row>
        <row r="1351">
          <cell r="B1351" t="str">
            <v>2013-12</v>
          </cell>
        </row>
        <row r="1352">
          <cell r="B1352" t="str">
            <v>2013-12</v>
          </cell>
        </row>
        <row r="1353">
          <cell r="B1353" t="str">
            <v>2013-12</v>
          </cell>
        </row>
        <row r="1354">
          <cell r="B1354" t="str">
            <v>2013-12</v>
          </cell>
        </row>
        <row r="1355">
          <cell r="B1355" t="str">
            <v>2013-12</v>
          </cell>
        </row>
        <row r="1356">
          <cell r="B1356" t="str">
            <v>2013-12</v>
          </cell>
        </row>
        <row r="1357">
          <cell r="B1357" t="str">
            <v>2013-12</v>
          </cell>
        </row>
        <row r="1358">
          <cell r="B1358" t="str">
            <v>2013-12</v>
          </cell>
        </row>
        <row r="1359">
          <cell r="B1359" t="str">
            <v>2013-12</v>
          </cell>
        </row>
        <row r="1360">
          <cell r="B1360" t="str">
            <v>2013-12</v>
          </cell>
        </row>
        <row r="1361">
          <cell r="B1361" t="str">
            <v>2013-12</v>
          </cell>
        </row>
        <row r="1362">
          <cell r="B1362" t="str">
            <v>2013-12</v>
          </cell>
        </row>
        <row r="1363">
          <cell r="B1363" t="str">
            <v>2013-12</v>
          </cell>
        </row>
        <row r="1364">
          <cell r="B1364" t="str">
            <v>2013-12</v>
          </cell>
        </row>
        <row r="1365">
          <cell r="B1365" t="str">
            <v>2013-12</v>
          </cell>
        </row>
        <row r="1366">
          <cell r="B1366" t="str">
            <v>2013-12</v>
          </cell>
        </row>
        <row r="1367">
          <cell r="B1367" t="str">
            <v>2013-12</v>
          </cell>
        </row>
        <row r="1368">
          <cell r="B1368" t="str">
            <v>2013-12</v>
          </cell>
        </row>
        <row r="1369">
          <cell r="B1369" t="str">
            <v>2013-12</v>
          </cell>
        </row>
        <row r="1370">
          <cell r="B1370" t="str">
            <v>2013-12</v>
          </cell>
        </row>
        <row r="1371">
          <cell r="B1371" t="str">
            <v>2013-12</v>
          </cell>
        </row>
        <row r="1372">
          <cell r="B1372" t="str">
            <v>2013-12</v>
          </cell>
        </row>
        <row r="1373">
          <cell r="B1373" t="str">
            <v>2013-12</v>
          </cell>
        </row>
        <row r="1374">
          <cell r="B1374" t="str">
            <v>2013-12</v>
          </cell>
        </row>
        <row r="1375">
          <cell r="B1375" t="str">
            <v>2013-12</v>
          </cell>
        </row>
        <row r="1376">
          <cell r="B1376" t="str">
            <v>2013-12</v>
          </cell>
        </row>
        <row r="1377">
          <cell r="B1377" t="str">
            <v>2013-12</v>
          </cell>
        </row>
        <row r="1378">
          <cell r="B1378" t="str">
            <v>2013-12</v>
          </cell>
        </row>
        <row r="1379">
          <cell r="B1379" t="str">
            <v>2013-12</v>
          </cell>
        </row>
        <row r="1380">
          <cell r="B1380" t="str">
            <v>2013-12</v>
          </cell>
        </row>
        <row r="1381">
          <cell r="B1381" t="str">
            <v>2013-12</v>
          </cell>
        </row>
        <row r="1382">
          <cell r="B1382" t="str">
            <v>2013-12</v>
          </cell>
        </row>
        <row r="1383">
          <cell r="B1383" t="str">
            <v>2013-12</v>
          </cell>
        </row>
        <row r="1384">
          <cell r="B1384" t="str">
            <v>2013-12</v>
          </cell>
        </row>
        <row r="1385">
          <cell r="B1385" t="str">
            <v>2013-12</v>
          </cell>
        </row>
        <row r="1386">
          <cell r="B1386" t="str">
            <v>2013-12</v>
          </cell>
        </row>
        <row r="1387">
          <cell r="B1387" t="str">
            <v>2013-12</v>
          </cell>
        </row>
        <row r="1388">
          <cell r="B1388" t="str">
            <v>2013-12</v>
          </cell>
        </row>
        <row r="1389">
          <cell r="B1389" t="str">
            <v>2013-12</v>
          </cell>
        </row>
        <row r="1390">
          <cell r="B1390" t="str">
            <v>2013-12</v>
          </cell>
        </row>
        <row r="1391">
          <cell r="B1391" t="str">
            <v>2013-12</v>
          </cell>
        </row>
        <row r="1392">
          <cell r="B1392" t="str">
            <v>2013-12</v>
          </cell>
        </row>
        <row r="1393">
          <cell r="B1393" t="str">
            <v>2013-12</v>
          </cell>
        </row>
        <row r="1394">
          <cell r="B1394" t="str">
            <v>2013-12</v>
          </cell>
        </row>
        <row r="1395">
          <cell r="B1395" t="str">
            <v>2013-12</v>
          </cell>
        </row>
        <row r="1396">
          <cell r="B1396" t="str">
            <v>2013-12</v>
          </cell>
        </row>
        <row r="1397">
          <cell r="B1397" t="str">
            <v>2013-12</v>
          </cell>
        </row>
        <row r="1398">
          <cell r="B1398" t="str">
            <v>2013-12</v>
          </cell>
        </row>
        <row r="1399">
          <cell r="B1399" t="str">
            <v>2013-12</v>
          </cell>
        </row>
        <row r="1400">
          <cell r="B1400" t="str">
            <v>2013-12</v>
          </cell>
        </row>
        <row r="1401">
          <cell r="B1401" t="str">
            <v>2013-12</v>
          </cell>
        </row>
        <row r="1402">
          <cell r="B1402" t="str">
            <v>2013-12</v>
          </cell>
        </row>
        <row r="1403">
          <cell r="B1403" t="str">
            <v>2013-12</v>
          </cell>
        </row>
        <row r="1404">
          <cell r="B1404" t="str">
            <v>2013-12</v>
          </cell>
        </row>
        <row r="1405">
          <cell r="B1405" t="str">
            <v>2013-12</v>
          </cell>
        </row>
        <row r="1406">
          <cell r="B1406" t="str">
            <v>2013-12</v>
          </cell>
        </row>
        <row r="1407">
          <cell r="B1407" t="str">
            <v>2013-12</v>
          </cell>
        </row>
        <row r="1408">
          <cell r="B1408" t="str">
            <v>2013-12</v>
          </cell>
        </row>
        <row r="1409">
          <cell r="B1409" t="str">
            <v>2013-12</v>
          </cell>
        </row>
        <row r="1410">
          <cell r="B1410" t="str">
            <v>2013-12</v>
          </cell>
        </row>
        <row r="1411">
          <cell r="B1411" t="str">
            <v>2013-12</v>
          </cell>
        </row>
        <row r="1412">
          <cell r="B1412" t="str">
            <v>2013-12</v>
          </cell>
        </row>
        <row r="1413">
          <cell r="B1413" t="str">
            <v>2013-12</v>
          </cell>
        </row>
        <row r="1414">
          <cell r="B1414" t="str">
            <v>2013-12</v>
          </cell>
        </row>
        <row r="1415">
          <cell r="B1415" t="str">
            <v>2013-12</v>
          </cell>
        </row>
        <row r="1416">
          <cell r="B1416" t="str">
            <v>2013-12</v>
          </cell>
        </row>
        <row r="1417">
          <cell r="B1417" t="str">
            <v>2013-12</v>
          </cell>
        </row>
        <row r="1418">
          <cell r="B1418" t="str">
            <v>2013-12</v>
          </cell>
        </row>
        <row r="1419">
          <cell r="B1419" t="str">
            <v>2013-12</v>
          </cell>
        </row>
        <row r="1420">
          <cell r="B1420" t="str">
            <v>2013-12</v>
          </cell>
        </row>
        <row r="1421">
          <cell r="B1421" t="str">
            <v>2013-12</v>
          </cell>
        </row>
        <row r="1422">
          <cell r="B1422" t="str">
            <v>2013-12</v>
          </cell>
        </row>
        <row r="1423">
          <cell r="B1423" t="str">
            <v>2013-12</v>
          </cell>
        </row>
        <row r="1424">
          <cell r="B1424" t="str">
            <v>2013-12</v>
          </cell>
        </row>
        <row r="1425">
          <cell r="B1425" t="str">
            <v>2013-12</v>
          </cell>
        </row>
        <row r="1426">
          <cell r="B1426" t="str">
            <v>2013-12</v>
          </cell>
        </row>
        <row r="1427">
          <cell r="B1427" t="str">
            <v>2013-12</v>
          </cell>
        </row>
        <row r="1428">
          <cell r="B1428" t="str">
            <v>2013-12</v>
          </cell>
        </row>
        <row r="1429">
          <cell r="B1429" t="str">
            <v>2013-12</v>
          </cell>
        </row>
        <row r="1430">
          <cell r="B1430" t="str">
            <v>2013-12</v>
          </cell>
        </row>
        <row r="1431">
          <cell r="B1431" t="str">
            <v>2013-12</v>
          </cell>
        </row>
        <row r="1432">
          <cell r="B1432" t="str">
            <v>2013-12</v>
          </cell>
        </row>
        <row r="1433">
          <cell r="B1433" t="str">
            <v>2013-12</v>
          </cell>
        </row>
        <row r="1434">
          <cell r="B1434" t="str">
            <v>2013-12</v>
          </cell>
        </row>
        <row r="1435">
          <cell r="B1435" t="str">
            <v>2013-12</v>
          </cell>
        </row>
        <row r="1436">
          <cell r="B1436" t="str">
            <v>2013-12</v>
          </cell>
        </row>
        <row r="1437">
          <cell r="B1437" t="str">
            <v>2013-12</v>
          </cell>
        </row>
        <row r="1438">
          <cell r="B1438" t="str">
            <v>2013-12</v>
          </cell>
        </row>
        <row r="1439">
          <cell r="B1439" t="str">
            <v>2013-12</v>
          </cell>
        </row>
        <row r="1440">
          <cell r="B1440" t="str">
            <v>2013-12</v>
          </cell>
        </row>
        <row r="1441">
          <cell r="B1441" t="str">
            <v>2013-12</v>
          </cell>
        </row>
        <row r="1442">
          <cell r="B1442" t="str">
            <v>2013-12</v>
          </cell>
        </row>
        <row r="1443">
          <cell r="B1443" t="str">
            <v>2013-12</v>
          </cell>
        </row>
        <row r="1444">
          <cell r="B1444" t="str">
            <v>2013-12</v>
          </cell>
        </row>
        <row r="1445">
          <cell r="B1445" t="str">
            <v>2013-12</v>
          </cell>
        </row>
        <row r="1446">
          <cell r="B1446" t="str">
            <v>2013-12</v>
          </cell>
        </row>
        <row r="1447">
          <cell r="B1447" t="str">
            <v>2013-12</v>
          </cell>
        </row>
        <row r="1448">
          <cell r="B1448" t="str">
            <v>2013-12</v>
          </cell>
        </row>
        <row r="1449">
          <cell r="B1449" t="str">
            <v>2013-12</v>
          </cell>
        </row>
        <row r="1450">
          <cell r="B1450" t="str">
            <v>2013-12</v>
          </cell>
        </row>
        <row r="1451">
          <cell r="B1451" t="str">
            <v>2013-12</v>
          </cell>
        </row>
        <row r="1452">
          <cell r="B1452" t="str">
            <v>2013-12</v>
          </cell>
        </row>
        <row r="1453">
          <cell r="B1453" t="str">
            <v>2013-12</v>
          </cell>
        </row>
        <row r="1454">
          <cell r="B1454" t="str">
            <v>2013-12</v>
          </cell>
        </row>
        <row r="1455">
          <cell r="B1455" t="str">
            <v>2013-12</v>
          </cell>
        </row>
        <row r="1456">
          <cell r="B1456" t="str">
            <v>2013-12</v>
          </cell>
        </row>
        <row r="1457">
          <cell r="B1457" t="str">
            <v>2013-12</v>
          </cell>
        </row>
        <row r="1458">
          <cell r="B1458" t="str">
            <v>2013-12</v>
          </cell>
        </row>
        <row r="1459">
          <cell r="B1459" t="str">
            <v>2013-12</v>
          </cell>
        </row>
        <row r="1460">
          <cell r="B1460" t="str">
            <v>2013-12</v>
          </cell>
        </row>
        <row r="1461">
          <cell r="B1461" t="str">
            <v>2013-12</v>
          </cell>
        </row>
        <row r="1462">
          <cell r="B1462" t="str">
            <v>2013-12</v>
          </cell>
        </row>
        <row r="1463">
          <cell r="B1463" t="str">
            <v>2013-12</v>
          </cell>
        </row>
        <row r="1464">
          <cell r="B1464" t="str">
            <v>2013-12</v>
          </cell>
        </row>
        <row r="1465">
          <cell r="B1465" t="str">
            <v>2013-12</v>
          </cell>
        </row>
        <row r="1466">
          <cell r="B1466" t="str">
            <v>2013-12</v>
          </cell>
        </row>
        <row r="1467">
          <cell r="B1467" t="str">
            <v>2013-12</v>
          </cell>
        </row>
        <row r="1468">
          <cell r="B1468" t="str">
            <v>2013-12</v>
          </cell>
        </row>
        <row r="1469">
          <cell r="B1469" t="str">
            <v>2013-12</v>
          </cell>
        </row>
        <row r="1470">
          <cell r="B1470" t="str">
            <v>2013-12</v>
          </cell>
        </row>
        <row r="1471">
          <cell r="B1471" t="str">
            <v>2013-12</v>
          </cell>
        </row>
        <row r="1472">
          <cell r="B1472" t="str">
            <v>2013-12</v>
          </cell>
        </row>
        <row r="1473">
          <cell r="B1473" t="str">
            <v>2013-12</v>
          </cell>
        </row>
        <row r="1474">
          <cell r="B1474" t="str">
            <v>2013-12</v>
          </cell>
        </row>
        <row r="1475">
          <cell r="B1475" t="str">
            <v>2013-12</v>
          </cell>
        </row>
        <row r="1476">
          <cell r="B1476" t="str">
            <v>2013-12</v>
          </cell>
        </row>
        <row r="1477">
          <cell r="B1477" t="str">
            <v>2013-12</v>
          </cell>
        </row>
        <row r="1478">
          <cell r="B1478" t="str">
            <v>2013-12</v>
          </cell>
        </row>
        <row r="1479">
          <cell r="B1479" t="str">
            <v>2013-12</v>
          </cell>
        </row>
        <row r="1480">
          <cell r="B1480" t="str">
            <v>2013-12</v>
          </cell>
        </row>
        <row r="1481">
          <cell r="B1481" t="str">
            <v>2013-12</v>
          </cell>
        </row>
        <row r="1482">
          <cell r="B1482" t="str">
            <v>2013-12</v>
          </cell>
        </row>
        <row r="1483">
          <cell r="B1483" t="str">
            <v>2013-12</v>
          </cell>
        </row>
        <row r="1484">
          <cell r="B1484" t="str">
            <v>2013-12</v>
          </cell>
        </row>
        <row r="1485">
          <cell r="B1485" t="str">
            <v>2013-12</v>
          </cell>
        </row>
        <row r="1486">
          <cell r="B1486" t="str">
            <v>2013-12</v>
          </cell>
        </row>
        <row r="1487">
          <cell r="B1487" t="str">
            <v>2013-12</v>
          </cell>
        </row>
        <row r="1488">
          <cell r="B1488" t="str">
            <v>2013-12</v>
          </cell>
        </row>
        <row r="1489">
          <cell r="B1489" t="str">
            <v>2013-12</v>
          </cell>
        </row>
        <row r="1490">
          <cell r="B1490" t="str">
            <v>2013-12</v>
          </cell>
        </row>
        <row r="1491">
          <cell r="B1491" t="str">
            <v>2013-12</v>
          </cell>
        </row>
        <row r="1492">
          <cell r="B1492" t="str">
            <v>2013-12</v>
          </cell>
        </row>
        <row r="1493">
          <cell r="B1493" t="str">
            <v>2013-12</v>
          </cell>
        </row>
        <row r="1494">
          <cell r="B1494" t="str">
            <v>2013-12</v>
          </cell>
        </row>
        <row r="1495">
          <cell r="B1495" t="str">
            <v>2013-12</v>
          </cell>
        </row>
        <row r="1496">
          <cell r="B1496" t="str">
            <v>2013-12</v>
          </cell>
        </row>
        <row r="1497">
          <cell r="B1497" t="str">
            <v>2013-12</v>
          </cell>
        </row>
        <row r="1498">
          <cell r="B1498" t="str">
            <v>2013-12</v>
          </cell>
        </row>
        <row r="1499">
          <cell r="B1499" t="str">
            <v>2013-12</v>
          </cell>
        </row>
        <row r="1500">
          <cell r="B1500" t="str">
            <v>2013-12</v>
          </cell>
        </row>
        <row r="1501">
          <cell r="B1501" t="str">
            <v>2013-12</v>
          </cell>
        </row>
        <row r="1502">
          <cell r="B1502" t="str">
            <v>2013-12</v>
          </cell>
        </row>
        <row r="1503">
          <cell r="B1503" t="str">
            <v>2013-12</v>
          </cell>
        </row>
        <row r="1504">
          <cell r="B1504" t="str">
            <v>2013-12</v>
          </cell>
        </row>
        <row r="1505">
          <cell r="B1505" t="str">
            <v>2013-12</v>
          </cell>
        </row>
        <row r="1506">
          <cell r="B1506" t="str">
            <v>2013-12</v>
          </cell>
        </row>
        <row r="1507">
          <cell r="B1507" t="str">
            <v>2013-12</v>
          </cell>
        </row>
        <row r="1508">
          <cell r="B1508" t="str">
            <v>2013-12</v>
          </cell>
        </row>
        <row r="1509">
          <cell r="B1509" t="str">
            <v>2013-12</v>
          </cell>
        </row>
        <row r="1510">
          <cell r="B1510" t="str">
            <v>2013-12</v>
          </cell>
        </row>
        <row r="1511">
          <cell r="B1511" t="str">
            <v>2013-12</v>
          </cell>
        </row>
        <row r="1512">
          <cell r="B1512" t="str">
            <v>2013-12</v>
          </cell>
        </row>
        <row r="1513">
          <cell r="B1513" t="str">
            <v>2013-12</v>
          </cell>
        </row>
        <row r="1514">
          <cell r="B1514" t="str">
            <v>2013-12</v>
          </cell>
        </row>
        <row r="1515">
          <cell r="B1515" t="str">
            <v>2013-12</v>
          </cell>
        </row>
        <row r="1516">
          <cell r="B1516" t="str">
            <v>2013-12</v>
          </cell>
        </row>
        <row r="1517">
          <cell r="B1517" t="str">
            <v>2013-12</v>
          </cell>
        </row>
        <row r="1518">
          <cell r="B1518" t="str">
            <v>2013-12</v>
          </cell>
        </row>
        <row r="1519">
          <cell r="B1519" t="str">
            <v>2013-12</v>
          </cell>
        </row>
        <row r="1520">
          <cell r="B1520" t="str">
            <v>2013-12</v>
          </cell>
        </row>
        <row r="1521">
          <cell r="B1521" t="str">
            <v>2013-12</v>
          </cell>
        </row>
        <row r="1522">
          <cell r="B1522" t="str">
            <v>2013-12</v>
          </cell>
        </row>
        <row r="1523">
          <cell r="B1523" t="str">
            <v>2013-12</v>
          </cell>
        </row>
        <row r="1524">
          <cell r="B1524" t="str">
            <v>2013-12</v>
          </cell>
        </row>
        <row r="1525">
          <cell r="B1525" t="str">
            <v>2013-12</v>
          </cell>
        </row>
        <row r="1526">
          <cell r="B1526" t="str">
            <v>2013-12</v>
          </cell>
        </row>
        <row r="1527">
          <cell r="B1527" t="str">
            <v>2013-12</v>
          </cell>
        </row>
        <row r="1528">
          <cell r="B1528" t="str">
            <v>2013-12</v>
          </cell>
        </row>
        <row r="1529">
          <cell r="B1529" t="str">
            <v>2013-12</v>
          </cell>
        </row>
        <row r="1530">
          <cell r="B1530" t="str">
            <v>2013-12</v>
          </cell>
        </row>
        <row r="1531">
          <cell r="B1531" t="str">
            <v>2013-12</v>
          </cell>
        </row>
        <row r="1532">
          <cell r="B1532" t="str">
            <v>2013-12</v>
          </cell>
        </row>
        <row r="1533">
          <cell r="B1533" t="str">
            <v>2013-12</v>
          </cell>
        </row>
        <row r="1534">
          <cell r="B1534" t="str">
            <v>2013-12</v>
          </cell>
        </row>
        <row r="1535">
          <cell r="B1535" t="str">
            <v>2013-12</v>
          </cell>
        </row>
        <row r="1536">
          <cell r="B1536" t="str">
            <v>2013-12</v>
          </cell>
        </row>
        <row r="1537">
          <cell r="B1537" t="str">
            <v>2013-12</v>
          </cell>
        </row>
        <row r="1538">
          <cell r="B1538" t="str">
            <v>2013-12</v>
          </cell>
        </row>
        <row r="1539">
          <cell r="B1539" t="str">
            <v>2013-12</v>
          </cell>
        </row>
        <row r="1540">
          <cell r="B1540" t="str">
            <v>2013-12</v>
          </cell>
        </row>
        <row r="1541">
          <cell r="B1541" t="str">
            <v>2013-12</v>
          </cell>
        </row>
        <row r="1542">
          <cell r="B1542" t="str">
            <v>2013-12</v>
          </cell>
        </row>
        <row r="1543">
          <cell r="B1543" t="str">
            <v>2013-12</v>
          </cell>
        </row>
        <row r="1544">
          <cell r="B1544" t="str">
            <v>2013-12</v>
          </cell>
        </row>
        <row r="1545">
          <cell r="B1545" t="str">
            <v>2013-12</v>
          </cell>
        </row>
        <row r="1546">
          <cell r="B1546" t="str">
            <v>2013-12</v>
          </cell>
        </row>
        <row r="1547">
          <cell r="B1547" t="str">
            <v>2013-12</v>
          </cell>
        </row>
        <row r="1548">
          <cell r="B1548" t="str">
            <v>2013-12</v>
          </cell>
        </row>
        <row r="1549">
          <cell r="B1549" t="str">
            <v>2013-12</v>
          </cell>
        </row>
        <row r="1550">
          <cell r="B1550" t="str">
            <v>2013-12</v>
          </cell>
        </row>
        <row r="1551">
          <cell r="B1551" t="str">
            <v>2013-12</v>
          </cell>
        </row>
        <row r="1552">
          <cell r="B1552" t="str">
            <v>2013-12</v>
          </cell>
        </row>
        <row r="1553">
          <cell r="B1553" t="str">
            <v>2013-12</v>
          </cell>
        </row>
        <row r="1554">
          <cell r="B1554" t="str">
            <v>2013-12</v>
          </cell>
        </row>
        <row r="1555">
          <cell r="B1555" t="str">
            <v>2013-12</v>
          </cell>
        </row>
        <row r="1556">
          <cell r="B1556" t="str">
            <v>2013-12</v>
          </cell>
        </row>
        <row r="1557">
          <cell r="B1557" t="str">
            <v>2013-12</v>
          </cell>
        </row>
        <row r="1558">
          <cell r="B1558" t="str">
            <v>2013-12</v>
          </cell>
        </row>
        <row r="1559">
          <cell r="B1559" t="str">
            <v>2013-12</v>
          </cell>
        </row>
        <row r="1560">
          <cell r="B1560">
            <v>0</v>
          </cell>
        </row>
        <row r="1561">
          <cell r="B1561">
            <v>0</v>
          </cell>
        </row>
      </sheetData>
      <sheetData sheetId="8"/>
      <sheetData sheetId="9"/>
      <sheetData sheetId="10">
        <row r="2">
          <cell r="A2" t="str">
            <v>W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9">
          <cell r="E29">
            <v>29421499.280000251</v>
          </cell>
        </row>
      </sheetData>
      <sheetData sheetId="21">
        <row r="17">
          <cell r="I17">
            <v>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ECT_A"/>
      <sheetName val="WP_B1"/>
      <sheetName val="WP_B2"/>
      <sheetName val="WP B3"/>
      <sheetName val="WP_B4"/>
      <sheetName val="WP_B5"/>
      <sheetName val="WP_B6"/>
      <sheetName val="WP_B6.1"/>
      <sheetName val="WP_B6.2"/>
      <sheetName val="WP B6.2 Attachmt"/>
      <sheetName val="WP_B7"/>
      <sheetName val="WP_B8"/>
      <sheetName val="WP_B9"/>
      <sheetName val="WP_C1"/>
      <sheetName val="WP C-1-1"/>
      <sheetName val="WP_C-1-2"/>
      <sheetName val="WP_C2"/>
      <sheetName val="WP_C3"/>
      <sheetName val="WP_C4"/>
      <sheetName val="WP_C4a"/>
      <sheetName val="WP_C4.1"/>
      <sheetName val="WP_C4.2"/>
      <sheetName val="WP_C4.3"/>
      <sheetName val="WP_C5"/>
      <sheetName val="WP_C6"/>
      <sheetName val="WP_C7"/>
      <sheetName val="WP_C8"/>
      <sheetName val="WP_C9"/>
      <sheetName val="WP_C10"/>
      <sheetName val="WP_C11"/>
      <sheetName val="WP_C12"/>
      <sheetName val="WP_C13"/>
      <sheetName val="WP_C14"/>
      <sheetName val="WP_D1"/>
      <sheetName val="WP_D2"/>
      <sheetName val="WP's E"/>
      <sheetName val="WP_F1"/>
      <sheetName val="WP_F-2"/>
      <sheetName val="WP_F-2-1"/>
      <sheetName val="WP_F-2-2"/>
      <sheetName val="WP_F-3"/>
      <sheetName val="WP_F-3-1"/>
      <sheetName val="WP_F-3-2"/>
      <sheetName val="WP_F-4"/>
      <sheetName val="WP_F-4.1"/>
      <sheetName val="WP_F-4.2"/>
      <sheetName val="WP_F-5"/>
      <sheetName val="WP_F-6"/>
      <sheetName val="WP_F-7"/>
      <sheetName val="WP_C1_1"/>
      <sheetName val="WP_C1_2"/>
      <sheetName val="WP_E1 "/>
      <sheetName val="WP_E1.1"/>
      <sheetName val="WP_E2"/>
      <sheetName val="WP_E2_Detail"/>
      <sheetName val="WP_E3"/>
      <sheetName val="WP_E4"/>
      <sheetName val="WP_E5"/>
      <sheetName val="WP_C1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32">
          <cell r="F32" t="str">
            <v>Post Retirement</v>
          </cell>
          <cell r="H32" t="str">
            <v>Incentive</v>
          </cell>
          <cell r="J32" t="str">
            <v>Severance</v>
          </cell>
          <cell r="L32" t="str">
            <v>Group</v>
          </cell>
          <cell r="N32" t="str">
            <v>Group</v>
          </cell>
          <cell r="P32" t="str">
            <v>Public</v>
          </cell>
        </row>
        <row r="33">
          <cell r="F33" t="str">
            <v>Life Insurance</v>
          </cell>
          <cell r="H33" t="str">
            <v>Compensation</v>
          </cell>
          <cell r="J33" t="str">
            <v>Compensation</v>
          </cell>
          <cell r="L33" t="str">
            <v>Medical</v>
          </cell>
          <cell r="N33" t="str">
            <v>Dental</v>
          </cell>
          <cell r="P33" t="str">
            <v>Liability</v>
          </cell>
        </row>
        <row r="34">
          <cell r="D34" t="str">
            <v>Month</v>
          </cell>
          <cell r="F34" t="str">
            <v>Account No.-924200</v>
          </cell>
          <cell r="H34" t="str">
            <v>Account No.-924200</v>
          </cell>
          <cell r="J34" t="str">
            <v>Account No.-924200</v>
          </cell>
          <cell r="L34" t="str">
            <v>Account No.-924200 &amp;</v>
          </cell>
          <cell r="N34" t="str">
            <v>Account No.-924200</v>
          </cell>
          <cell r="P34" t="str">
            <v>Account No.-924200</v>
          </cell>
        </row>
        <row r="36">
          <cell r="B36" t="str">
            <v>15.</v>
          </cell>
          <cell r="D36" t="str">
            <v>September 2000</v>
          </cell>
          <cell r="F36">
            <v>129774</v>
          </cell>
          <cell r="H36">
            <v>3862417</v>
          </cell>
          <cell r="J36">
            <v>-29986</v>
          </cell>
          <cell r="L36">
            <v>1136164</v>
          </cell>
          <cell r="N36">
            <v>156782</v>
          </cell>
          <cell r="P36">
            <v>1732500</v>
          </cell>
        </row>
        <row r="37">
          <cell r="B37" t="str">
            <v>16.</v>
          </cell>
          <cell r="D37" t="str">
            <v>October 2000</v>
          </cell>
          <cell r="F37">
            <v>125189</v>
          </cell>
          <cell r="H37">
            <v>4298824</v>
          </cell>
          <cell r="J37">
            <v>-29986</v>
          </cell>
          <cell r="L37">
            <v>321005</v>
          </cell>
          <cell r="N37">
            <v>119005</v>
          </cell>
          <cell r="P37">
            <v>734580</v>
          </cell>
        </row>
        <row r="38">
          <cell r="B38" t="str">
            <v>17.</v>
          </cell>
          <cell r="D38" t="str">
            <v>November 2000</v>
          </cell>
          <cell r="F38">
            <v>143381</v>
          </cell>
          <cell r="H38">
            <v>4679482</v>
          </cell>
          <cell r="J38">
            <v>-29986</v>
          </cell>
          <cell r="L38">
            <v>49034</v>
          </cell>
          <cell r="N38">
            <v>187459</v>
          </cell>
          <cell r="P38">
            <v>734580</v>
          </cell>
        </row>
        <row r="39">
          <cell r="B39" t="str">
            <v>18.</v>
          </cell>
          <cell r="D39" t="str">
            <v>December 2000</v>
          </cell>
          <cell r="F39">
            <v>139004</v>
          </cell>
          <cell r="H39">
            <v>4448349</v>
          </cell>
          <cell r="J39">
            <v>454511</v>
          </cell>
          <cell r="L39">
            <v>-315083</v>
          </cell>
          <cell r="N39">
            <v>98215</v>
          </cell>
          <cell r="P39">
            <v>734580</v>
          </cell>
        </row>
        <row r="40">
          <cell r="B40" t="str">
            <v>19.</v>
          </cell>
          <cell r="D40" t="str">
            <v>January 2001</v>
          </cell>
          <cell r="F40">
            <v>149919</v>
          </cell>
          <cell r="H40">
            <v>546507</v>
          </cell>
          <cell r="J40">
            <v>63447</v>
          </cell>
          <cell r="L40">
            <v>-241209</v>
          </cell>
          <cell r="N40">
            <v>147069</v>
          </cell>
          <cell r="P40">
            <v>705960</v>
          </cell>
        </row>
        <row r="41">
          <cell r="B41" t="str">
            <v>20.</v>
          </cell>
          <cell r="D41" t="str">
            <v>February 2001</v>
          </cell>
          <cell r="F41">
            <v>279967</v>
          </cell>
          <cell r="H41">
            <v>1089815</v>
          </cell>
          <cell r="J41">
            <v>93458</v>
          </cell>
          <cell r="L41">
            <v>82712</v>
          </cell>
          <cell r="N41">
            <v>113345</v>
          </cell>
          <cell r="P41">
            <v>705960</v>
          </cell>
        </row>
        <row r="42">
          <cell r="B42" t="str">
            <v>21.</v>
          </cell>
          <cell r="D42" t="str">
            <v>March 2001</v>
          </cell>
          <cell r="F42">
            <v>325315</v>
          </cell>
          <cell r="H42">
            <v>1634723</v>
          </cell>
          <cell r="J42">
            <v>93458</v>
          </cell>
          <cell r="L42">
            <v>60129</v>
          </cell>
          <cell r="N42">
            <v>141734</v>
          </cell>
          <cell r="P42">
            <v>705960</v>
          </cell>
        </row>
        <row r="43">
          <cell r="B43" t="str">
            <v>22.</v>
          </cell>
          <cell r="D43" t="str">
            <v>April 2001</v>
          </cell>
          <cell r="F43">
            <v>347365</v>
          </cell>
          <cell r="H43">
            <v>1961130</v>
          </cell>
          <cell r="J43">
            <v>1752388</v>
          </cell>
          <cell r="L43">
            <v>-2837</v>
          </cell>
          <cell r="N43">
            <v>153153</v>
          </cell>
          <cell r="P43">
            <v>705960</v>
          </cell>
        </row>
        <row r="44">
          <cell r="B44" t="str">
            <v>23.</v>
          </cell>
          <cell r="D44" t="str">
            <v>May 2001</v>
          </cell>
          <cell r="F44">
            <v>235089</v>
          </cell>
          <cell r="H44">
            <v>1527323</v>
          </cell>
          <cell r="J44">
            <v>0</v>
          </cell>
          <cell r="L44">
            <v>-184529</v>
          </cell>
          <cell r="N44">
            <v>145821</v>
          </cell>
          <cell r="P44">
            <v>705960</v>
          </cell>
        </row>
        <row r="45">
          <cell r="B45" t="str">
            <v>24.</v>
          </cell>
          <cell r="D45" t="str">
            <v>June 2001</v>
          </cell>
          <cell r="F45">
            <v>224876</v>
          </cell>
          <cell r="H45">
            <v>1695823</v>
          </cell>
          <cell r="J45">
            <v>19988</v>
          </cell>
          <cell r="L45">
            <v>-264747</v>
          </cell>
          <cell r="N45">
            <v>120744</v>
          </cell>
          <cell r="P45">
            <v>705960</v>
          </cell>
        </row>
        <row r="46">
          <cell r="B46" t="str">
            <v>25.</v>
          </cell>
          <cell r="D46" t="str">
            <v>July 2001</v>
          </cell>
          <cell r="F46">
            <v>215591</v>
          </cell>
          <cell r="H46">
            <v>2129630</v>
          </cell>
          <cell r="J46">
            <v>15068</v>
          </cell>
          <cell r="L46">
            <v>-337696</v>
          </cell>
          <cell r="N46">
            <v>120257</v>
          </cell>
          <cell r="P46">
            <v>705960</v>
          </cell>
        </row>
        <row r="47">
          <cell r="B47" t="str">
            <v>26.</v>
          </cell>
          <cell r="D47" t="str">
            <v>August 2001</v>
          </cell>
          <cell r="F47">
            <v>195363</v>
          </cell>
          <cell r="H47">
            <v>2249518</v>
          </cell>
          <cell r="J47">
            <v>11788</v>
          </cell>
          <cell r="L47">
            <v>-232854</v>
          </cell>
          <cell r="N47">
            <v>100128</v>
          </cell>
          <cell r="P47">
            <v>705960</v>
          </cell>
        </row>
        <row r="48">
          <cell r="B48" t="str">
            <v>27.</v>
          </cell>
          <cell r="D48" t="str">
            <v>September 2001</v>
          </cell>
          <cell r="F48">
            <v>189000</v>
          </cell>
          <cell r="H48">
            <v>2695813</v>
          </cell>
          <cell r="J48">
            <v>8507</v>
          </cell>
          <cell r="L48">
            <v>-164947</v>
          </cell>
          <cell r="N48">
            <v>108478</v>
          </cell>
          <cell r="P48">
            <v>705960</v>
          </cell>
        </row>
        <row r="50">
          <cell r="B50" t="str">
            <v>28.</v>
          </cell>
          <cell r="D50" t="str">
            <v>13 month average</v>
          </cell>
          <cell r="F50">
            <v>207679.46153846153</v>
          </cell>
          <cell r="H50">
            <v>2524565.6923076925</v>
          </cell>
          <cell r="J50">
            <v>186358.07692307694</v>
          </cell>
          <cell r="L50">
            <v>-7296.7692307692305</v>
          </cell>
          <cell r="N50">
            <v>131706.92307692306</v>
          </cell>
          <cell r="P50">
            <v>791529.23076923075</v>
          </cell>
        </row>
        <row r="53">
          <cell r="L53" t="str">
            <v>Holding Co</v>
          </cell>
        </row>
        <row r="54">
          <cell r="B54" t="str">
            <v>Misc Curr &amp; Accr'd Liabilities included in Other Cash Working Capital  (see WP E-4):    *</v>
          </cell>
          <cell r="L54" t="str">
            <v>Portion - FYI  **</v>
          </cell>
        </row>
        <row r="56">
          <cell r="B56" t="str">
            <v>Accrued Vacation</v>
          </cell>
          <cell r="F56" t="str">
            <v>Bal @ 9/30/01</v>
          </cell>
          <cell r="J56">
            <v>13546433</v>
          </cell>
          <cell r="L56">
            <v>1637401</v>
          </cell>
        </row>
        <row r="57">
          <cell r="B57" t="str">
            <v>Labor Accrued, Not Paid</v>
          </cell>
          <cell r="F57" t="str">
            <v>Bal @ 9/30/01</v>
          </cell>
          <cell r="J57">
            <v>2478234</v>
          </cell>
          <cell r="L57">
            <v>382673</v>
          </cell>
        </row>
        <row r="58">
          <cell r="B58" t="str">
            <v>Fuel Clause Over-Recoveries</v>
          </cell>
          <cell r="F58" t="str">
            <v>13-month avg</v>
          </cell>
          <cell r="J58">
            <v>1748670.6153846155</v>
          </cell>
          <cell r="P58" t="str">
            <v>**  These amounts were allocated from the holding co. to the utility</v>
          </cell>
        </row>
        <row r="59">
          <cell r="B59" t="str">
            <v>Off-Sys Sales Credit</v>
          </cell>
          <cell r="F59" t="str">
            <v>13-month avg</v>
          </cell>
          <cell r="J59">
            <v>800838.4615384615</v>
          </cell>
          <cell r="P59" t="str">
            <v xml:space="preserve">     to more fairly reflect amounts that should  be included in the</v>
          </cell>
        </row>
        <row r="60">
          <cell r="B60" t="str">
            <v>Workers Comp</v>
          </cell>
          <cell r="F60" t="str">
            <v>Bal @ 9/30/01</v>
          </cell>
          <cell r="J60">
            <v>2436318</v>
          </cell>
          <cell r="L60">
            <v>174260</v>
          </cell>
          <cell r="P60" t="str">
            <v xml:space="preserve">     Other Cash Working Capital component of rate base for this test year.</v>
          </cell>
        </row>
        <row r="61">
          <cell r="B61" t="str">
            <v>Public Liability</v>
          </cell>
          <cell r="F61" t="str">
            <v>13-month avg</v>
          </cell>
          <cell r="J61">
            <v>791529.23076923075</v>
          </cell>
          <cell r="L61">
            <v>791529</v>
          </cell>
        </row>
      </sheetData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/>
      <sheetData sheetId="35"/>
      <sheetData sheetId="36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WP 2-16 Support do not file"/>
      <sheetName val="WP-H-14-682015 Lobby"/>
      <sheetName val="WP H14 W_Koenig"/>
      <sheetName val="WP-H-14-682010_Lobby"/>
      <sheetName val="WP-H-14-682010_LobbyA"/>
      <sheetName val="WP-H-14-682015_Lobby"/>
      <sheetName val="WP H-2-32 2009 Fuel detail"/>
    </sheetNames>
    <sheetDataSet>
      <sheetData sheetId="0"/>
      <sheetData sheetId="1"/>
      <sheetData sheetId="2">
        <row r="14">
          <cell r="L14">
            <v>28170</v>
          </cell>
        </row>
      </sheetData>
      <sheetData sheetId="3"/>
      <sheetData sheetId="4">
        <row r="1">
          <cell r="A1" t="str">
            <v>X0005020</v>
          </cell>
          <cell r="B1" t="str">
            <v>682010</v>
          </cell>
          <cell r="C1" t="str">
            <v>4500151507</v>
          </cell>
          <cell r="D1" t="str">
            <v>Clayton C. Raylor</v>
          </cell>
          <cell r="E1" t="str">
            <v/>
          </cell>
          <cell r="F1" t="str">
            <v>Lobbying &amp; consult services Inv #624</v>
          </cell>
          <cell r="G1">
            <v>5000</v>
          </cell>
        </row>
        <row r="3">
          <cell r="A3" t="str">
            <v>X0005020</v>
          </cell>
          <cell r="B3" t="str">
            <v>682010</v>
          </cell>
          <cell r="C3" t="str">
            <v>4500154364</v>
          </cell>
          <cell r="D3" t="str">
            <v>Jeff Applekamp</v>
          </cell>
          <cell r="E3" t="str">
            <v/>
          </cell>
          <cell r="F3" t="str">
            <v>Consultant services</v>
          </cell>
          <cell r="G3">
            <v>3000</v>
          </cell>
        </row>
        <row r="4">
          <cell r="A4" t="str">
            <v>X0005020</v>
          </cell>
          <cell r="B4" t="str">
            <v>682010</v>
          </cell>
          <cell r="C4" t="str">
            <v>4500155349</v>
          </cell>
          <cell r="D4" t="str">
            <v>Jeff Applekamp</v>
          </cell>
          <cell r="E4" t="str">
            <v/>
          </cell>
          <cell r="F4" t="str">
            <v>Contract expenses</v>
          </cell>
          <cell r="G4">
            <v>357.35</v>
          </cell>
        </row>
        <row r="5">
          <cell r="G5">
            <v>3357.35</v>
          </cell>
        </row>
        <row r="6">
          <cell r="A6" t="str">
            <v>X0005020</v>
          </cell>
          <cell r="B6" t="str">
            <v>682010</v>
          </cell>
          <cell r="C6" t="str">
            <v>4500164665</v>
          </cell>
          <cell r="D6" t="str">
            <v>Lee Slater</v>
          </cell>
          <cell r="E6" t="str">
            <v/>
          </cell>
          <cell r="F6" t="str">
            <v>Legal services</v>
          </cell>
          <cell r="G6">
            <v>3000</v>
          </cell>
        </row>
        <row r="7">
          <cell r="A7" t="str">
            <v>X0005020</v>
          </cell>
          <cell r="B7" t="str">
            <v>682010</v>
          </cell>
          <cell r="C7" t="str">
            <v>4500178284</v>
          </cell>
          <cell r="D7" t="str">
            <v>Lee Slater</v>
          </cell>
          <cell r="E7" t="str">
            <v/>
          </cell>
          <cell r="F7" t="str">
            <v>Legal fees</v>
          </cell>
          <cell r="G7">
            <v>1170</v>
          </cell>
        </row>
        <row r="8">
          <cell r="G8">
            <v>4170</v>
          </cell>
        </row>
        <row r="9">
          <cell r="A9" t="str">
            <v>X0005020</v>
          </cell>
          <cell r="B9" t="str">
            <v>682010</v>
          </cell>
          <cell r="C9" t="str">
            <v>4500147506</v>
          </cell>
          <cell r="D9" t="str">
            <v>Okla. Assoc. of Tax Repr.</v>
          </cell>
          <cell r="E9" t="str">
            <v/>
          </cell>
          <cell r="F9" t="str">
            <v>Expert Witness Services</v>
          </cell>
          <cell r="G9">
            <v>175</v>
          </cell>
        </row>
        <row r="10">
          <cell r="A10" t="str">
            <v>X0005020</v>
          </cell>
          <cell r="B10" t="str">
            <v>682010</v>
          </cell>
          <cell r="C10" t="str">
            <v>4500117667</v>
          </cell>
          <cell r="D10" t="str">
            <v>Walker, Ferguson &amp; Ferguson</v>
          </cell>
          <cell r="E10" t="str">
            <v>File No 1693-0003D Statement 100</v>
          </cell>
          <cell r="F10" t="str">
            <v>services on legislative issues</v>
          </cell>
          <cell r="G10">
            <v>2000</v>
          </cell>
        </row>
        <row r="11">
          <cell r="A11" t="str">
            <v>X0005020</v>
          </cell>
          <cell r="B11" t="str">
            <v>682010</v>
          </cell>
          <cell r="C11" t="str">
            <v>4500144599</v>
          </cell>
          <cell r="D11" t="str">
            <v>Walker, Ferguson &amp; Ferguson</v>
          </cell>
          <cell r="E11" t="str">
            <v>File No. 1693-0003D Statement 101</v>
          </cell>
          <cell r="F11" t="str">
            <v>services on legislative issues</v>
          </cell>
          <cell r="G11">
            <v>2000</v>
          </cell>
        </row>
        <row r="12">
          <cell r="A12" t="str">
            <v>X0005020</v>
          </cell>
          <cell r="B12" t="str">
            <v>682010</v>
          </cell>
          <cell r="C12" t="str">
            <v>4500144599</v>
          </cell>
          <cell r="D12" t="str">
            <v>Walker, Ferguson &amp; Ferguson</v>
          </cell>
          <cell r="E12" t="str">
            <v>Statement 102 File No. 1693-0003D</v>
          </cell>
          <cell r="F12" t="str">
            <v>services on legislative issues</v>
          </cell>
          <cell r="G12">
            <v>2000</v>
          </cell>
        </row>
        <row r="13">
          <cell r="A13" t="str">
            <v>X0005020</v>
          </cell>
          <cell r="B13" t="str">
            <v>682010</v>
          </cell>
          <cell r="C13" t="str">
            <v>4500144599</v>
          </cell>
          <cell r="D13" t="str">
            <v>Walker, Ferguson &amp; Ferguson</v>
          </cell>
          <cell r="E13" t="str">
            <v>File No. 1693-0003D Statement 103</v>
          </cell>
          <cell r="F13" t="str">
            <v>services on legislative issues</v>
          </cell>
          <cell r="G13">
            <v>2000</v>
          </cell>
        </row>
        <row r="14">
          <cell r="A14" t="str">
            <v>X0005020</v>
          </cell>
          <cell r="B14" t="str">
            <v>682010</v>
          </cell>
          <cell r="C14" t="str">
            <v>4500144599</v>
          </cell>
          <cell r="D14" t="str">
            <v>Walker, Ferguson &amp; Ferguson</v>
          </cell>
          <cell r="E14" t="str">
            <v>File No. 1693-0003D, Stmt. 104</v>
          </cell>
          <cell r="F14" t="str">
            <v>services on legislative issues</v>
          </cell>
          <cell r="G14">
            <v>2000</v>
          </cell>
        </row>
        <row r="15">
          <cell r="A15" t="str">
            <v>X0005020</v>
          </cell>
          <cell r="B15" t="str">
            <v>682010</v>
          </cell>
          <cell r="C15" t="str">
            <v>4500144599</v>
          </cell>
          <cell r="D15" t="str">
            <v>Walker, Ferguson &amp; Ferguson</v>
          </cell>
          <cell r="E15" t="str">
            <v>File No. 1693-0003D, Stmt. 105</v>
          </cell>
          <cell r="F15" t="str">
            <v>services on legislative issues</v>
          </cell>
          <cell r="G15">
            <v>2000</v>
          </cell>
        </row>
        <row r="16">
          <cell r="A16" t="str">
            <v>X0005020</v>
          </cell>
          <cell r="B16" t="str">
            <v>682010</v>
          </cell>
          <cell r="C16" t="str">
            <v>4500144599</v>
          </cell>
          <cell r="D16" t="str">
            <v>Walker, Ferguson &amp; Ferguson</v>
          </cell>
          <cell r="E16" t="str">
            <v>Statement 106</v>
          </cell>
          <cell r="F16" t="str">
            <v>services on legislative issues</v>
          </cell>
          <cell r="G16">
            <v>2000</v>
          </cell>
        </row>
        <row r="17">
          <cell r="A17" t="str">
            <v>X0005020</v>
          </cell>
          <cell r="B17" t="str">
            <v>682010</v>
          </cell>
          <cell r="C17" t="str">
            <v>4500144599</v>
          </cell>
          <cell r="D17" t="str">
            <v>Walker, Ferguson &amp; Ferguson</v>
          </cell>
          <cell r="E17" t="str">
            <v>File No: 1693-0003D Statement 107</v>
          </cell>
          <cell r="F17" t="str">
            <v>services on legislative issues</v>
          </cell>
          <cell r="G17">
            <v>2000</v>
          </cell>
        </row>
        <row r="18">
          <cell r="A18" t="str">
            <v>X0005020</v>
          </cell>
          <cell r="B18" t="str">
            <v>682010</v>
          </cell>
          <cell r="C18" t="str">
            <v>4500144599</v>
          </cell>
          <cell r="D18" t="str">
            <v>Walker, Ferguson &amp; Ferguson</v>
          </cell>
          <cell r="E18" t="str">
            <v/>
          </cell>
          <cell r="F18" t="str">
            <v>services on legislative issues</v>
          </cell>
          <cell r="G18">
            <v>2000</v>
          </cell>
        </row>
        <row r="19">
          <cell r="A19" t="str">
            <v>X0005020</v>
          </cell>
          <cell r="B19" t="str">
            <v>682010</v>
          </cell>
          <cell r="C19" t="str">
            <v>4500144599</v>
          </cell>
          <cell r="D19" t="str">
            <v>Walker, Ferguson &amp; Ferguson</v>
          </cell>
          <cell r="E19" t="str">
            <v>File No. 1693-0003D Statement 109</v>
          </cell>
          <cell r="F19" t="str">
            <v>services on legislative issues</v>
          </cell>
          <cell r="G19">
            <v>2000</v>
          </cell>
        </row>
        <row r="20">
          <cell r="A20" t="str">
            <v>X0005020</v>
          </cell>
          <cell r="B20" t="str">
            <v>682010</v>
          </cell>
          <cell r="C20" t="str">
            <v>4500144599</v>
          </cell>
          <cell r="D20" t="str">
            <v>Walker, Ferguson &amp; Ferguson</v>
          </cell>
          <cell r="E20" t="str">
            <v>File No. 1693-0003D, Statement 110</v>
          </cell>
          <cell r="F20" t="str">
            <v>services on legislative issues</v>
          </cell>
          <cell r="G20">
            <v>2000</v>
          </cell>
        </row>
        <row r="21">
          <cell r="G21">
            <v>22000</v>
          </cell>
        </row>
        <row r="22">
          <cell r="A22" t="str">
            <v>X0005020</v>
          </cell>
          <cell r="B22" t="str">
            <v>682010</v>
          </cell>
          <cell r="C22" t="str">
            <v>4500169294</v>
          </cell>
          <cell r="D22" t="str">
            <v>Williams &amp; Jensen</v>
          </cell>
          <cell r="E22" t="str">
            <v>Lobbying services Invoice 6329</v>
          </cell>
          <cell r="F22" t="str">
            <v>NON-LOBBYING COST(0001)</v>
          </cell>
          <cell r="G22">
            <v>5921.9</v>
          </cell>
        </row>
        <row r="23">
          <cell r="A23" t="str">
            <v>Cost ctr</v>
          </cell>
          <cell r="B23" t="str">
            <v>Cost elem.</v>
          </cell>
          <cell r="C23" t="str">
            <v>Purch.doc.</v>
          </cell>
          <cell r="E23" t="str">
            <v>Name</v>
          </cell>
          <cell r="F23" t="str">
            <v>Purchase order text</v>
          </cell>
          <cell r="G23" t="str">
            <v>Value COCurr</v>
          </cell>
        </row>
        <row r="24">
          <cell r="A24" t="str">
            <v>X0005020</v>
          </cell>
          <cell r="B24" t="str">
            <v>682010</v>
          </cell>
          <cell r="C24" t="str">
            <v/>
          </cell>
          <cell r="E24" t="str">
            <v>Inv 5714</v>
          </cell>
          <cell r="F24" t="str">
            <v/>
          </cell>
          <cell r="G24">
            <v>-571.16</v>
          </cell>
        </row>
        <row r="25">
          <cell r="A25" t="str">
            <v>X0005020</v>
          </cell>
          <cell r="B25" t="str">
            <v>682010</v>
          </cell>
          <cell r="C25" t="str">
            <v>4500169294</v>
          </cell>
          <cell r="E25" t="str">
            <v>Non-lobbying expenses Invoice 5949</v>
          </cell>
          <cell r="F25" t="str">
            <v>NON-LOBBYING COST(0001)</v>
          </cell>
        </row>
        <row r="26">
          <cell r="A26" t="str">
            <v>X0005020</v>
          </cell>
          <cell r="B26" t="str">
            <v>682010</v>
          </cell>
          <cell r="C26" t="str">
            <v>4500169294</v>
          </cell>
          <cell r="E26" t="str">
            <v>Non-lobbying services Invoice 6175</v>
          </cell>
          <cell r="F26" t="str">
            <v>NON-LOBBYING COST(0001)</v>
          </cell>
          <cell r="G26">
            <v>1562.5</v>
          </cell>
        </row>
        <row r="27">
          <cell r="G27">
            <v>991.34</v>
          </cell>
        </row>
        <row r="28">
          <cell r="A28" t="str">
            <v>X0005020</v>
          </cell>
          <cell r="B28" t="str">
            <v>682010</v>
          </cell>
          <cell r="C28" t="str">
            <v>4500169294</v>
          </cell>
          <cell r="E28" t="str">
            <v>Non-lobbying services Inv 6445</v>
          </cell>
          <cell r="F28" t="str">
            <v>NON-LOBBYING COST(0001)</v>
          </cell>
        </row>
        <row r="29">
          <cell r="A29" t="str">
            <v>X0005020</v>
          </cell>
          <cell r="B29" t="str">
            <v>682010</v>
          </cell>
          <cell r="C29" t="str">
            <v>4500169294</v>
          </cell>
          <cell r="E29" t="str">
            <v>Non-lobbying services Inv. 6521</v>
          </cell>
          <cell r="F29" t="str">
            <v>NON-LOBBYING COST(0001)</v>
          </cell>
        </row>
        <row r="30">
          <cell r="A30" t="str">
            <v>X0005020</v>
          </cell>
          <cell r="B30" t="str">
            <v>682010</v>
          </cell>
          <cell r="C30" t="str">
            <v>4500169294</v>
          </cell>
          <cell r="E30" t="str">
            <v/>
          </cell>
          <cell r="F30" t="str">
            <v>NON-LOBBYING COST(0001)</v>
          </cell>
        </row>
      </sheetData>
      <sheetData sheetId="5">
        <row r="2">
          <cell r="G2" t="str">
            <v/>
          </cell>
          <cell r="H2">
            <v>38076</v>
          </cell>
          <cell r="I2">
            <v>200</v>
          </cell>
          <cell r="J2">
            <v>38076</v>
          </cell>
        </row>
        <row r="3">
          <cell r="G3" t="str">
            <v/>
          </cell>
          <cell r="H3">
            <v>38079</v>
          </cell>
          <cell r="I3">
            <v>1132.5</v>
          </cell>
          <cell r="J3">
            <v>38077</v>
          </cell>
        </row>
        <row r="4">
          <cell r="G4" t="str">
            <v/>
          </cell>
          <cell r="H4">
            <v>38202</v>
          </cell>
          <cell r="I4">
            <v>-16000</v>
          </cell>
          <cell r="J4">
            <v>38199</v>
          </cell>
        </row>
        <row r="5">
          <cell r="G5" t="str">
            <v/>
          </cell>
          <cell r="H5">
            <v>38232</v>
          </cell>
          <cell r="I5">
            <v>-14650.41</v>
          </cell>
          <cell r="J5">
            <v>38230</v>
          </cell>
        </row>
        <row r="6">
          <cell r="G6" t="str">
            <v/>
          </cell>
          <cell r="H6">
            <v>38232</v>
          </cell>
          <cell r="I6">
            <v>-16431.849999999999</v>
          </cell>
          <cell r="J6">
            <v>38230</v>
          </cell>
        </row>
        <row r="7">
          <cell r="G7" t="str">
            <v/>
          </cell>
          <cell r="H7">
            <v>38232</v>
          </cell>
          <cell r="I7">
            <v>-39615.4</v>
          </cell>
          <cell r="J7">
            <v>38230</v>
          </cell>
        </row>
        <row r="8">
          <cell r="G8" t="str">
            <v>K CAMPBELL</v>
          </cell>
          <cell r="H8">
            <v>38254</v>
          </cell>
          <cell r="I8">
            <v>2500</v>
          </cell>
          <cell r="J8">
            <v>38254</v>
          </cell>
        </row>
        <row r="9">
          <cell r="G9" t="str">
            <v/>
          </cell>
          <cell r="H9">
            <v>38264</v>
          </cell>
          <cell r="I9">
            <v>-5779.53</v>
          </cell>
          <cell r="J9">
            <v>38260</v>
          </cell>
        </row>
        <row r="10">
          <cell r="G10" t="str">
            <v/>
          </cell>
          <cell r="H10">
            <v>38264</v>
          </cell>
          <cell r="I10">
            <v>-114915.72</v>
          </cell>
          <cell r="J10">
            <v>38260</v>
          </cell>
        </row>
        <row r="11">
          <cell r="G11" t="str">
            <v/>
          </cell>
          <cell r="H11">
            <v>38293</v>
          </cell>
          <cell r="I11">
            <v>-163593.79999999999</v>
          </cell>
          <cell r="J11">
            <v>38291</v>
          </cell>
        </row>
        <row r="12">
          <cell r="G12" t="str">
            <v/>
          </cell>
          <cell r="H12">
            <v>38309</v>
          </cell>
          <cell r="I12">
            <v>-779.7</v>
          </cell>
          <cell r="J12">
            <v>38309</v>
          </cell>
        </row>
        <row r="13">
          <cell r="G13" t="str">
            <v/>
          </cell>
          <cell r="H13">
            <v>38328</v>
          </cell>
          <cell r="I13">
            <v>-26945</v>
          </cell>
          <cell r="J13">
            <v>38321</v>
          </cell>
        </row>
        <row r="14">
          <cell r="G14" t="str">
            <v/>
          </cell>
          <cell r="H14">
            <v>38356</v>
          </cell>
          <cell r="I14">
            <v>8949.6</v>
          </cell>
          <cell r="J14">
            <v>38352</v>
          </cell>
        </row>
        <row r="15">
          <cell r="G15" t="str">
            <v/>
          </cell>
          <cell r="H15">
            <v>38356</v>
          </cell>
          <cell r="I15">
            <v>-9850.6</v>
          </cell>
          <cell r="J15">
            <v>38352</v>
          </cell>
        </row>
        <row r="16">
          <cell r="G16" t="str">
            <v>393823</v>
          </cell>
          <cell r="H16">
            <v>37827</v>
          </cell>
          <cell r="I16">
            <v>61.36</v>
          </cell>
          <cell r="J16">
            <v>38018</v>
          </cell>
        </row>
        <row r="17">
          <cell r="G17" t="str">
            <v>11077</v>
          </cell>
          <cell r="H17">
            <v>38058</v>
          </cell>
          <cell r="I17">
            <v>230.64</v>
          </cell>
          <cell r="J17">
            <v>38071</v>
          </cell>
        </row>
        <row r="18">
          <cell r="G18" t="str">
            <v>7795</v>
          </cell>
          <cell r="H18">
            <v>38057</v>
          </cell>
          <cell r="I18">
            <v>346.8</v>
          </cell>
          <cell r="J18">
            <v>38071</v>
          </cell>
        </row>
        <row r="19">
          <cell r="G19" t="str">
            <v>00585</v>
          </cell>
          <cell r="H19">
            <v>38064</v>
          </cell>
          <cell r="I19">
            <v>46583.73</v>
          </cell>
          <cell r="J19">
            <v>38071</v>
          </cell>
        </row>
        <row r="20">
          <cell r="G20" t="str">
            <v>46329</v>
          </cell>
          <cell r="H20">
            <v>38018</v>
          </cell>
          <cell r="I20">
            <v>10200</v>
          </cell>
          <cell r="J20">
            <v>38071</v>
          </cell>
        </row>
        <row r="21">
          <cell r="G21" t="str">
            <v>47375</v>
          </cell>
          <cell r="H21">
            <v>38058</v>
          </cell>
          <cell r="I21">
            <v>750</v>
          </cell>
          <cell r="J21">
            <v>38075</v>
          </cell>
        </row>
        <row r="22">
          <cell r="G22" t="str">
            <v>00663</v>
          </cell>
          <cell r="H22">
            <v>38076</v>
          </cell>
          <cell r="I22">
            <v>11576</v>
          </cell>
          <cell r="J22">
            <v>38097</v>
          </cell>
        </row>
        <row r="23">
          <cell r="G23" t="str">
            <v>CONSULTING FEE</v>
          </cell>
          <cell r="H23">
            <v>38117</v>
          </cell>
          <cell r="I23">
            <v>250</v>
          </cell>
          <cell r="J23">
            <v>38117</v>
          </cell>
        </row>
        <row r="24">
          <cell r="G24" t="str">
            <v>CONSULTING FEE</v>
          </cell>
          <cell r="H24">
            <v>38148</v>
          </cell>
          <cell r="I24">
            <v>250</v>
          </cell>
          <cell r="J24">
            <v>38148</v>
          </cell>
        </row>
        <row r="25">
          <cell r="G25" t="str">
            <v>CONSULTING FEE</v>
          </cell>
          <cell r="H25">
            <v>38178</v>
          </cell>
          <cell r="I25">
            <v>250</v>
          </cell>
          <cell r="J25">
            <v>38178</v>
          </cell>
        </row>
        <row r="26">
          <cell r="G26" t="str">
            <v>1424</v>
          </cell>
          <cell r="H26">
            <v>38182</v>
          </cell>
          <cell r="I26">
            <v>160</v>
          </cell>
          <cell r="J26">
            <v>38200</v>
          </cell>
        </row>
        <row r="27">
          <cell r="G27" t="str">
            <v>CONSULTING FEE</v>
          </cell>
          <cell r="H27">
            <v>38209</v>
          </cell>
          <cell r="I27">
            <v>250</v>
          </cell>
          <cell r="J27">
            <v>38209</v>
          </cell>
        </row>
        <row r="28">
          <cell r="G28" t="str">
            <v/>
          </cell>
          <cell r="H28">
            <v>37999</v>
          </cell>
          <cell r="I28">
            <v>135.46</v>
          </cell>
          <cell r="J28">
            <v>38014</v>
          </cell>
        </row>
        <row r="29">
          <cell r="G29" t="str">
            <v/>
          </cell>
          <cell r="H29">
            <v>37991</v>
          </cell>
          <cell r="I29">
            <v>94</v>
          </cell>
          <cell r="J29">
            <v>38020</v>
          </cell>
        </row>
        <row r="30">
          <cell r="G30" t="str">
            <v/>
          </cell>
          <cell r="H30">
            <v>37993</v>
          </cell>
          <cell r="I30">
            <v>97.54</v>
          </cell>
          <cell r="J30">
            <v>38020</v>
          </cell>
        </row>
        <row r="31">
          <cell r="G31" t="str">
            <v/>
          </cell>
          <cell r="H31">
            <v>38023</v>
          </cell>
          <cell r="I31">
            <v>253.4</v>
          </cell>
          <cell r="J31">
            <v>38033</v>
          </cell>
        </row>
        <row r="32">
          <cell r="G32" t="str">
            <v/>
          </cell>
          <cell r="H32">
            <v>38019</v>
          </cell>
          <cell r="I32">
            <v>102</v>
          </cell>
          <cell r="J32">
            <v>38033</v>
          </cell>
        </row>
        <row r="33">
          <cell r="G33" t="str">
            <v/>
          </cell>
          <cell r="H33">
            <v>38035</v>
          </cell>
          <cell r="I33">
            <v>600</v>
          </cell>
          <cell r="J33">
            <v>38049</v>
          </cell>
        </row>
        <row r="34">
          <cell r="G34" t="str">
            <v/>
          </cell>
          <cell r="H34">
            <v>38035</v>
          </cell>
          <cell r="I34">
            <v>140</v>
          </cell>
          <cell r="J34">
            <v>38056</v>
          </cell>
        </row>
        <row r="35">
          <cell r="G35" t="str">
            <v/>
          </cell>
          <cell r="H35">
            <v>38049</v>
          </cell>
          <cell r="I35">
            <v>22.63</v>
          </cell>
          <cell r="J35">
            <v>38056</v>
          </cell>
        </row>
        <row r="36">
          <cell r="G36" t="str">
            <v/>
          </cell>
          <cell r="H36">
            <v>38047</v>
          </cell>
          <cell r="I36">
            <v>104</v>
          </cell>
          <cell r="J36">
            <v>38056</v>
          </cell>
        </row>
        <row r="37">
          <cell r="G37" t="str">
            <v/>
          </cell>
          <cell r="H37">
            <v>38050</v>
          </cell>
          <cell r="I37">
            <v>225</v>
          </cell>
          <cell r="J37">
            <v>38061</v>
          </cell>
        </row>
        <row r="38">
          <cell r="G38" t="str">
            <v/>
          </cell>
          <cell r="H38">
            <v>38043</v>
          </cell>
          <cell r="I38">
            <v>39</v>
          </cell>
          <cell r="J38">
            <v>38082</v>
          </cell>
        </row>
        <row r="39">
          <cell r="G39" t="str">
            <v/>
          </cell>
          <cell r="H39">
            <v>38051</v>
          </cell>
          <cell r="I39">
            <v>19.399999999999999</v>
          </cell>
          <cell r="J39">
            <v>38082</v>
          </cell>
        </row>
        <row r="40">
          <cell r="G40" t="str">
            <v/>
          </cell>
          <cell r="H40">
            <v>38069</v>
          </cell>
          <cell r="I40">
            <v>45</v>
          </cell>
          <cell r="J40">
            <v>38082</v>
          </cell>
        </row>
        <row r="41">
          <cell r="G41" t="str">
            <v/>
          </cell>
          <cell r="H41">
            <v>38078</v>
          </cell>
          <cell r="I41">
            <v>114</v>
          </cell>
          <cell r="J41">
            <v>38100</v>
          </cell>
        </row>
        <row r="42">
          <cell r="G42" t="str">
            <v/>
          </cell>
          <cell r="H42">
            <v>38085</v>
          </cell>
          <cell r="I42">
            <v>2.95</v>
          </cell>
          <cell r="J42">
            <v>38100</v>
          </cell>
        </row>
        <row r="43">
          <cell r="G43" t="str">
            <v/>
          </cell>
          <cell r="H43">
            <v>38101</v>
          </cell>
          <cell r="I43">
            <v>2.95</v>
          </cell>
          <cell r="J43">
            <v>38113</v>
          </cell>
        </row>
        <row r="44">
          <cell r="G44" t="str">
            <v/>
          </cell>
          <cell r="H44">
            <v>38110</v>
          </cell>
          <cell r="I44">
            <v>114</v>
          </cell>
          <cell r="J44">
            <v>38113</v>
          </cell>
        </row>
        <row r="45">
          <cell r="G45" t="str">
            <v/>
          </cell>
          <cell r="H45">
            <v>38110</v>
          </cell>
          <cell r="I45">
            <v>225</v>
          </cell>
          <cell r="J45">
            <v>38120</v>
          </cell>
        </row>
        <row r="46">
          <cell r="G46" t="str">
            <v/>
          </cell>
          <cell r="H46">
            <v>38139</v>
          </cell>
          <cell r="I46">
            <v>225</v>
          </cell>
          <cell r="J46">
            <v>38145</v>
          </cell>
        </row>
        <row r="47">
          <cell r="G47" t="str">
            <v/>
          </cell>
          <cell r="H47">
            <v>38139</v>
          </cell>
          <cell r="I47">
            <v>76</v>
          </cell>
          <cell r="J47">
            <v>38145</v>
          </cell>
        </row>
        <row r="48">
          <cell r="G48" t="str">
            <v/>
          </cell>
          <cell r="H48">
            <v>38149</v>
          </cell>
          <cell r="I48">
            <v>269.99</v>
          </cell>
          <cell r="J48">
            <v>38159</v>
          </cell>
        </row>
        <row r="49">
          <cell r="G49" t="str">
            <v/>
          </cell>
          <cell r="H49">
            <v>38169</v>
          </cell>
          <cell r="I49">
            <v>225</v>
          </cell>
          <cell r="J49">
            <v>38175</v>
          </cell>
        </row>
        <row r="50">
          <cell r="G50" t="str">
            <v/>
          </cell>
          <cell r="H50">
            <v>38169</v>
          </cell>
          <cell r="I50">
            <v>128</v>
          </cell>
          <cell r="J50">
            <v>38176</v>
          </cell>
        </row>
        <row r="51">
          <cell r="G51" t="str">
            <v/>
          </cell>
          <cell r="H51">
            <v>38201</v>
          </cell>
          <cell r="I51">
            <v>100</v>
          </cell>
          <cell r="J51">
            <v>38205</v>
          </cell>
        </row>
        <row r="52">
          <cell r="G52" t="str">
            <v/>
          </cell>
          <cell r="H52">
            <v>38201</v>
          </cell>
          <cell r="I52">
            <v>225</v>
          </cell>
          <cell r="J52">
            <v>38209</v>
          </cell>
        </row>
        <row r="53">
          <cell r="G53" t="str">
            <v/>
          </cell>
          <cell r="H53">
            <v>38190</v>
          </cell>
          <cell r="I53">
            <v>8.9499999999999993</v>
          </cell>
          <cell r="J53">
            <v>38210</v>
          </cell>
        </row>
        <row r="54">
          <cell r="G54" t="str">
            <v/>
          </cell>
          <cell r="H54">
            <v>38180</v>
          </cell>
          <cell r="I54">
            <v>8.9499999999999993</v>
          </cell>
          <cell r="J54">
            <v>38210</v>
          </cell>
        </row>
        <row r="55">
          <cell r="G55" t="str">
            <v/>
          </cell>
          <cell r="H55">
            <v>38231</v>
          </cell>
          <cell r="I55">
            <v>225</v>
          </cell>
          <cell r="J55">
            <v>38240</v>
          </cell>
        </row>
        <row r="56">
          <cell r="G56" t="str">
            <v/>
          </cell>
          <cell r="H56">
            <v>38247</v>
          </cell>
          <cell r="I56">
            <v>45</v>
          </cell>
          <cell r="J56">
            <v>38261</v>
          </cell>
        </row>
        <row r="57">
          <cell r="G57" t="str">
            <v/>
          </cell>
          <cell r="H57">
            <v>38232</v>
          </cell>
          <cell r="I57">
            <v>75</v>
          </cell>
          <cell r="J57">
            <v>38261</v>
          </cell>
        </row>
        <row r="58">
          <cell r="G58" t="str">
            <v/>
          </cell>
          <cell r="H58">
            <v>38222</v>
          </cell>
          <cell r="I58">
            <v>75</v>
          </cell>
          <cell r="J58">
            <v>38261</v>
          </cell>
        </row>
        <row r="59">
          <cell r="G59" t="str">
            <v/>
          </cell>
          <cell r="H59">
            <v>38231</v>
          </cell>
          <cell r="I59">
            <v>172</v>
          </cell>
          <cell r="J59">
            <v>38261</v>
          </cell>
        </row>
        <row r="60">
          <cell r="G60" t="str">
            <v/>
          </cell>
          <cell r="H60">
            <v>38261</v>
          </cell>
          <cell r="I60">
            <v>118</v>
          </cell>
          <cell r="J60">
            <v>38266</v>
          </cell>
        </row>
        <row r="61">
          <cell r="G61" t="str">
            <v/>
          </cell>
          <cell r="H61">
            <v>38265</v>
          </cell>
          <cell r="I61">
            <v>225</v>
          </cell>
          <cell r="J61">
            <v>38274</v>
          </cell>
        </row>
        <row r="62">
          <cell r="G62" t="str">
            <v/>
          </cell>
          <cell r="H62">
            <v>38292</v>
          </cell>
          <cell r="I62">
            <v>88</v>
          </cell>
          <cell r="J62">
            <v>38296</v>
          </cell>
        </row>
        <row r="63">
          <cell r="G63" t="str">
            <v/>
          </cell>
          <cell r="H63">
            <v>38292</v>
          </cell>
          <cell r="I63">
            <v>225</v>
          </cell>
          <cell r="J63">
            <v>38302</v>
          </cell>
        </row>
        <row r="64">
          <cell r="G64" t="str">
            <v/>
          </cell>
          <cell r="H64">
            <v>38322</v>
          </cell>
          <cell r="I64">
            <v>92</v>
          </cell>
          <cell r="J64">
            <v>38328</v>
          </cell>
        </row>
        <row r="65">
          <cell r="G65" t="str">
            <v/>
          </cell>
          <cell r="H65">
            <v>38322</v>
          </cell>
          <cell r="I65">
            <v>300</v>
          </cell>
          <cell r="J65">
            <v>38330</v>
          </cell>
        </row>
        <row r="66">
          <cell r="G66" t="str">
            <v/>
          </cell>
          <cell r="H66">
            <v>38049</v>
          </cell>
          <cell r="I66">
            <v>-13959.51</v>
          </cell>
          <cell r="J66">
            <v>38049</v>
          </cell>
        </row>
        <row r="67">
          <cell r="G67" t="str">
            <v/>
          </cell>
          <cell r="H67">
            <v>38049</v>
          </cell>
          <cell r="I67">
            <v>13959.51</v>
          </cell>
          <cell r="J67">
            <v>38049</v>
          </cell>
        </row>
        <row r="68">
          <cell r="G68" t="str">
            <v/>
          </cell>
          <cell r="H68">
            <v>38077</v>
          </cell>
          <cell r="I68">
            <v>-13959.51</v>
          </cell>
          <cell r="J68">
            <v>38077</v>
          </cell>
        </row>
        <row r="69">
          <cell r="G69" t="str">
            <v/>
          </cell>
          <cell r="H69">
            <v>38077</v>
          </cell>
          <cell r="I69">
            <v>-1132.5</v>
          </cell>
          <cell r="J69">
            <v>38077</v>
          </cell>
        </row>
        <row r="70">
          <cell r="G70" t="str">
            <v/>
          </cell>
          <cell r="H70">
            <v>38204</v>
          </cell>
          <cell r="I70">
            <v>-364</v>
          </cell>
          <cell r="J70">
            <v>38204</v>
          </cell>
        </row>
        <row r="71">
          <cell r="G71" t="str">
            <v/>
          </cell>
          <cell r="H71">
            <v>38204</v>
          </cell>
          <cell r="I71">
            <v>-220</v>
          </cell>
          <cell r="J71">
            <v>38204</v>
          </cell>
        </row>
        <row r="72">
          <cell r="G72" t="str">
            <v>INVOICE 162109 D</v>
          </cell>
          <cell r="H72">
            <v>38000</v>
          </cell>
          <cell r="I72">
            <v>364</v>
          </cell>
          <cell r="J72">
            <v>38000</v>
          </cell>
        </row>
        <row r="73">
          <cell r="G73" t="str">
            <v/>
          </cell>
          <cell r="H73">
            <v>38001</v>
          </cell>
          <cell r="I73">
            <v>3600</v>
          </cell>
          <cell r="J73">
            <v>38001</v>
          </cell>
        </row>
        <row r="74">
          <cell r="G74" t="str">
            <v/>
          </cell>
          <cell r="H74">
            <v>38001</v>
          </cell>
          <cell r="I74">
            <v>3870</v>
          </cell>
          <cell r="J74">
            <v>38001</v>
          </cell>
        </row>
        <row r="75">
          <cell r="G75" t="str">
            <v/>
          </cell>
          <cell r="H75">
            <v>38001</v>
          </cell>
          <cell r="I75">
            <v>450</v>
          </cell>
          <cell r="J75">
            <v>38001</v>
          </cell>
        </row>
        <row r="76">
          <cell r="G76" t="str">
            <v>INVOICE 162109 D</v>
          </cell>
          <cell r="H76">
            <v>38005</v>
          </cell>
          <cell r="I76">
            <v>364</v>
          </cell>
          <cell r="J76">
            <v>38005</v>
          </cell>
        </row>
        <row r="77">
          <cell r="G77" t="str">
            <v>INVOICE 16914 DA</v>
          </cell>
          <cell r="H77">
            <v>38005</v>
          </cell>
          <cell r="I77">
            <v>12</v>
          </cell>
          <cell r="J77">
            <v>38005</v>
          </cell>
        </row>
        <row r="78">
          <cell r="G78" t="str">
            <v>INVOICE IVC-03/4</v>
          </cell>
          <cell r="H78">
            <v>38005</v>
          </cell>
          <cell r="I78">
            <v>123.13</v>
          </cell>
          <cell r="J78">
            <v>38005</v>
          </cell>
        </row>
        <row r="79">
          <cell r="G79" t="str">
            <v/>
          </cell>
          <cell r="H79">
            <v>38009</v>
          </cell>
          <cell r="I79">
            <v>2880</v>
          </cell>
          <cell r="J79">
            <v>38009</v>
          </cell>
        </row>
        <row r="80">
          <cell r="G80" t="str">
            <v/>
          </cell>
          <cell r="H80">
            <v>38009</v>
          </cell>
          <cell r="I80">
            <v>720</v>
          </cell>
          <cell r="J80">
            <v>38009</v>
          </cell>
        </row>
        <row r="81">
          <cell r="G81" t="str">
            <v/>
          </cell>
          <cell r="H81">
            <v>38009</v>
          </cell>
          <cell r="I81">
            <v>2880</v>
          </cell>
          <cell r="J81">
            <v>38009</v>
          </cell>
        </row>
        <row r="82">
          <cell r="G82" t="str">
            <v>INVOICE 1353 DAT</v>
          </cell>
          <cell r="H82">
            <v>38015</v>
          </cell>
          <cell r="I82">
            <v>467.1</v>
          </cell>
          <cell r="J82">
            <v>38015</v>
          </cell>
        </row>
        <row r="83">
          <cell r="G83" t="str">
            <v>INVOICE IVC-03/4</v>
          </cell>
          <cell r="H83">
            <v>38015</v>
          </cell>
          <cell r="I83">
            <v>123.13</v>
          </cell>
          <cell r="J83">
            <v>38015</v>
          </cell>
        </row>
        <row r="84">
          <cell r="G84" t="str">
            <v>INVOICE IVC-03/4</v>
          </cell>
          <cell r="H84">
            <v>38015</v>
          </cell>
          <cell r="I84">
            <v>-123.13</v>
          </cell>
          <cell r="J84">
            <v>38015</v>
          </cell>
        </row>
        <row r="85">
          <cell r="G85" t="str">
            <v>IVC-03/4-01-0273</v>
          </cell>
          <cell r="H85">
            <v>38026</v>
          </cell>
          <cell r="I85">
            <v>105.48</v>
          </cell>
          <cell r="J85">
            <v>38026</v>
          </cell>
        </row>
        <row r="86">
          <cell r="G86" t="str">
            <v/>
          </cell>
          <cell r="H86">
            <v>38028</v>
          </cell>
          <cell r="I86">
            <v>1083.75</v>
          </cell>
          <cell r="J86">
            <v>38028</v>
          </cell>
        </row>
        <row r="87">
          <cell r="G87" t="str">
            <v/>
          </cell>
          <cell r="H87">
            <v>38029</v>
          </cell>
          <cell r="I87">
            <v>4545.3599999999997</v>
          </cell>
          <cell r="J87">
            <v>38029</v>
          </cell>
        </row>
        <row r="88">
          <cell r="G88" t="str">
            <v/>
          </cell>
          <cell r="H88">
            <v>38043</v>
          </cell>
          <cell r="I88">
            <v>528.36</v>
          </cell>
          <cell r="J88">
            <v>38043</v>
          </cell>
        </row>
        <row r="89">
          <cell r="G89" t="str">
            <v>INVOICE 17271 DA</v>
          </cell>
          <cell r="H89">
            <v>38050</v>
          </cell>
          <cell r="I89">
            <v>12</v>
          </cell>
          <cell r="J89">
            <v>38050</v>
          </cell>
        </row>
        <row r="90">
          <cell r="G90" t="str">
            <v>INVOICE IVC-03/4</v>
          </cell>
          <cell r="H90">
            <v>38069</v>
          </cell>
          <cell r="I90">
            <v>80.819999999999993</v>
          </cell>
          <cell r="J90">
            <v>38069</v>
          </cell>
        </row>
        <row r="91">
          <cell r="G91" t="str">
            <v/>
          </cell>
          <cell r="H91">
            <v>38070</v>
          </cell>
          <cell r="I91">
            <v>65</v>
          </cell>
          <cell r="J91">
            <v>38070</v>
          </cell>
        </row>
        <row r="92">
          <cell r="G92" t="str">
            <v>INVOICE 162186 D</v>
          </cell>
          <cell r="H92">
            <v>38072</v>
          </cell>
          <cell r="I92">
            <v>480</v>
          </cell>
          <cell r="J92">
            <v>38072</v>
          </cell>
        </row>
        <row r="93">
          <cell r="G93" t="str">
            <v>INVOICE 162200 D</v>
          </cell>
          <cell r="H93">
            <v>38076</v>
          </cell>
          <cell r="I93">
            <v>130</v>
          </cell>
          <cell r="J93">
            <v>38076</v>
          </cell>
        </row>
        <row r="94">
          <cell r="G94" t="str">
            <v/>
          </cell>
          <cell r="H94">
            <v>38079</v>
          </cell>
          <cell r="I94">
            <v>151.19999999999999</v>
          </cell>
          <cell r="J94">
            <v>38079</v>
          </cell>
        </row>
        <row r="95">
          <cell r="G95" t="str">
            <v>INVOICE 17528 DA</v>
          </cell>
          <cell r="H95">
            <v>38083</v>
          </cell>
          <cell r="I95">
            <v>48</v>
          </cell>
          <cell r="J95">
            <v>38083</v>
          </cell>
        </row>
        <row r="96">
          <cell r="G96" t="str">
            <v>INVOICE 162226 D</v>
          </cell>
          <cell r="H96">
            <v>38105</v>
          </cell>
          <cell r="I96">
            <v>130</v>
          </cell>
          <cell r="J96">
            <v>38105</v>
          </cell>
        </row>
        <row r="97">
          <cell r="G97" t="str">
            <v/>
          </cell>
          <cell r="H97">
            <v>38111</v>
          </cell>
          <cell r="I97">
            <v>12000</v>
          </cell>
          <cell r="J97">
            <v>38111</v>
          </cell>
        </row>
        <row r="98">
          <cell r="G98" t="str">
            <v/>
          </cell>
          <cell r="H98">
            <v>38111</v>
          </cell>
          <cell r="I98">
            <v>23000</v>
          </cell>
          <cell r="J98">
            <v>38111</v>
          </cell>
        </row>
        <row r="99">
          <cell r="G99" t="str">
            <v>INVOICE IVC-03/4</v>
          </cell>
          <cell r="H99">
            <v>38114</v>
          </cell>
          <cell r="I99">
            <v>113.73</v>
          </cell>
          <cell r="J99">
            <v>38114</v>
          </cell>
        </row>
        <row r="100">
          <cell r="G100" t="str">
            <v>INVOICE 162198 D</v>
          </cell>
          <cell r="H100">
            <v>38114</v>
          </cell>
          <cell r="I100">
            <v>220</v>
          </cell>
          <cell r="J100">
            <v>38114</v>
          </cell>
        </row>
        <row r="101">
          <cell r="G101" t="str">
            <v>INVOICE 03/4/-03</v>
          </cell>
          <cell r="H101">
            <v>38120</v>
          </cell>
          <cell r="I101">
            <v>93.52</v>
          </cell>
          <cell r="J101">
            <v>38120</v>
          </cell>
        </row>
        <row r="102">
          <cell r="G102" t="str">
            <v/>
          </cell>
          <cell r="H102">
            <v>38124</v>
          </cell>
          <cell r="I102">
            <v>440</v>
          </cell>
          <cell r="J102">
            <v>38124</v>
          </cell>
        </row>
        <row r="103">
          <cell r="G103" t="str">
            <v>INVOICE 162237 D</v>
          </cell>
          <cell r="H103">
            <v>38128</v>
          </cell>
          <cell r="I103">
            <v>350</v>
          </cell>
          <cell r="J103">
            <v>38128</v>
          </cell>
        </row>
        <row r="104">
          <cell r="G104" t="str">
            <v/>
          </cell>
          <cell r="H104">
            <v>38131</v>
          </cell>
          <cell r="I104">
            <v>20450.36</v>
          </cell>
          <cell r="J104">
            <v>38131</v>
          </cell>
        </row>
        <row r="105">
          <cell r="G105" t="str">
            <v/>
          </cell>
          <cell r="H105">
            <v>38131</v>
          </cell>
          <cell r="I105">
            <v>440.45</v>
          </cell>
          <cell r="J105">
            <v>38131</v>
          </cell>
        </row>
        <row r="106">
          <cell r="G106" t="str">
            <v>INVOICE IVC-03/4</v>
          </cell>
          <cell r="H106">
            <v>38160</v>
          </cell>
          <cell r="I106">
            <v>99.2</v>
          </cell>
          <cell r="J106">
            <v>38160</v>
          </cell>
        </row>
        <row r="107">
          <cell r="G107" t="str">
            <v>INVOICE 162291 D</v>
          </cell>
          <cell r="H107">
            <v>38162</v>
          </cell>
          <cell r="I107">
            <v>717.5</v>
          </cell>
          <cell r="J107">
            <v>38162</v>
          </cell>
        </row>
        <row r="108">
          <cell r="G108" t="str">
            <v>INVOICE 162264 D</v>
          </cell>
          <cell r="H108">
            <v>38162</v>
          </cell>
          <cell r="I108">
            <v>432.5</v>
          </cell>
          <cell r="J108">
            <v>38162</v>
          </cell>
        </row>
        <row r="109">
          <cell r="G109" t="str">
            <v>INVOICE 162286 D</v>
          </cell>
          <cell r="H109">
            <v>38162</v>
          </cell>
          <cell r="I109">
            <v>340</v>
          </cell>
          <cell r="J109">
            <v>38162</v>
          </cell>
        </row>
        <row r="110">
          <cell r="G110" t="str">
            <v/>
          </cell>
          <cell r="H110">
            <v>38166</v>
          </cell>
          <cell r="I110">
            <v>1800</v>
          </cell>
          <cell r="J110">
            <v>38166</v>
          </cell>
        </row>
        <row r="111">
          <cell r="G111" t="str">
            <v/>
          </cell>
          <cell r="H111">
            <v>38167</v>
          </cell>
          <cell r="I111">
            <v>812.81</v>
          </cell>
          <cell r="J111">
            <v>38167</v>
          </cell>
        </row>
        <row r="112">
          <cell r="G112" t="str">
            <v/>
          </cell>
          <cell r="H112">
            <v>38167</v>
          </cell>
          <cell r="I112">
            <v>734.67</v>
          </cell>
          <cell r="J112">
            <v>38167</v>
          </cell>
        </row>
        <row r="113">
          <cell r="G113" t="str">
            <v/>
          </cell>
          <cell r="H113">
            <v>38167</v>
          </cell>
          <cell r="I113">
            <v>734.67</v>
          </cell>
          <cell r="J113">
            <v>38167</v>
          </cell>
        </row>
        <row r="114">
          <cell r="G114" t="str">
            <v/>
          </cell>
          <cell r="H114">
            <v>38167</v>
          </cell>
          <cell r="I114">
            <v>734.07</v>
          </cell>
          <cell r="J114">
            <v>38167</v>
          </cell>
        </row>
        <row r="115">
          <cell r="G115" t="str">
            <v>INV 17800 (5/6/0</v>
          </cell>
          <cell r="H115">
            <v>38177</v>
          </cell>
          <cell r="I115">
            <v>24</v>
          </cell>
          <cell r="J115">
            <v>38177</v>
          </cell>
        </row>
        <row r="116">
          <cell r="G116" t="str">
            <v>INVOICE IVC-3/4-</v>
          </cell>
          <cell r="H116">
            <v>38177</v>
          </cell>
          <cell r="I116">
            <v>113.14</v>
          </cell>
          <cell r="J116">
            <v>38177</v>
          </cell>
        </row>
        <row r="117">
          <cell r="G117" t="str">
            <v/>
          </cell>
          <cell r="H117">
            <v>38183</v>
          </cell>
          <cell r="I117">
            <v>149.35</v>
          </cell>
          <cell r="J117">
            <v>38183</v>
          </cell>
        </row>
        <row r="118">
          <cell r="G118" t="str">
            <v/>
          </cell>
          <cell r="H118">
            <v>38183</v>
          </cell>
          <cell r="I118">
            <v>223.16</v>
          </cell>
          <cell r="J118">
            <v>38183</v>
          </cell>
        </row>
        <row r="119">
          <cell r="G119" t="str">
            <v/>
          </cell>
          <cell r="H119">
            <v>38195</v>
          </cell>
          <cell r="I119">
            <v>515.09</v>
          </cell>
          <cell r="J119">
            <v>38195</v>
          </cell>
        </row>
        <row r="120">
          <cell r="G120" t="str">
            <v/>
          </cell>
          <cell r="H120">
            <v>38201</v>
          </cell>
          <cell r="I120">
            <v>205.54</v>
          </cell>
          <cell r="J120">
            <v>38201</v>
          </cell>
        </row>
        <row r="121">
          <cell r="G121" t="str">
            <v/>
          </cell>
          <cell r="H121">
            <v>38209</v>
          </cell>
          <cell r="I121">
            <v>50000</v>
          </cell>
          <cell r="J121">
            <v>38209</v>
          </cell>
        </row>
        <row r="122">
          <cell r="G122" t="str">
            <v>INVOICE 0704175</v>
          </cell>
          <cell r="H122">
            <v>38212</v>
          </cell>
          <cell r="I122">
            <v>118.59</v>
          </cell>
          <cell r="J122">
            <v>38212</v>
          </cell>
        </row>
        <row r="123">
          <cell r="G123" t="str">
            <v>INVOICE 18009 DA</v>
          </cell>
          <cell r="H123">
            <v>38216</v>
          </cell>
          <cell r="I123">
            <v>105</v>
          </cell>
          <cell r="J123">
            <v>38216</v>
          </cell>
        </row>
        <row r="124">
          <cell r="G124" t="str">
            <v/>
          </cell>
          <cell r="H124">
            <v>38216</v>
          </cell>
          <cell r="I124">
            <v>812.81</v>
          </cell>
          <cell r="J124">
            <v>38216</v>
          </cell>
        </row>
        <row r="125">
          <cell r="G125" t="str">
            <v/>
          </cell>
          <cell r="H125">
            <v>38226</v>
          </cell>
          <cell r="I125">
            <v>45000</v>
          </cell>
          <cell r="J125">
            <v>38226</v>
          </cell>
        </row>
        <row r="126">
          <cell r="G126" t="str">
            <v/>
          </cell>
          <cell r="H126">
            <v>38230</v>
          </cell>
          <cell r="I126">
            <v>1464.62</v>
          </cell>
          <cell r="J126">
            <v>38230</v>
          </cell>
        </row>
        <row r="127">
          <cell r="G127" t="str">
            <v/>
          </cell>
          <cell r="H127">
            <v>38230</v>
          </cell>
          <cell r="I127">
            <v>845</v>
          </cell>
          <cell r="J127">
            <v>38230</v>
          </cell>
        </row>
        <row r="128">
          <cell r="G128" t="str">
            <v/>
          </cell>
          <cell r="H128">
            <v>38239</v>
          </cell>
          <cell r="I128">
            <v>75475.8</v>
          </cell>
          <cell r="J128">
            <v>38239</v>
          </cell>
        </row>
        <row r="129">
          <cell r="G129" t="str">
            <v/>
          </cell>
          <cell r="H129">
            <v>38239</v>
          </cell>
          <cell r="I129">
            <v>39439.919999999998</v>
          </cell>
          <cell r="J129">
            <v>38239</v>
          </cell>
        </row>
        <row r="130">
          <cell r="G130" t="str">
            <v>INVOICE 1261D DA</v>
          </cell>
          <cell r="H130">
            <v>38243</v>
          </cell>
          <cell r="I130">
            <v>2000</v>
          </cell>
          <cell r="J130">
            <v>38243</v>
          </cell>
        </row>
        <row r="131">
          <cell r="G131" t="str">
            <v>INVOICE 1261C  D</v>
          </cell>
          <cell r="H131">
            <v>38243</v>
          </cell>
          <cell r="I131">
            <v>1750</v>
          </cell>
          <cell r="J131">
            <v>38243</v>
          </cell>
        </row>
        <row r="132">
          <cell r="G132" t="str">
            <v>INV. 18668 DATED</v>
          </cell>
          <cell r="H132">
            <v>38243</v>
          </cell>
          <cell r="I132">
            <v>24</v>
          </cell>
          <cell r="J132">
            <v>38243</v>
          </cell>
        </row>
        <row r="133">
          <cell r="G133" t="str">
            <v/>
          </cell>
          <cell r="H133">
            <v>38244</v>
          </cell>
          <cell r="I133">
            <v>490.36</v>
          </cell>
          <cell r="J133">
            <v>38244</v>
          </cell>
        </row>
        <row r="134">
          <cell r="G134" t="str">
            <v/>
          </cell>
          <cell r="H134">
            <v>38244</v>
          </cell>
          <cell r="I134">
            <v>108.28</v>
          </cell>
          <cell r="J134">
            <v>38244</v>
          </cell>
        </row>
        <row r="135">
          <cell r="G135" t="str">
            <v/>
          </cell>
          <cell r="H135">
            <v>38245</v>
          </cell>
          <cell r="I135">
            <v>1139.42</v>
          </cell>
          <cell r="J135">
            <v>38245</v>
          </cell>
        </row>
        <row r="136">
          <cell r="G136" t="str">
            <v/>
          </cell>
          <cell r="H136">
            <v>38268</v>
          </cell>
          <cell r="I136">
            <v>445.06</v>
          </cell>
          <cell r="J136">
            <v>38268</v>
          </cell>
        </row>
        <row r="137">
          <cell r="G137" t="str">
            <v/>
          </cell>
          <cell r="H137">
            <v>38273</v>
          </cell>
          <cell r="I137">
            <v>135.47</v>
          </cell>
          <cell r="J137">
            <v>38273</v>
          </cell>
        </row>
        <row r="138">
          <cell r="G138" t="str">
            <v>INVOICE 18110 DA</v>
          </cell>
          <cell r="H138">
            <v>38274</v>
          </cell>
          <cell r="I138">
            <v>109.5</v>
          </cell>
          <cell r="J138">
            <v>38274</v>
          </cell>
        </row>
        <row r="139">
          <cell r="G139" t="str">
            <v>INVOICE 0904183</v>
          </cell>
          <cell r="H139">
            <v>38274</v>
          </cell>
          <cell r="I139">
            <v>105.8</v>
          </cell>
          <cell r="J139">
            <v>38274</v>
          </cell>
        </row>
        <row r="140">
          <cell r="G140" t="str">
            <v>INVOICE 18982 DA</v>
          </cell>
          <cell r="H140">
            <v>38275</v>
          </cell>
          <cell r="I140">
            <v>23.8</v>
          </cell>
          <cell r="J140">
            <v>38275</v>
          </cell>
        </row>
        <row r="141">
          <cell r="G141" t="str">
            <v>INVOICE 18883 DA</v>
          </cell>
          <cell r="H141">
            <v>38275</v>
          </cell>
          <cell r="I141">
            <v>23.33</v>
          </cell>
          <cell r="J141">
            <v>38275</v>
          </cell>
        </row>
        <row r="142">
          <cell r="G142" t="str">
            <v>FITZGERALD INV.</v>
          </cell>
          <cell r="H142">
            <v>38287</v>
          </cell>
          <cell r="I142">
            <v>780</v>
          </cell>
          <cell r="J142">
            <v>38287</v>
          </cell>
        </row>
        <row r="143">
          <cell r="G143" t="str">
            <v>INVOICE 18109 (P</v>
          </cell>
          <cell r="H143">
            <v>38287</v>
          </cell>
          <cell r="I143">
            <v>56</v>
          </cell>
          <cell r="J143">
            <v>38287</v>
          </cell>
        </row>
        <row r="144">
          <cell r="G144" t="str">
            <v/>
          </cell>
          <cell r="H144">
            <v>38296</v>
          </cell>
          <cell r="I144">
            <v>1625.63</v>
          </cell>
          <cell r="J144">
            <v>38296</v>
          </cell>
        </row>
        <row r="145">
          <cell r="G145" t="str">
            <v/>
          </cell>
          <cell r="H145">
            <v>38302</v>
          </cell>
          <cell r="I145">
            <v>3900</v>
          </cell>
          <cell r="J145">
            <v>38302</v>
          </cell>
        </row>
        <row r="146">
          <cell r="G146" t="str">
            <v>INVOICE 1004184</v>
          </cell>
          <cell r="H146">
            <v>38306</v>
          </cell>
          <cell r="I146">
            <v>94.48</v>
          </cell>
          <cell r="J146">
            <v>38306</v>
          </cell>
        </row>
        <row r="147">
          <cell r="G147" t="str">
            <v>INVOICE 19103 DA</v>
          </cell>
          <cell r="H147">
            <v>38306</v>
          </cell>
          <cell r="I147">
            <v>23.93</v>
          </cell>
          <cell r="J147">
            <v>38306</v>
          </cell>
        </row>
        <row r="148">
          <cell r="G148" t="str">
            <v/>
          </cell>
          <cell r="H148">
            <v>38308</v>
          </cell>
          <cell r="I148">
            <v>1500</v>
          </cell>
          <cell r="J148">
            <v>38308</v>
          </cell>
        </row>
        <row r="149">
          <cell r="G149" t="str">
            <v/>
          </cell>
          <cell r="H149">
            <v>38322</v>
          </cell>
          <cell r="I149">
            <v>345.2</v>
          </cell>
          <cell r="J149">
            <v>38322</v>
          </cell>
        </row>
        <row r="150">
          <cell r="G150" t="str">
            <v/>
          </cell>
          <cell r="H150">
            <v>38322</v>
          </cell>
          <cell r="I150">
            <v>1725.2</v>
          </cell>
          <cell r="J150">
            <v>38322</v>
          </cell>
        </row>
        <row r="151">
          <cell r="G151" t="str">
            <v/>
          </cell>
          <cell r="H151">
            <v>38322</v>
          </cell>
          <cell r="I151">
            <v>1610.2</v>
          </cell>
          <cell r="J151">
            <v>38322</v>
          </cell>
        </row>
        <row r="152">
          <cell r="G152" t="str">
            <v/>
          </cell>
          <cell r="H152">
            <v>38322</v>
          </cell>
          <cell r="I152">
            <v>115.2</v>
          </cell>
          <cell r="J152">
            <v>38322</v>
          </cell>
        </row>
        <row r="153">
          <cell r="G153" t="str">
            <v/>
          </cell>
          <cell r="H153">
            <v>38322</v>
          </cell>
          <cell r="I153">
            <v>460.2</v>
          </cell>
          <cell r="J153">
            <v>38322</v>
          </cell>
        </row>
        <row r="154">
          <cell r="G154" t="str">
            <v>INVOICE 18162 DA</v>
          </cell>
          <cell r="H154">
            <v>38328</v>
          </cell>
          <cell r="I154">
            <v>175</v>
          </cell>
          <cell r="J154">
            <v>38328</v>
          </cell>
        </row>
        <row r="155">
          <cell r="G155" t="str">
            <v>INVOICE 1104181</v>
          </cell>
          <cell r="H155">
            <v>38328</v>
          </cell>
          <cell r="I155">
            <v>104.38</v>
          </cell>
          <cell r="J155">
            <v>38328</v>
          </cell>
        </row>
        <row r="156">
          <cell r="G156" t="str">
            <v/>
          </cell>
          <cell r="H156">
            <v>38335</v>
          </cell>
          <cell r="I156">
            <v>48577</v>
          </cell>
          <cell r="J156">
            <v>38335</v>
          </cell>
        </row>
        <row r="157">
          <cell r="G157" t="str">
            <v>INV. 19436 DATED</v>
          </cell>
          <cell r="H157">
            <v>38337</v>
          </cell>
          <cell r="I157">
            <v>23.82</v>
          </cell>
          <cell r="J157">
            <v>38337</v>
          </cell>
        </row>
        <row r="158">
          <cell r="G158" t="str">
            <v>1353</v>
          </cell>
          <cell r="H158">
            <v>37889</v>
          </cell>
          <cell r="I158">
            <v>-36.1</v>
          </cell>
          <cell r="J158">
            <v>38019</v>
          </cell>
        </row>
        <row r="159">
          <cell r="G159" t="str">
            <v>6007722</v>
          </cell>
          <cell r="H159">
            <v>38007</v>
          </cell>
          <cell r="I159">
            <v>-83.75</v>
          </cell>
          <cell r="J159">
            <v>38030</v>
          </cell>
        </row>
        <row r="160">
          <cell r="G160" t="str">
            <v>061033</v>
          </cell>
          <cell r="H160">
            <v>38006</v>
          </cell>
          <cell r="I160">
            <v>-351.25</v>
          </cell>
          <cell r="J160">
            <v>38030</v>
          </cell>
        </row>
        <row r="161">
          <cell r="G161" t="str">
            <v>040123</v>
          </cell>
          <cell r="H161">
            <v>38015</v>
          </cell>
          <cell r="I161">
            <v>-40.83</v>
          </cell>
          <cell r="J161">
            <v>38048</v>
          </cell>
        </row>
        <row r="162">
          <cell r="G162" t="str">
            <v>162198</v>
          </cell>
          <cell r="H162">
            <v>38064</v>
          </cell>
          <cell r="I162">
            <v>220</v>
          </cell>
          <cell r="J162">
            <v>38078</v>
          </cell>
        </row>
        <row r="163">
          <cell r="G163" t="str">
            <v>3170</v>
          </cell>
          <cell r="H163">
            <v>38063</v>
          </cell>
          <cell r="I163">
            <v>50</v>
          </cell>
          <cell r="J163">
            <v>38079</v>
          </cell>
        </row>
        <row r="164">
          <cell r="G164" t="str">
            <v>1171</v>
          </cell>
          <cell r="H164">
            <v>38076</v>
          </cell>
          <cell r="I164">
            <v>125</v>
          </cell>
          <cell r="J164">
            <v>38084</v>
          </cell>
        </row>
        <row r="165">
          <cell r="G165" t="str">
            <v>7801</v>
          </cell>
          <cell r="H165">
            <v>38096</v>
          </cell>
          <cell r="I165">
            <v>-34.04</v>
          </cell>
          <cell r="J165">
            <v>38141</v>
          </cell>
        </row>
        <row r="166">
          <cell r="G166" t="str">
            <v>162264</v>
          </cell>
          <cell r="H166">
            <v>38126</v>
          </cell>
          <cell r="I166">
            <v>-285</v>
          </cell>
          <cell r="J166">
            <v>38162</v>
          </cell>
        </row>
        <row r="167">
          <cell r="G167" t="str">
            <v>162291</v>
          </cell>
          <cell r="H167">
            <v>38152</v>
          </cell>
          <cell r="I167">
            <v>285</v>
          </cell>
          <cell r="J167">
            <v>38162</v>
          </cell>
        </row>
        <row r="168">
          <cell r="G168" t="str">
            <v>7806</v>
          </cell>
          <cell r="H168">
            <v>38124</v>
          </cell>
          <cell r="I168">
            <v>-56.73</v>
          </cell>
          <cell r="J168">
            <v>38175</v>
          </cell>
        </row>
        <row r="169">
          <cell r="G169" t="str">
            <v>18017</v>
          </cell>
          <cell r="H169">
            <v>38141</v>
          </cell>
          <cell r="I169">
            <v>-12</v>
          </cell>
          <cell r="J169">
            <v>38180</v>
          </cell>
        </row>
        <row r="170">
          <cell r="G170" t="str">
            <v>17800</v>
          </cell>
          <cell r="H170">
            <v>38113</v>
          </cell>
          <cell r="I170">
            <v>12</v>
          </cell>
          <cell r="J170">
            <v>38180</v>
          </cell>
        </row>
        <row r="171">
          <cell r="G171" t="str">
            <v>50513</v>
          </cell>
          <cell r="H171">
            <v>38134</v>
          </cell>
          <cell r="I171">
            <v>-56.78</v>
          </cell>
          <cell r="J171">
            <v>38181</v>
          </cell>
        </row>
        <row r="172">
          <cell r="G172" t="str">
            <v>50649</v>
          </cell>
          <cell r="H172">
            <v>38139</v>
          </cell>
          <cell r="I172">
            <v>-56.78</v>
          </cell>
          <cell r="J172">
            <v>38181</v>
          </cell>
        </row>
        <row r="173">
          <cell r="G173" t="str">
            <v>7812</v>
          </cell>
          <cell r="H173">
            <v>38161</v>
          </cell>
          <cell r="I173">
            <v>-17.25</v>
          </cell>
          <cell r="J173">
            <v>38189</v>
          </cell>
        </row>
        <row r="174">
          <cell r="G174" t="str">
            <v>1326</v>
          </cell>
          <cell r="H174">
            <v>38189</v>
          </cell>
          <cell r="I174">
            <v>-39.81</v>
          </cell>
          <cell r="J174">
            <v>38197</v>
          </cell>
        </row>
        <row r="175">
          <cell r="G175" t="str">
            <v>7817</v>
          </cell>
          <cell r="H175">
            <v>38191</v>
          </cell>
          <cell r="I175">
            <v>-15.88</v>
          </cell>
          <cell r="J175">
            <v>38204</v>
          </cell>
        </row>
        <row r="176">
          <cell r="G176" t="str">
            <v>063298</v>
          </cell>
          <cell r="H176">
            <v>38168</v>
          </cell>
          <cell r="I176">
            <v>-1224.6400000000001</v>
          </cell>
          <cell r="J176">
            <v>38217</v>
          </cell>
        </row>
        <row r="177">
          <cell r="G177" t="str">
            <v>STATEMENT</v>
          </cell>
          <cell r="H177">
            <v>38196</v>
          </cell>
          <cell r="I177">
            <v>-33.11</v>
          </cell>
          <cell r="J177">
            <v>38218</v>
          </cell>
        </row>
        <row r="178">
          <cell r="G178" t="str">
            <v>BILL FOR AUG 12</v>
          </cell>
          <cell r="H178">
            <v>38211</v>
          </cell>
          <cell r="I178">
            <v>-113.18</v>
          </cell>
          <cell r="J178">
            <v>38243</v>
          </cell>
        </row>
        <row r="179">
          <cell r="G179" t="str">
            <v>PHOTOGRAPHY</v>
          </cell>
          <cell r="H179">
            <v>38231</v>
          </cell>
          <cell r="I179">
            <v>-65.3</v>
          </cell>
          <cell r="J179">
            <v>38243</v>
          </cell>
        </row>
        <row r="180">
          <cell r="G180" t="str">
            <v>INVOICE</v>
          </cell>
          <cell r="H180">
            <v>38217</v>
          </cell>
          <cell r="I180">
            <v>-72.86</v>
          </cell>
          <cell r="J180">
            <v>38251</v>
          </cell>
        </row>
        <row r="181">
          <cell r="G181" t="str">
            <v>11092</v>
          </cell>
          <cell r="H181">
            <v>38231</v>
          </cell>
          <cell r="I181">
            <v>-88.05</v>
          </cell>
          <cell r="J181">
            <v>38260</v>
          </cell>
        </row>
        <row r="182">
          <cell r="G182" t="str">
            <v>US0122680246</v>
          </cell>
          <cell r="H182">
            <v>38252</v>
          </cell>
          <cell r="I182">
            <v>20000</v>
          </cell>
          <cell r="J182">
            <v>38265</v>
          </cell>
        </row>
        <row r="183">
          <cell r="G183" t="str">
            <v>403679</v>
          </cell>
          <cell r="H183">
            <v>38231</v>
          </cell>
          <cell r="I183">
            <v>750</v>
          </cell>
          <cell r="J183">
            <v>38273</v>
          </cell>
        </row>
        <row r="184">
          <cell r="G184" t="str">
            <v>11094</v>
          </cell>
          <cell r="H184">
            <v>38243</v>
          </cell>
          <cell r="I184">
            <v>220.2</v>
          </cell>
          <cell r="J184">
            <v>38273</v>
          </cell>
        </row>
        <row r="185">
          <cell r="G185" t="str">
            <v>INVOICE</v>
          </cell>
          <cell r="H185">
            <v>38254</v>
          </cell>
          <cell r="I185">
            <v>-10.47</v>
          </cell>
          <cell r="J185">
            <v>38273</v>
          </cell>
        </row>
        <row r="186">
          <cell r="G186" t="str">
            <v>208683</v>
          </cell>
          <cell r="H186">
            <v>38260</v>
          </cell>
          <cell r="I186">
            <v>0.06</v>
          </cell>
          <cell r="J186">
            <v>38274</v>
          </cell>
        </row>
        <row r="187">
          <cell r="G187" t="str">
            <v>09/22/04</v>
          </cell>
          <cell r="H187">
            <v>38252</v>
          </cell>
          <cell r="I187">
            <v>630</v>
          </cell>
          <cell r="J187">
            <v>38281</v>
          </cell>
        </row>
        <row r="188">
          <cell r="G188" t="str">
            <v>064634</v>
          </cell>
          <cell r="H188">
            <v>38275</v>
          </cell>
          <cell r="I188">
            <v>4328.5</v>
          </cell>
          <cell r="J188">
            <v>38282</v>
          </cell>
        </row>
        <row r="189">
          <cell r="G189" t="str">
            <v>18109</v>
          </cell>
          <cell r="H189">
            <v>38253</v>
          </cell>
          <cell r="I189">
            <v>140</v>
          </cell>
          <cell r="J189">
            <v>38288</v>
          </cell>
        </row>
        <row r="190">
          <cell r="G190" t="str">
            <v>18109</v>
          </cell>
          <cell r="H190">
            <v>38253</v>
          </cell>
          <cell r="I190">
            <v>364</v>
          </cell>
          <cell r="J190">
            <v>38288</v>
          </cell>
        </row>
        <row r="191">
          <cell r="G191" t="str">
            <v>18109</v>
          </cell>
          <cell r="H191">
            <v>38253</v>
          </cell>
          <cell r="I191">
            <v>220</v>
          </cell>
          <cell r="J191">
            <v>38288</v>
          </cell>
        </row>
        <row r="192">
          <cell r="G192" t="str">
            <v>064764</v>
          </cell>
          <cell r="H192">
            <v>38289</v>
          </cell>
          <cell r="I192">
            <v>-1224.6400000000001</v>
          </cell>
          <cell r="J192">
            <v>38294</v>
          </cell>
        </row>
        <row r="193">
          <cell r="G193" t="str">
            <v>HURRICANE</v>
          </cell>
          <cell r="H193">
            <v>38270</v>
          </cell>
          <cell r="I193">
            <v>-125.63</v>
          </cell>
          <cell r="J193">
            <v>38302</v>
          </cell>
        </row>
        <row r="194">
          <cell r="G194" t="str">
            <v>US0122701913</v>
          </cell>
          <cell r="H194">
            <v>38281</v>
          </cell>
          <cell r="I194">
            <v>15795</v>
          </cell>
          <cell r="J194">
            <v>38306</v>
          </cell>
        </row>
        <row r="195">
          <cell r="G195" t="str">
            <v>JM150813</v>
          </cell>
          <cell r="H195">
            <v>38250</v>
          </cell>
          <cell r="I195">
            <v>650</v>
          </cell>
          <cell r="J195">
            <v>38336</v>
          </cell>
        </row>
        <row r="196">
          <cell r="G196" t="str">
            <v>JM52499</v>
          </cell>
          <cell r="H196">
            <v>38289</v>
          </cell>
          <cell r="I196">
            <v>650</v>
          </cell>
          <cell r="J196">
            <v>38336</v>
          </cell>
        </row>
        <row r="197">
          <cell r="G197" t="str">
            <v>JM51105</v>
          </cell>
          <cell r="H197">
            <v>38259</v>
          </cell>
          <cell r="I197">
            <v>4550</v>
          </cell>
          <cell r="J197">
            <v>38336</v>
          </cell>
        </row>
        <row r="198">
          <cell r="G198" t="str">
            <v>2475684</v>
          </cell>
          <cell r="H198">
            <v>38330</v>
          </cell>
          <cell r="I198">
            <v>-1</v>
          </cell>
          <cell r="J198">
            <v>38338</v>
          </cell>
        </row>
        <row r="199">
          <cell r="G199" t="str">
            <v>JM153112</v>
          </cell>
          <cell r="H199">
            <v>38310</v>
          </cell>
          <cell r="I199">
            <v>650</v>
          </cell>
          <cell r="J199">
            <v>38338</v>
          </cell>
        </row>
        <row r="200">
          <cell r="G200" t="str">
            <v>1261E</v>
          </cell>
          <cell r="H200">
            <v>38324</v>
          </cell>
          <cell r="I200">
            <v>93.75</v>
          </cell>
          <cell r="J200">
            <v>38341</v>
          </cell>
        </row>
        <row r="201">
          <cell r="G201" t="str">
            <v>444182</v>
          </cell>
          <cell r="H201">
            <v>38322</v>
          </cell>
          <cell r="I201">
            <v>750</v>
          </cell>
          <cell r="J201">
            <v>38343</v>
          </cell>
        </row>
        <row r="202">
          <cell r="G202" t="str">
            <v/>
          </cell>
          <cell r="H202">
            <v>38017</v>
          </cell>
          <cell r="I202">
            <v>-6480</v>
          </cell>
          <cell r="J202">
            <v>38017</v>
          </cell>
        </row>
        <row r="203">
          <cell r="G203" t="str">
            <v/>
          </cell>
          <cell r="H203">
            <v>38017</v>
          </cell>
          <cell r="I203">
            <v>0.56999999999999995</v>
          </cell>
          <cell r="J203">
            <v>38017</v>
          </cell>
        </row>
        <row r="204">
          <cell r="G204" t="str">
            <v/>
          </cell>
          <cell r="H204">
            <v>38138</v>
          </cell>
          <cell r="I204">
            <v>-35250</v>
          </cell>
          <cell r="J204">
            <v>38138</v>
          </cell>
        </row>
        <row r="205">
          <cell r="G205" t="str">
            <v/>
          </cell>
          <cell r="H205">
            <v>38168</v>
          </cell>
          <cell r="I205">
            <v>-250</v>
          </cell>
          <cell r="J205">
            <v>38168</v>
          </cell>
        </row>
        <row r="206">
          <cell r="G206" t="str">
            <v/>
          </cell>
          <cell r="H206">
            <v>38199</v>
          </cell>
          <cell r="I206">
            <v>-250</v>
          </cell>
          <cell r="J206">
            <v>38199</v>
          </cell>
        </row>
        <row r="207">
          <cell r="G207" t="str">
            <v/>
          </cell>
          <cell r="H207">
            <v>38230</v>
          </cell>
          <cell r="I207">
            <v>-50250</v>
          </cell>
          <cell r="J207">
            <v>38230</v>
          </cell>
        </row>
        <row r="208">
          <cell r="G208" t="str">
            <v/>
          </cell>
          <cell r="H208">
            <v>38230</v>
          </cell>
          <cell r="I208">
            <v>-1225</v>
          </cell>
          <cell r="J208">
            <v>38230</v>
          </cell>
        </row>
        <row r="209">
          <cell r="G209" t="str">
            <v/>
          </cell>
          <cell r="H209">
            <v>38291</v>
          </cell>
          <cell r="I209">
            <v>-445.12</v>
          </cell>
          <cell r="J209">
            <v>38291</v>
          </cell>
        </row>
        <row r="210">
          <cell r="G210" t="str">
            <v/>
          </cell>
          <cell r="H210">
            <v>38291</v>
          </cell>
          <cell r="I210">
            <v>-2500</v>
          </cell>
          <cell r="J210">
            <v>38291</v>
          </cell>
        </row>
        <row r="211">
          <cell r="G211" t="str">
            <v/>
          </cell>
          <cell r="H211">
            <v>38291</v>
          </cell>
          <cell r="I211">
            <v>-20000</v>
          </cell>
          <cell r="J211">
            <v>38291</v>
          </cell>
        </row>
        <row r="212">
          <cell r="G212" t="str">
            <v/>
          </cell>
          <cell r="H212">
            <v>38321</v>
          </cell>
          <cell r="I212">
            <v>-2730</v>
          </cell>
          <cell r="J212">
            <v>38321</v>
          </cell>
        </row>
        <row r="213">
          <cell r="G213" t="str">
            <v/>
          </cell>
          <cell r="H213">
            <v>38321</v>
          </cell>
          <cell r="I213">
            <v>-1170</v>
          </cell>
          <cell r="J213">
            <v>38321</v>
          </cell>
        </row>
        <row r="214">
          <cell r="G214" t="str">
            <v/>
          </cell>
          <cell r="H214">
            <v>38352</v>
          </cell>
          <cell r="I214">
            <v>-58264.79</v>
          </cell>
          <cell r="J214">
            <v>38352</v>
          </cell>
        </row>
        <row r="215">
          <cell r="G215" t="str">
            <v/>
          </cell>
          <cell r="H215">
            <v>38352</v>
          </cell>
          <cell r="I215">
            <v>-18400</v>
          </cell>
          <cell r="J215">
            <v>38352</v>
          </cell>
        </row>
        <row r="216">
          <cell r="G216" t="str">
            <v/>
          </cell>
          <cell r="H216">
            <v>38352</v>
          </cell>
          <cell r="I216">
            <v>-2230.8000000000002</v>
          </cell>
          <cell r="J216">
            <v>38352</v>
          </cell>
        </row>
        <row r="217">
          <cell r="G217" t="str">
            <v/>
          </cell>
          <cell r="H217">
            <v>38033</v>
          </cell>
          <cell r="I217">
            <v>-3250</v>
          </cell>
          <cell r="J217">
            <v>38033</v>
          </cell>
        </row>
        <row r="218">
          <cell r="G218" t="str">
            <v/>
          </cell>
          <cell r="H218">
            <v>37994</v>
          </cell>
          <cell r="I218">
            <v>2000</v>
          </cell>
          <cell r="J218">
            <v>37994</v>
          </cell>
        </row>
        <row r="219">
          <cell r="G219" t="str">
            <v/>
          </cell>
          <cell r="H219">
            <v>38023</v>
          </cell>
          <cell r="I219">
            <v>2000</v>
          </cell>
          <cell r="J219">
            <v>38023</v>
          </cell>
        </row>
        <row r="220">
          <cell r="G220" t="str">
            <v/>
          </cell>
          <cell r="H220">
            <v>38054</v>
          </cell>
          <cell r="I220">
            <v>2000</v>
          </cell>
          <cell r="J220">
            <v>38054</v>
          </cell>
        </row>
        <row r="221">
          <cell r="G221" t="str">
            <v/>
          </cell>
          <cell r="H221">
            <v>38089</v>
          </cell>
          <cell r="I221">
            <v>2000</v>
          </cell>
          <cell r="J221">
            <v>38089</v>
          </cell>
        </row>
        <row r="222">
          <cell r="G222" t="str">
            <v/>
          </cell>
          <cell r="H222">
            <v>38119</v>
          </cell>
          <cell r="I222">
            <v>2000</v>
          </cell>
          <cell r="J222">
            <v>38119</v>
          </cell>
        </row>
        <row r="223">
          <cell r="G223" t="str">
            <v/>
          </cell>
          <cell r="H223">
            <v>38152</v>
          </cell>
          <cell r="I223">
            <v>2000</v>
          </cell>
          <cell r="J223">
            <v>38152</v>
          </cell>
        </row>
        <row r="224">
          <cell r="G224" t="str">
            <v/>
          </cell>
          <cell r="H224">
            <v>38175</v>
          </cell>
          <cell r="I224">
            <v>2000</v>
          </cell>
          <cell r="J224">
            <v>38175</v>
          </cell>
        </row>
        <row r="225">
          <cell r="G225" t="str">
            <v/>
          </cell>
          <cell r="H225">
            <v>38211</v>
          </cell>
          <cell r="I225">
            <v>2000</v>
          </cell>
          <cell r="J225">
            <v>38211</v>
          </cell>
        </row>
        <row r="226">
          <cell r="G226" t="str">
            <v/>
          </cell>
          <cell r="H226">
            <v>38247</v>
          </cell>
          <cell r="I226">
            <v>2000</v>
          </cell>
          <cell r="J226">
            <v>38247</v>
          </cell>
        </row>
        <row r="227">
          <cell r="G227" t="str">
            <v/>
          </cell>
          <cell r="H227">
            <v>38267</v>
          </cell>
          <cell r="I227">
            <v>2000</v>
          </cell>
          <cell r="J227">
            <v>38267</v>
          </cell>
        </row>
        <row r="228">
          <cell r="G228" t="str">
            <v/>
          </cell>
          <cell r="H228">
            <v>38302</v>
          </cell>
          <cell r="I228">
            <v>2000</v>
          </cell>
          <cell r="J228">
            <v>38302</v>
          </cell>
        </row>
        <row r="229">
          <cell r="G229" t="str">
            <v/>
          </cell>
          <cell r="H229">
            <v>38049</v>
          </cell>
          <cell r="I229">
            <v>175</v>
          </cell>
          <cell r="J229">
            <v>38049</v>
          </cell>
        </row>
        <row r="230">
          <cell r="G230" t="str">
            <v/>
          </cell>
          <cell r="H230">
            <v>38051</v>
          </cell>
          <cell r="I230">
            <v>5000</v>
          </cell>
          <cell r="J230">
            <v>38051</v>
          </cell>
        </row>
        <row r="231">
          <cell r="G231" t="str">
            <v>CONSULTANT SVCS</v>
          </cell>
          <cell r="H231">
            <v>38076</v>
          </cell>
          <cell r="I231">
            <v>3000</v>
          </cell>
          <cell r="J231">
            <v>38077</v>
          </cell>
        </row>
        <row r="232">
          <cell r="G232" t="str">
            <v/>
          </cell>
          <cell r="H232">
            <v>38089</v>
          </cell>
          <cell r="I232">
            <v>2040.54</v>
          </cell>
          <cell r="J232">
            <v>38089</v>
          </cell>
        </row>
        <row r="233">
          <cell r="G233" t="str">
            <v/>
          </cell>
          <cell r="H233">
            <v>38106</v>
          </cell>
          <cell r="I233">
            <v>2103.29</v>
          </cell>
          <cell r="J233">
            <v>38106</v>
          </cell>
        </row>
        <row r="234">
          <cell r="G234" t="str">
            <v/>
          </cell>
          <cell r="H234">
            <v>38202</v>
          </cell>
          <cell r="I234">
            <v>22625</v>
          </cell>
          <cell r="J234">
            <v>38202</v>
          </cell>
        </row>
        <row r="235">
          <cell r="G235" t="str">
            <v/>
          </cell>
          <cell r="H235">
            <v>38202</v>
          </cell>
          <cell r="I235">
            <v>-22625</v>
          </cell>
          <cell r="J235">
            <v>38272</v>
          </cell>
        </row>
        <row r="236">
          <cell r="G236" t="str">
            <v/>
          </cell>
          <cell r="H236">
            <v>38089</v>
          </cell>
          <cell r="I236">
            <v>357.35</v>
          </cell>
          <cell r="J236">
            <v>38089</v>
          </cell>
        </row>
        <row r="237">
          <cell r="G237" t="str">
            <v>ANNUAL RETAINER</v>
          </cell>
          <cell r="H237">
            <v>38155</v>
          </cell>
          <cell r="I237">
            <v>3000</v>
          </cell>
          <cell r="J237">
            <v>38167</v>
          </cell>
        </row>
        <row r="238">
          <cell r="G238" t="str">
            <v/>
          </cell>
          <cell r="H238">
            <v>38203</v>
          </cell>
          <cell r="I238">
            <v>22625</v>
          </cell>
          <cell r="J238">
            <v>38203</v>
          </cell>
        </row>
        <row r="239">
          <cell r="G239" t="str">
            <v/>
          </cell>
          <cell r="H239">
            <v>38210</v>
          </cell>
          <cell r="I239">
            <v>1562.5</v>
          </cell>
          <cell r="J239">
            <v>38210</v>
          </cell>
        </row>
        <row r="240">
          <cell r="G240" t="str">
            <v/>
          </cell>
          <cell r="H240">
            <v>38247</v>
          </cell>
          <cell r="I240">
            <v>5921.9</v>
          </cell>
          <cell r="J240">
            <v>38247</v>
          </cell>
        </row>
        <row r="241">
          <cell r="G241" t="str">
            <v/>
          </cell>
          <cell r="H241">
            <v>38264</v>
          </cell>
          <cell r="I241">
            <v>3875</v>
          </cell>
          <cell r="J241">
            <v>38264</v>
          </cell>
        </row>
        <row r="242">
          <cell r="G242" t="str">
            <v/>
          </cell>
          <cell r="H242">
            <v>38300</v>
          </cell>
          <cell r="I242">
            <v>5446.89</v>
          </cell>
          <cell r="J242">
            <v>38300</v>
          </cell>
        </row>
        <row r="243">
          <cell r="G243" t="str">
            <v/>
          </cell>
          <cell r="H243">
            <v>38327</v>
          </cell>
          <cell r="I243">
            <v>3000</v>
          </cell>
          <cell r="J243">
            <v>38327</v>
          </cell>
        </row>
        <row r="244">
          <cell r="G244" t="str">
            <v/>
          </cell>
          <cell r="H244">
            <v>38265</v>
          </cell>
          <cell r="I244">
            <v>1170</v>
          </cell>
          <cell r="J244">
            <v>38265</v>
          </cell>
        </row>
        <row r="245">
          <cell r="G245" t="str">
            <v>J COACHMAN</v>
          </cell>
          <cell r="H245">
            <v>38199</v>
          </cell>
          <cell r="I245">
            <v>-571.16</v>
          </cell>
          <cell r="J245">
            <v>38199</v>
          </cell>
        </row>
        <row r="246">
          <cell r="G246" t="str">
            <v/>
          </cell>
          <cell r="H246">
            <v>38167</v>
          </cell>
          <cell r="I246">
            <v>3500</v>
          </cell>
          <cell r="J246">
            <v>38167</v>
          </cell>
        </row>
        <row r="247">
          <cell r="G247" t="str">
            <v>CHARLES RIVER AS</v>
          </cell>
          <cell r="H247">
            <v>38199</v>
          </cell>
          <cell r="I247">
            <v>-59805.36</v>
          </cell>
          <cell r="J247">
            <v>38199</v>
          </cell>
        </row>
        <row r="248">
          <cell r="G248" t="str">
            <v>M00026944</v>
          </cell>
          <cell r="H248">
            <v>38015</v>
          </cell>
          <cell r="I248">
            <v>-20000</v>
          </cell>
          <cell r="J248">
            <v>38042</v>
          </cell>
        </row>
        <row r="249">
          <cell r="G249" t="str">
            <v>3116</v>
          </cell>
          <cell r="H249">
            <v>37960</v>
          </cell>
          <cell r="I249">
            <v>2750</v>
          </cell>
          <cell r="J249">
            <v>37999</v>
          </cell>
        </row>
        <row r="250">
          <cell r="G250" t="str">
            <v>24654</v>
          </cell>
          <cell r="H250">
            <v>37928</v>
          </cell>
          <cell r="I250">
            <v>102000</v>
          </cell>
          <cell r="J250">
            <v>37999</v>
          </cell>
        </row>
        <row r="251">
          <cell r="G251" t="str">
            <v>4004</v>
          </cell>
          <cell r="H251">
            <v>37993</v>
          </cell>
          <cell r="I251">
            <v>7250</v>
          </cell>
          <cell r="J251">
            <v>38013</v>
          </cell>
        </row>
        <row r="252">
          <cell r="G252" t="str">
            <v>CONSULTING</v>
          </cell>
          <cell r="H252">
            <v>38015</v>
          </cell>
          <cell r="I252">
            <v>250</v>
          </cell>
          <cell r="J252">
            <v>38015</v>
          </cell>
        </row>
        <row r="253">
          <cell r="G253" t="str">
            <v>M00026944</v>
          </cell>
          <cell r="H253">
            <v>38015</v>
          </cell>
          <cell r="I253">
            <v>20000</v>
          </cell>
          <cell r="J253">
            <v>38028</v>
          </cell>
        </row>
        <row r="254">
          <cell r="G254" t="str">
            <v>4867</v>
          </cell>
          <cell r="H254">
            <v>38016</v>
          </cell>
          <cell r="I254">
            <v>6260.59</v>
          </cell>
          <cell r="J254">
            <v>38033</v>
          </cell>
        </row>
        <row r="255">
          <cell r="G255" t="str">
            <v>CONSULTING FEE</v>
          </cell>
          <cell r="H255">
            <v>38027</v>
          </cell>
          <cell r="I255">
            <v>250</v>
          </cell>
          <cell r="J255">
            <v>38027</v>
          </cell>
        </row>
        <row r="256">
          <cell r="G256" t="str">
            <v>M00026944</v>
          </cell>
          <cell r="H256">
            <v>38015</v>
          </cell>
          <cell r="I256">
            <v>20000</v>
          </cell>
          <cell r="J256">
            <v>38042</v>
          </cell>
        </row>
        <row r="257">
          <cell r="G257" t="str">
            <v>CONSULTING FEE</v>
          </cell>
          <cell r="H257">
            <v>38056</v>
          </cell>
          <cell r="I257">
            <v>250</v>
          </cell>
          <cell r="J257">
            <v>38056</v>
          </cell>
        </row>
        <row r="258">
          <cell r="G258" t="str">
            <v>0104-OGE04-PS</v>
          </cell>
          <cell r="H258">
            <v>38041</v>
          </cell>
          <cell r="I258">
            <v>19957</v>
          </cell>
          <cell r="J258">
            <v>38064</v>
          </cell>
        </row>
        <row r="259">
          <cell r="G259" t="str">
            <v>4019</v>
          </cell>
          <cell r="H259">
            <v>38033</v>
          </cell>
          <cell r="I259">
            <v>8000</v>
          </cell>
          <cell r="J259">
            <v>38065</v>
          </cell>
        </row>
        <row r="260">
          <cell r="G260" t="str">
            <v>CONSULTING FEE</v>
          </cell>
          <cell r="H260">
            <v>38087</v>
          </cell>
          <cell r="I260">
            <v>250</v>
          </cell>
          <cell r="J260">
            <v>38087</v>
          </cell>
        </row>
        <row r="261">
          <cell r="G261" t="str">
            <v>021100</v>
          </cell>
          <cell r="H261">
            <v>38065</v>
          </cell>
          <cell r="I261">
            <v>59805.36</v>
          </cell>
          <cell r="J261">
            <v>38093</v>
          </cell>
        </row>
        <row r="262">
          <cell r="G262" t="str">
            <v>25291</v>
          </cell>
          <cell r="H262">
            <v>38105</v>
          </cell>
          <cell r="I262">
            <v>3356.83</v>
          </cell>
          <cell r="J262">
            <v>38118</v>
          </cell>
        </row>
        <row r="263">
          <cell r="G263" t="str">
            <v>4060</v>
          </cell>
          <cell r="H263">
            <v>38152</v>
          </cell>
          <cell r="I263">
            <v>4250</v>
          </cell>
          <cell r="J263">
            <v>38184</v>
          </cell>
        </row>
        <row r="264">
          <cell r="G264" t="str">
            <v>695</v>
          </cell>
          <cell r="H264">
            <v>38168</v>
          </cell>
          <cell r="I264">
            <v>12845.4</v>
          </cell>
          <cell r="J264">
            <v>38197</v>
          </cell>
        </row>
        <row r="265">
          <cell r="G265" t="str">
            <v/>
          </cell>
          <cell r="H265">
            <v>38313</v>
          </cell>
          <cell r="I265">
            <v>5680.94</v>
          </cell>
          <cell r="J265">
            <v>38313</v>
          </cell>
        </row>
        <row r="266">
          <cell r="G266" t="str">
            <v/>
          </cell>
          <cell r="H266">
            <v>38322</v>
          </cell>
          <cell r="I266">
            <v>5500</v>
          </cell>
          <cell r="J266">
            <v>38322</v>
          </cell>
        </row>
        <row r="267">
          <cell r="G267" t="str">
            <v>4027</v>
          </cell>
          <cell r="H267">
            <v>38071</v>
          </cell>
          <cell r="I267">
            <v>1750</v>
          </cell>
          <cell r="J267">
            <v>38097</v>
          </cell>
        </row>
        <row r="268">
          <cell r="G268" t="str">
            <v>CONSULTING</v>
          </cell>
          <cell r="H268">
            <v>38082</v>
          </cell>
          <cell r="I268">
            <v>9002.32</v>
          </cell>
          <cell r="J268">
            <v>38097</v>
          </cell>
        </row>
        <row r="269">
          <cell r="G269" t="str">
            <v>026449</v>
          </cell>
          <cell r="H269">
            <v>38198</v>
          </cell>
          <cell r="I269">
            <v>33216.31</v>
          </cell>
          <cell r="J269">
            <v>38215</v>
          </cell>
        </row>
        <row r="270">
          <cell r="G270" t="str">
            <v>INV-0000046060</v>
          </cell>
          <cell r="H270">
            <v>38190</v>
          </cell>
          <cell r="I270">
            <v>47851.29</v>
          </cell>
          <cell r="J270">
            <v>38225</v>
          </cell>
        </row>
        <row r="271">
          <cell r="G271" t="str">
            <v>INV0000046350</v>
          </cell>
          <cell r="H271">
            <v>38208</v>
          </cell>
          <cell r="I271">
            <v>34181.32</v>
          </cell>
          <cell r="J271">
            <v>38264</v>
          </cell>
        </row>
        <row r="272">
          <cell r="G272" t="str">
            <v>741</v>
          </cell>
          <cell r="H272">
            <v>38260</v>
          </cell>
          <cell r="I272">
            <v>38026.21</v>
          </cell>
          <cell r="J272">
            <v>38289</v>
          </cell>
        </row>
        <row r="273">
          <cell r="G273" t="str">
            <v>004723</v>
          </cell>
          <cell r="H273">
            <v>38244</v>
          </cell>
          <cell r="I273">
            <v>32825</v>
          </cell>
          <cell r="J273">
            <v>38289</v>
          </cell>
        </row>
        <row r="274">
          <cell r="G274" t="str">
            <v>25724</v>
          </cell>
          <cell r="H274">
            <v>38259</v>
          </cell>
          <cell r="I274">
            <v>77300</v>
          </cell>
          <cell r="J274">
            <v>38292</v>
          </cell>
        </row>
        <row r="275">
          <cell r="G275" t="str">
            <v>INV-0000046676</v>
          </cell>
          <cell r="H275">
            <v>38240</v>
          </cell>
          <cell r="I275">
            <v>59896.78</v>
          </cell>
          <cell r="J275">
            <v>38294</v>
          </cell>
        </row>
        <row r="276">
          <cell r="G276" t="str">
            <v>INV-0000046849</v>
          </cell>
          <cell r="H276">
            <v>38272</v>
          </cell>
          <cell r="I276">
            <v>10187.75</v>
          </cell>
          <cell r="J276">
            <v>38294</v>
          </cell>
        </row>
        <row r="277">
          <cell r="G277" t="str">
            <v>755</v>
          </cell>
          <cell r="H277">
            <v>38291</v>
          </cell>
          <cell r="I277">
            <v>34084.76</v>
          </cell>
          <cell r="J277">
            <v>38306</v>
          </cell>
        </row>
        <row r="278">
          <cell r="G278" t="str">
            <v>4122</v>
          </cell>
          <cell r="H278">
            <v>38273</v>
          </cell>
          <cell r="I278">
            <v>4000</v>
          </cell>
          <cell r="J278">
            <v>38310</v>
          </cell>
        </row>
        <row r="279">
          <cell r="G279" t="str">
            <v>RETAINER</v>
          </cell>
          <cell r="H279">
            <v>38315</v>
          </cell>
          <cell r="I279">
            <v>2000</v>
          </cell>
          <cell r="J279">
            <v>38315</v>
          </cell>
        </row>
        <row r="280">
          <cell r="G280" t="str">
            <v>INV-0000047329</v>
          </cell>
          <cell r="H280">
            <v>38301</v>
          </cell>
          <cell r="I280">
            <v>18675</v>
          </cell>
          <cell r="J280">
            <v>38320</v>
          </cell>
        </row>
        <row r="281">
          <cell r="G281" t="str">
            <v>765</v>
          </cell>
          <cell r="H281">
            <v>38336</v>
          </cell>
          <cell r="I281">
            <v>18566.12</v>
          </cell>
          <cell r="J281">
            <v>38350</v>
          </cell>
        </row>
        <row r="282">
          <cell r="G282" t="str">
            <v>ANITA BELL</v>
          </cell>
          <cell r="H282">
            <v>38247</v>
          </cell>
          <cell r="I282">
            <v>2500</v>
          </cell>
          <cell r="J282">
            <v>38247</v>
          </cell>
        </row>
        <row r="283">
          <cell r="G283" t="str">
            <v>ANITA BELL</v>
          </cell>
          <cell r="H283">
            <v>38247</v>
          </cell>
          <cell r="I283">
            <v>-2500</v>
          </cell>
          <cell r="J283">
            <v>38247</v>
          </cell>
        </row>
        <row r="284">
          <cell r="G284" t="str">
            <v>ANITA BELL</v>
          </cell>
          <cell r="H284">
            <v>38254</v>
          </cell>
          <cell r="I284">
            <v>92675</v>
          </cell>
          <cell r="J284">
            <v>38254</v>
          </cell>
        </row>
        <row r="285">
          <cell r="G285" t="str">
            <v>ANITA BELL</v>
          </cell>
          <cell r="H285">
            <v>38254</v>
          </cell>
          <cell r="I285">
            <v>-92675</v>
          </cell>
          <cell r="J285">
            <v>38254</v>
          </cell>
        </row>
        <row r="286">
          <cell r="G286" t="str">
            <v>ANITA BELL</v>
          </cell>
          <cell r="H286">
            <v>38254</v>
          </cell>
          <cell r="I286">
            <v>13910</v>
          </cell>
          <cell r="J286">
            <v>38254</v>
          </cell>
        </row>
        <row r="287">
          <cell r="G287" t="str">
            <v>ANITA BELL</v>
          </cell>
          <cell r="H287">
            <v>38254</v>
          </cell>
          <cell r="I287">
            <v>-13910</v>
          </cell>
          <cell r="J287">
            <v>38254</v>
          </cell>
        </row>
        <row r="288">
          <cell r="G288" t="str">
            <v>Z. MCMILLEN</v>
          </cell>
          <cell r="H288">
            <v>38260</v>
          </cell>
          <cell r="I288">
            <v>-274789</v>
          </cell>
          <cell r="J288">
            <v>38260</v>
          </cell>
        </row>
        <row r="289">
          <cell r="G289" t="str">
            <v>Z. MCMILLEN</v>
          </cell>
          <cell r="H289">
            <v>38260</v>
          </cell>
          <cell r="I289">
            <v>-11447</v>
          </cell>
          <cell r="J289">
            <v>38260</v>
          </cell>
        </row>
        <row r="290">
          <cell r="G290" t="str">
            <v>ANITA BELL</v>
          </cell>
          <cell r="H290">
            <v>38341</v>
          </cell>
          <cell r="I290">
            <v>1655</v>
          </cell>
          <cell r="J290">
            <v>38341</v>
          </cell>
        </row>
        <row r="291">
          <cell r="G291" t="str">
            <v>ANITA BELL</v>
          </cell>
          <cell r="H291">
            <v>38341</v>
          </cell>
          <cell r="I291">
            <v>-1655</v>
          </cell>
          <cell r="J291">
            <v>38341</v>
          </cell>
        </row>
        <row r="292">
          <cell r="G292" t="str">
            <v>22219726</v>
          </cell>
          <cell r="H292">
            <v>38000</v>
          </cell>
          <cell r="I292">
            <v>91000</v>
          </cell>
          <cell r="J292">
            <v>38008</v>
          </cell>
        </row>
        <row r="293">
          <cell r="G293" t="str">
            <v>22368451</v>
          </cell>
          <cell r="H293">
            <v>38030</v>
          </cell>
          <cell r="I293">
            <v>6350</v>
          </cell>
          <cell r="J293">
            <v>38030</v>
          </cell>
        </row>
        <row r="294">
          <cell r="G294" t="str">
            <v>22368451</v>
          </cell>
          <cell r="H294">
            <v>38030</v>
          </cell>
          <cell r="I294">
            <v>3700</v>
          </cell>
          <cell r="J294">
            <v>38030</v>
          </cell>
        </row>
        <row r="295">
          <cell r="G295" t="str">
            <v>22368451</v>
          </cell>
          <cell r="H295">
            <v>38030</v>
          </cell>
          <cell r="I295">
            <v>925</v>
          </cell>
          <cell r="J295">
            <v>38030</v>
          </cell>
        </row>
        <row r="296">
          <cell r="G296" t="str">
            <v>22349011</v>
          </cell>
          <cell r="H296">
            <v>38027</v>
          </cell>
          <cell r="I296">
            <v>30400</v>
          </cell>
          <cell r="J296">
            <v>38030</v>
          </cell>
        </row>
        <row r="297">
          <cell r="G297" t="str">
            <v>22349011</v>
          </cell>
          <cell r="H297">
            <v>38027</v>
          </cell>
          <cell r="I297">
            <v>10723</v>
          </cell>
          <cell r="J297">
            <v>38030</v>
          </cell>
        </row>
        <row r="298">
          <cell r="G298" t="str">
            <v>22349011</v>
          </cell>
          <cell r="H298">
            <v>38027</v>
          </cell>
          <cell r="I298">
            <v>18250</v>
          </cell>
          <cell r="J298">
            <v>38030</v>
          </cell>
        </row>
        <row r="299">
          <cell r="G299" t="str">
            <v>22349011</v>
          </cell>
          <cell r="H299">
            <v>38027</v>
          </cell>
          <cell r="I299">
            <v>2450</v>
          </cell>
          <cell r="J299">
            <v>38030</v>
          </cell>
        </row>
        <row r="300">
          <cell r="G300" t="str">
            <v>22349011</v>
          </cell>
          <cell r="H300">
            <v>38027</v>
          </cell>
          <cell r="I300">
            <v>3700</v>
          </cell>
          <cell r="J300">
            <v>38030</v>
          </cell>
        </row>
        <row r="301">
          <cell r="G301" t="str">
            <v>22368486</v>
          </cell>
          <cell r="H301">
            <v>38030</v>
          </cell>
          <cell r="I301">
            <v>75000</v>
          </cell>
          <cell r="J301">
            <v>38030</v>
          </cell>
        </row>
        <row r="302">
          <cell r="G302" t="str">
            <v>22368486</v>
          </cell>
          <cell r="H302">
            <v>38030</v>
          </cell>
          <cell r="I302">
            <v>19200</v>
          </cell>
          <cell r="J302">
            <v>38030</v>
          </cell>
        </row>
        <row r="303">
          <cell r="G303" t="str">
            <v>950999491</v>
          </cell>
          <cell r="H303">
            <v>37950</v>
          </cell>
          <cell r="I303">
            <v>1400</v>
          </cell>
          <cell r="J303">
            <v>38041</v>
          </cell>
        </row>
        <row r="304">
          <cell r="G304" t="str">
            <v>22500821</v>
          </cell>
          <cell r="H304">
            <v>38056</v>
          </cell>
          <cell r="I304">
            <v>5900</v>
          </cell>
          <cell r="J304">
            <v>38061</v>
          </cell>
        </row>
        <row r="305">
          <cell r="G305" t="str">
            <v>22500821</v>
          </cell>
          <cell r="H305">
            <v>38056</v>
          </cell>
          <cell r="I305">
            <v>3500</v>
          </cell>
          <cell r="J305">
            <v>38061</v>
          </cell>
        </row>
        <row r="306">
          <cell r="G306" t="str">
            <v>P-106770-302</v>
          </cell>
          <cell r="H306">
            <v>38042</v>
          </cell>
          <cell r="I306">
            <v>13300</v>
          </cell>
          <cell r="J306">
            <v>38063</v>
          </cell>
        </row>
        <row r="307">
          <cell r="G307" t="str">
            <v>F-106770-302</v>
          </cell>
          <cell r="H307">
            <v>38042</v>
          </cell>
          <cell r="I307">
            <v>3300</v>
          </cell>
          <cell r="J307">
            <v>38063</v>
          </cell>
        </row>
        <row r="308">
          <cell r="G308" t="str">
            <v>US0122532193</v>
          </cell>
          <cell r="H308">
            <v>38071</v>
          </cell>
          <cell r="I308">
            <v>1655</v>
          </cell>
          <cell r="J308">
            <v>38082</v>
          </cell>
        </row>
        <row r="309">
          <cell r="G309" t="str">
            <v>US0122532193</v>
          </cell>
          <cell r="H309">
            <v>38071</v>
          </cell>
          <cell r="I309">
            <v>24300</v>
          </cell>
          <cell r="J309">
            <v>38082</v>
          </cell>
        </row>
        <row r="310">
          <cell r="G310" t="str">
            <v>US0122532193</v>
          </cell>
          <cell r="H310">
            <v>38071</v>
          </cell>
          <cell r="I310">
            <v>1095</v>
          </cell>
          <cell r="J310">
            <v>38082</v>
          </cell>
        </row>
        <row r="311">
          <cell r="G311" t="str">
            <v>US0122554039</v>
          </cell>
          <cell r="H311">
            <v>38097</v>
          </cell>
          <cell r="I311">
            <v>9400</v>
          </cell>
          <cell r="J311">
            <v>38106</v>
          </cell>
        </row>
        <row r="312">
          <cell r="G312" t="str">
            <v>US0122554039</v>
          </cell>
          <cell r="H312">
            <v>38097</v>
          </cell>
          <cell r="I312">
            <v>575</v>
          </cell>
          <cell r="J312">
            <v>38106</v>
          </cell>
        </row>
        <row r="313">
          <cell r="G313" t="str">
            <v>US0122547118</v>
          </cell>
          <cell r="H313">
            <v>38086</v>
          </cell>
          <cell r="I313">
            <v>6000</v>
          </cell>
          <cell r="J313">
            <v>38106</v>
          </cell>
        </row>
        <row r="314">
          <cell r="G314" t="str">
            <v>US0122547118</v>
          </cell>
          <cell r="H314">
            <v>38086</v>
          </cell>
          <cell r="I314">
            <v>9515</v>
          </cell>
          <cell r="J314">
            <v>38106</v>
          </cell>
        </row>
        <row r="315">
          <cell r="G315" t="str">
            <v>US0122555068</v>
          </cell>
          <cell r="H315">
            <v>38098</v>
          </cell>
          <cell r="I315">
            <v>18500</v>
          </cell>
          <cell r="J315">
            <v>38106</v>
          </cell>
        </row>
        <row r="316">
          <cell r="G316" t="str">
            <v>US0122555068</v>
          </cell>
          <cell r="H316">
            <v>38098</v>
          </cell>
          <cell r="I316">
            <v>21666</v>
          </cell>
          <cell r="J316">
            <v>38106</v>
          </cell>
        </row>
        <row r="317">
          <cell r="G317" t="str">
            <v>US0122598448</v>
          </cell>
          <cell r="H317">
            <v>38139</v>
          </cell>
          <cell r="I317">
            <v>2500</v>
          </cell>
          <cell r="J317">
            <v>38154</v>
          </cell>
        </row>
        <row r="318">
          <cell r="G318" t="str">
            <v>US0122598448</v>
          </cell>
          <cell r="H318">
            <v>38139</v>
          </cell>
          <cell r="I318">
            <v>9750</v>
          </cell>
          <cell r="J318">
            <v>38154</v>
          </cell>
        </row>
        <row r="319">
          <cell r="G319" t="str">
            <v>US0122598448</v>
          </cell>
          <cell r="H319">
            <v>38139</v>
          </cell>
          <cell r="I319">
            <v>6500</v>
          </cell>
          <cell r="J319">
            <v>38154</v>
          </cell>
        </row>
        <row r="320">
          <cell r="G320" t="str">
            <v>US0122598448</v>
          </cell>
          <cell r="H320">
            <v>38139</v>
          </cell>
          <cell r="I320">
            <v>1500</v>
          </cell>
          <cell r="J320">
            <v>38154</v>
          </cell>
        </row>
        <row r="321">
          <cell r="G321" t="str">
            <v>US0122598448</v>
          </cell>
          <cell r="H321">
            <v>38139</v>
          </cell>
          <cell r="I321">
            <v>6500</v>
          </cell>
          <cell r="J321">
            <v>38154</v>
          </cell>
        </row>
        <row r="322">
          <cell r="G322" t="str">
            <v>US0122598448</v>
          </cell>
          <cell r="H322">
            <v>38139</v>
          </cell>
          <cell r="I322">
            <v>17500</v>
          </cell>
          <cell r="J322">
            <v>38154</v>
          </cell>
        </row>
        <row r="323">
          <cell r="G323" t="str">
            <v>US0122598448</v>
          </cell>
          <cell r="H323">
            <v>38139</v>
          </cell>
          <cell r="I323">
            <v>10250</v>
          </cell>
          <cell r="J323">
            <v>38154</v>
          </cell>
        </row>
        <row r="324">
          <cell r="G324" t="str">
            <v>US0122598448</v>
          </cell>
          <cell r="H324">
            <v>38139</v>
          </cell>
          <cell r="I324">
            <v>10250</v>
          </cell>
          <cell r="J324">
            <v>38154</v>
          </cell>
        </row>
        <row r="325">
          <cell r="G325" t="str">
            <v>US0122598448</v>
          </cell>
          <cell r="H325">
            <v>38139</v>
          </cell>
          <cell r="I325">
            <v>11750</v>
          </cell>
          <cell r="J325">
            <v>38154</v>
          </cell>
        </row>
        <row r="326">
          <cell r="G326" t="str">
            <v>US0122598448</v>
          </cell>
          <cell r="H326">
            <v>38139</v>
          </cell>
          <cell r="I326">
            <v>11750</v>
          </cell>
          <cell r="J326">
            <v>38154</v>
          </cell>
        </row>
        <row r="327">
          <cell r="G327" t="str">
            <v>US0122598448</v>
          </cell>
          <cell r="H327">
            <v>38139</v>
          </cell>
          <cell r="I327">
            <v>9500</v>
          </cell>
          <cell r="J327">
            <v>38154</v>
          </cell>
        </row>
        <row r="328">
          <cell r="G328" t="str">
            <v>US0122598448</v>
          </cell>
          <cell r="H328">
            <v>38139</v>
          </cell>
          <cell r="I328">
            <v>1500</v>
          </cell>
          <cell r="J328">
            <v>38154</v>
          </cell>
        </row>
        <row r="329">
          <cell r="G329" t="str">
            <v>US0122611312</v>
          </cell>
          <cell r="H329">
            <v>38149</v>
          </cell>
          <cell r="I329">
            <v>19500</v>
          </cell>
          <cell r="J329">
            <v>38154</v>
          </cell>
        </row>
        <row r="330">
          <cell r="G330" t="str">
            <v>US0122589395</v>
          </cell>
          <cell r="H330">
            <v>38131</v>
          </cell>
          <cell r="I330">
            <v>3725</v>
          </cell>
          <cell r="J330">
            <v>38156</v>
          </cell>
        </row>
        <row r="331">
          <cell r="G331" t="str">
            <v>US0122589395</v>
          </cell>
          <cell r="H331">
            <v>38131</v>
          </cell>
          <cell r="I331">
            <v>490</v>
          </cell>
          <cell r="J331">
            <v>38156</v>
          </cell>
        </row>
        <row r="332">
          <cell r="G332" t="str">
            <v>US0122589395</v>
          </cell>
          <cell r="H332">
            <v>38131</v>
          </cell>
          <cell r="I332">
            <v>2250</v>
          </cell>
          <cell r="J332">
            <v>38156</v>
          </cell>
        </row>
        <row r="333">
          <cell r="G333" t="str">
            <v>915084029</v>
          </cell>
          <cell r="H333">
            <v>38107</v>
          </cell>
          <cell r="I333">
            <v>412.5</v>
          </cell>
          <cell r="J333">
            <v>38156</v>
          </cell>
        </row>
        <row r="334">
          <cell r="G334" t="str">
            <v>US0122621313</v>
          </cell>
          <cell r="H334">
            <v>38160</v>
          </cell>
          <cell r="I334">
            <v>1750</v>
          </cell>
          <cell r="J334">
            <v>38161</v>
          </cell>
        </row>
        <row r="335">
          <cell r="G335" t="str">
            <v>US0122621313</v>
          </cell>
          <cell r="H335">
            <v>38160</v>
          </cell>
          <cell r="I335">
            <v>1225</v>
          </cell>
          <cell r="J335">
            <v>38161</v>
          </cell>
        </row>
        <row r="336">
          <cell r="G336" t="str">
            <v>US0122621313</v>
          </cell>
          <cell r="H336">
            <v>38160</v>
          </cell>
          <cell r="I336">
            <v>375</v>
          </cell>
          <cell r="J336">
            <v>38161</v>
          </cell>
        </row>
        <row r="337">
          <cell r="G337" t="str">
            <v>US0122621314</v>
          </cell>
          <cell r="H337">
            <v>38160</v>
          </cell>
          <cell r="I337">
            <v>75000</v>
          </cell>
          <cell r="J337">
            <v>38161</v>
          </cell>
        </row>
        <row r="338">
          <cell r="G338" t="str">
            <v>US0122647550</v>
          </cell>
          <cell r="H338">
            <v>38201</v>
          </cell>
          <cell r="I338">
            <v>2500</v>
          </cell>
          <cell r="J338">
            <v>38208</v>
          </cell>
        </row>
        <row r="339">
          <cell r="G339" t="str">
            <v>US0122662007</v>
          </cell>
          <cell r="H339">
            <v>38224</v>
          </cell>
          <cell r="I339">
            <v>412400</v>
          </cell>
          <cell r="J339">
            <v>38229</v>
          </cell>
        </row>
        <row r="340">
          <cell r="G340" t="str">
            <v>US0122661770</v>
          </cell>
          <cell r="H340">
            <v>38224</v>
          </cell>
          <cell r="I340">
            <v>62245</v>
          </cell>
          <cell r="J340">
            <v>38231</v>
          </cell>
        </row>
        <row r="341">
          <cell r="G341" t="str">
            <v>US0122655390</v>
          </cell>
          <cell r="H341">
            <v>38212</v>
          </cell>
          <cell r="I341">
            <v>3250</v>
          </cell>
          <cell r="J341">
            <v>38231</v>
          </cell>
        </row>
        <row r="342">
          <cell r="G342" t="str">
            <v>US0122655390</v>
          </cell>
          <cell r="H342">
            <v>38212</v>
          </cell>
          <cell r="I342">
            <v>94950</v>
          </cell>
          <cell r="J342">
            <v>38231</v>
          </cell>
        </row>
        <row r="343">
          <cell r="G343" t="str">
            <v/>
          </cell>
          <cell r="H343">
            <v>38335</v>
          </cell>
          <cell r="I343">
            <v>7180</v>
          </cell>
          <cell r="J343">
            <v>38335</v>
          </cell>
        </row>
        <row r="344">
          <cell r="G344" t="str">
            <v/>
          </cell>
          <cell r="H344">
            <v>38335</v>
          </cell>
          <cell r="I344">
            <v>2940</v>
          </cell>
          <cell r="J344">
            <v>38335</v>
          </cell>
        </row>
        <row r="345">
          <cell r="G345" t="str">
            <v/>
          </cell>
          <cell r="H345">
            <v>38335</v>
          </cell>
          <cell r="I345">
            <v>3650</v>
          </cell>
          <cell r="J345">
            <v>38335</v>
          </cell>
        </row>
        <row r="346">
          <cell r="G346" t="str">
            <v/>
          </cell>
          <cell r="H346">
            <v>38335</v>
          </cell>
          <cell r="I346">
            <v>60346</v>
          </cell>
          <cell r="J346">
            <v>38335</v>
          </cell>
        </row>
        <row r="347">
          <cell r="G347" t="str">
            <v>US0122668211</v>
          </cell>
          <cell r="H347">
            <v>38232</v>
          </cell>
          <cell r="I347">
            <v>92675</v>
          </cell>
          <cell r="J347">
            <v>38252</v>
          </cell>
        </row>
        <row r="348">
          <cell r="G348" t="str">
            <v>US0122668211</v>
          </cell>
          <cell r="H348">
            <v>38232</v>
          </cell>
          <cell r="I348">
            <v>13910</v>
          </cell>
          <cell r="J348">
            <v>38252</v>
          </cell>
        </row>
        <row r="349">
          <cell r="G349" t="str">
            <v>US0122663055</v>
          </cell>
          <cell r="H349">
            <v>38225</v>
          </cell>
          <cell r="I349">
            <v>5000</v>
          </cell>
          <cell r="J349">
            <v>38252</v>
          </cell>
        </row>
        <row r="350">
          <cell r="G350" t="str">
            <v>US0122663056</v>
          </cell>
          <cell r="H350">
            <v>38225</v>
          </cell>
          <cell r="I350">
            <v>2100</v>
          </cell>
          <cell r="J350">
            <v>38252</v>
          </cell>
        </row>
        <row r="351">
          <cell r="G351" t="str">
            <v>US0122663056</v>
          </cell>
          <cell r="H351">
            <v>38225</v>
          </cell>
          <cell r="I351">
            <v>12500</v>
          </cell>
          <cell r="J351">
            <v>38252</v>
          </cell>
        </row>
        <row r="352">
          <cell r="G352" t="str">
            <v>US0122680267</v>
          </cell>
          <cell r="H352">
            <v>38252</v>
          </cell>
          <cell r="I352">
            <v>5600</v>
          </cell>
          <cell r="J352">
            <v>38265</v>
          </cell>
        </row>
        <row r="353">
          <cell r="G353" t="str">
            <v>US0122680267</v>
          </cell>
          <cell r="H353">
            <v>38252</v>
          </cell>
          <cell r="I353">
            <v>32400</v>
          </cell>
          <cell r="J353">
            <v>38265</v>
          </cell>
        </row>
        <row r="354">
          <cell r="G354" t="str">
            <v>US0122680255</v>
          </cell>
          <cell r="H354">
            <v>38252</v>
          </cell>
          <cell r="I354">
            <v>20253</v>
          </cell>
          <cell r="J354">
            <v>38265</v>
          </cell>
        </row>
        <row r="355">
          <cell r="G355" t="str">
            <v>US0122680096</v>
          </cell>
          <cell r="H355">
            <v>38252</v>
          </cell>
          <cell r="I355">
            <v>35026</v>
          </cell>
          <cell r="J355">
            <v>38265</v>
          </cell>
        </row>
        <row r="356">
          <cell r="G356" t="str">
            <v>US0122680096</v>
          </cell>
          <cell r="H356">
            <v>38252</v>
          </cell>
          <cell r="I356">
            <v>11732</v>
          </cell>
          <cell r="J356">
            <v>38265</v>
          </cell>
        </row>
        <row r="357">
          <cell r="G357" t="str">
            <v>US0122680096</v>
          </cell>
          <cell r="H357">
            <v>38252</v>
          </cell>
          <cell r="I357">
            <v>9250</v>
          </cell>
          <cell r="J357">
            <v>38265</v>
          </cell>
        </row>
        <row r="358">
          <cell r="G358" t="str">
            <v>US0122680096</v>
          </cell>
          <cell r="H358">
            <v>38252</v>
          </cell>
          <cell r="I358">
            <v>2250</v>
          </cell>
          <cell r="J358">
            <v>38265</v>
          </cell>
        </row>
        <row r="359">
          <cell r="G359" t="str">
            <v>US0122691407</v>
          </cell>
          <cell r="H359">
            <v>38265</v>
          </cell>
          <cell r="I359">
            <v>73006</v>
          </cell>
          <cell r="J359">
            <v>38282</v>
          </cell>
        </row>
        <row r="360">
          <cell r="G360" t="str">
            <v>US0122691407</v>
          </cell>
          <cell r="H360">
            <v>38265</v>
          </cell>
          <cell r="I360">
            <v>16225</v>
          </cell>
          <cell r="J360">
            <v>38282</v>
          </cell>
        </row>
        <row r="361">
          <cell r="G361" t="str">
            <v>US0122691407</v>
          </cell>
          <cell r="H361">
            <v>38265</v>
          </cell>
          <cell r="I361">
            <v>4750</v>
          </cell>
          <cell r="J361">
            <v>38282</v>
          </cell>
        </row>
        <row r="362">
          <cell r="G362" t="str">
            <v>US0122691407</v>
          </cell>
          <cell r="H362">
            <v>38265</v>
          </cell>
          <cell r="I362">
            <v>49500</v>
          </cell>
          <cell r="J362">
            <v>38282</v>
          </cell>
        </row>
        <row r="363">
          <cell r="G363" t="str">
            <v>US0122643259</v>
          </cell>
          <cell r="H363">
            <v>38194</v>
          </cell>
          <cell r="I363">
            <v>49500</v>
          </cell>
          <cell r="J363">
            <v>38288</v>
          </cell>
        </row>
        <row r="364">
          <cell r="G364" t="str">
            <v>US0122643259</v>
          </cell>
          <cell r="H364">
            <v>38194</v>
          </cell>
          <cell r="I364">
            <v>7250</v>
          </cell>
          <cell r="J364">
            <v>38288</v>
          </cell>
        </row>
        <row r="365">
          <cell r="G365" t="str">
            <v>US0122643259</v>
          </cell>
          <cell r="H365">
            <v>38194</v>
          </cell>
          <cell r="I365">
            <v>121865</v>
          </cell>
          <cell r="J365">
            <v>38288</v>
          </cell>
        </row>
        <row r="366">
          <cell r="G366" t="str">
            <v>US0122701913</v>
          </cell>
          <cell r="H366">
            <v>38281</v>
          </cell>
          <cell r="I366">
            <v>66887</v>
          </cell>
          <cell r="J366">
            <v>38306</v>
          </cell>
        </row>
        <row r="367">
          <cell r="G367" t="str">
            <v>US0122719509</v>
          </cell>
          <cell r="H367">
            <v>38302</v>
          </cell>
          <cell r="I367">
            <v>140948</v>
          </cell>
          <cell r="J367">
            <v>38315</v>
          </cell>
        </row>
        <row r="368">
          <cell r="G368" t="str">
            <v>US0122719509</v>
          </cell>
          <cell r="H368">
            <v>38302</v>
          </cell>
          <cell r="I368">
            <v>11150</v>
          </cell>
          <cell r="J368">
            <v>38315</v>
          </cell>
        </row>
        <row r="369">
          <cell r="G369" t="str">
            <v>US0122719509</v>
          </cell>
          <cell r="H369">
            <v>38302</v>
          </cell>
          <cell r="I369">
            <v>14250</v>
          </cell>
          <cell r="J369">
            <v>38315</v>
          </cell>
        </row>
        <row r="370">
          <cell r="G370" t="str">
            <v>US0122719509</v>
          </cell>
          <cell r="H370">
            <v>38302</v>
          </cell>
          <cell r="I370">
            <v>85525</v>
          </cell>
          <cell r="J370">
            <v>38315</v>
          </cell>
        </row>
        <row r="371">
          <cell r="G371" t="str">
            <v>US0122719509</v>
          </cell>
          <cell r="H371">
            <v>38302</v>
          </cell>
          <cell r="I371">
            <v>5950</v>
          </cell>
          <cell r="J371">
            <v>38315</v>
          </cell>
        </row>
        <row r="372">
          <cell r="G372" t="str">
            <v/>
          </cell>
          <cell r="H372">
            <v>38107</v>
          </cell>
          <cell r="I372">
            <v>153058</v>
          </cell>
          <cell r="J372">
            <v>38107</v>
          </cell>
        </row>
        <row r="373">
          <cell r="G373" t="str">
            <v>10034210</v>
          </cell>
          <cell r="H373">
            <v>38118</v>
          </cell>
          <cell r="I373">
            <v>42500</v>
          </cell>
          <cell r="J373">
            <v>38142</v>
          </cell>
        </row>
        <row r="374">
          <cell r="G374" t="str">
            <v>584179</v>
          </cell>
          <cell r="H374">
            <v>38015</v>
          </cell>
          <cell r="I374">
            <v>782.77</v>
          </cell>
          <cell r="J374">
            <v>38036</v>
          </cell>
        </row>
        <row r="375">
          <cell r="G375" t="str">
            <v>00101989</v>
          </cell>
          <cell r="H375">
            <v>38030</v>
          </cell>
          <cell r="I375">
            <v>25000</v>
          </cell>
          <cell r="J375">
            <v>38050</v>
          </cell>
        </row>
        <row r="376">
          <cell r="G376" t="str">
            <v>351106</v>
          </cell>
          <cell r="H376">
            <v>38085</v>
          </cell>
          <cell r="I376">
            <v>35000</v>
          </cell>
          <cell r="J376">
            <v>38132</v>
          </cell>
        </row>
        <row r="377">
          <cell r="G377" t="str">
            <v>00102040</v>
          </cell>
          <cell r="H377">
            <v>38121</v>
          </cell>
          <cell r="I377">
            <v>15534.84</v>
          </cell>
          <cell r="J377">
            <v>38145</v>
          </cell>
        </row>
        <row r="378">
          <cell r="G378" t="str">
            <v>612962</v>
          </cell>
          <cell r="H378">
            <v>38113</v>
          </cell>
          <cell r="I378">
            <v>606.41999999999996</v>
          </cell>
          <cell r="J378">
            <v>38156</v>
          </cell>
        </row>
        <row r="379">
          <cell r="G379" t="str">
            <v>639793</v>
          </cell>
          <cell r="H379">
            <v>38204</v>
          </cell>
          <cell r="I379">
            <v>686.53</v>
          </cell>
          <cell r="J379">
            <v>38253</v>
          </cell>
        </row>
        <row r="380">
          <cell r="G380" t="str">
            <v>00102091</v>
          </cell>
          <cell r="H380">
            <v>38205</v>
          </cell>
          <cell r="I380">
            <v>30000</v>
          </cell>
          <cell r="J380">
            <v>38289</v>
          </cell>
        </row>
        <row r="381">
          <cell r="G381" t="str">
            <v>CA0189216610</v>
          </cell>
          <cell r="H381">
            <v>38163</v>
          </cell>
          <cell r="I381">
            <v>1332</v>
          </cell>
          <cell r="J381">
            <v>38168</v>
          </cell>
        </row>
        <row r="382">
          <cell r="G382" t="str">
            <v>12298934</v>
          </cell>
          <cell r="H382">
            <v>38331</v>
          </cell>
          <cell r="I382">
            <v>11200</v>
          </cell>
          <cell r="J382">
            <v>38343</v>
          </cell>
        </row>
        <row r="383">
          <cell r="G383" t="str">
            <v>611</v>
          </cell>
          <cell r="H383">
            <v>37955</v>
          </cell>
          <cell r="I383">
            <v>23505.63</v>
          </cell>
          <cell r="J383">
            <v>37999</v>
          </cell>
        </row>
        <row r="384">
          <cell r="G384" t="str">
            <v>SVC THRU 1/31/04</v>
          </cell>
          <cell r="H384">
            <v>38022</v>
          </cell>
          <cell r="I384">
            <v>7687.46</v>
          </cell>
          <cell r="J384">
            <v>38026</v>
          </cell>
        </row>
        <row r="385">
          <cell r="G385" t="str">
            <v>ETHICS CLASSES</v>
          </cell>
          <cell r="H385">
            <v>38026</v>
          </cell>
          <cell r="I385">
            <v>9375</v>
          </cell>
          <cell r="J385">
            <v>38035</v>
          </cell>
        </row>
        <row r="386">
          <cell r="G386" t="str">
            <v>07928097</v>
          </cell>
          <cell r="H386">
            <v>38033</v>
          </cell>
          <cell r="I386">
            <v>9264</v>
          </cell>
          <cell r="J386">
            <v>38040</v>
          </cell>
        </row>
        <row r="387">
          <cell r="G387" t="str">
            <v>02/01 - 03/15/04</v>
          </cell>
          <cell r="H387">
            <v>38061</v>
          </cell>
          <cell r="I387">
            <v>26221.22</v>
          </cell>
          <cell r="J387">
            <v>38065</v>
          </cell>
        </row>
        <row r="388">
          <cell r="G388" t="str">
            <v>08997746</v>
          </cell>
          <cell r="H388">
            <v>38119</v>
          </cell>
          <cell r="I388">
            <v>16644.919999999998</v>
          </cell>
          <cell r="J388">
            <v>38142</v>
          </cell>
        </row>
        <row r="389">
          <cell r="G389" t="str">
            <v>08997748</v>
          </cell>
          <cell r="H389">
            <v>38119</v>
          </cell>
          <cell r="I389">
            <v>5000</v>
          </cell>
          <cell r="J389">
            <v>38142</v>
          </cell>
        </row>
        <row r="390">
          <cell r="G390" t="str">
            <v>TRAINING</v>
          </cell>
          <cell r="H390">
            <v>38124</v>
          </cell>
          <cell r="I390">
            <v>16875</v>
          </cell>
          <cell r="J390">
            <v>38145</v>
          </cell>
        </row>
        <row r="391">
          <cell r="G391" t="str">
            <v>IN024255</v>
          </cell>
          <cell r="H391">
            <v>38133</v>
          </cell>
          <cell r="I391">
            <v>664.03</v>
          </cell>
          <cell r="J391">
            <v>38152</v>
          </cell>
        </row>
        <row r="392">
          <cell r="G392" t="str">
            <v>04/16 - 05/31/04</v>
          </cell>
          <cell r="H392">
            <v>38138</v>
          </cell>
          <cell r="I392">
            <v>3876.19</v>
          </cell>
          <cell r="J392">
            <v>38152</v>
          </cell>
        </row>
        <row r="393">
          <cell r="G393" t="str">
            <v>08997850</v>
          </cell>
          <cell r="H393">
            <v>38146</v>
          </cell>
          <cell r="I393">
            <v>17471.5</v>
          </cell>
          <cell r="J393">
            <v>38160</v>
          </cell>
        </row>
        <row r="394">
          <cell r="G394" t="str">
            <v>08997923</v>
          </cell>
          <cell r="H394">
            <v>38152</v>
          </cell>
          <cell r="I394">
            <v>17278</v>
          </cell>
          <cell r="J394">
            <v>38166</v>
          </cell>
        </row>
        <row r="395">
          <cell r="G395" t="str">
            <v>06/01 - 06/15/04</v>
          </cell>
          <cell r="H395">
            <v>38162</v>
          </cell>
          <cell r="I395">
            <v>8006.2</v>
          </cell>
          <cell r="J395">
            <v>38168</v>
          </cell>
        </row>
        <row r="396">
          <cell r="G396" t="str">
            <v>08997936</v>
          </cell>
          <cell r="H396">
            <v>38177</v>
          </cell>
          <cell r="I396">
            <v>5425</v>
          </cell>
          <cell r="J396">
            <v>38184</v>
          </cell>
        </row>
        <row r="397">
          <cell r="G397" t="str">
            <v>THRU 06/30/04</v>
          </cell>
          <cell r="H397">
            <v>38176</v>
          </cell>
          <cell r="I397">
            <v>8006.2</v>
          </cell>
          <cell r="J397">
            <v>38184</v>
          </cell>
        </row>
        <row r="398">
          <cell r="G398" t="str">
            <v>41729586</v>
          </cell>
          <cell r="H398">
            <v>38162</v>
          </cell>
          <cell r="I398">
            <v>25422</v>
          </cell>
          <cell r="J398">
            <v>38196</v>
          </cell>
        </row>
        <row r="399">
          <cell r="G399" t="str">
            <v>08997942</v>
          </cell>
          <cell r="H399">
            <v>38181</v>
          </cell>
          <cell r="I399">
            <v>17548.98</v>
          </cell>
          <cell r="J399">
            <v>38198</v>
          </cell>
        </row>
        <row r="400">
          <cell r="G400" t="str">
            <v>08995693</v>
          </cell>
          <cell r="H400">
            <v>38191</v>
          </cell>
          <cell r="I400">
            <v>10511.86</v>
          </cell>
          <cell r="J400">
            <v>38201</v>
          </cell>
        </row>
        <row r="401">
          <cell r="G401" t="str">
            <v>41749857</v>
          </cell>
          <cell r="H401">
            <v>38187</v>
          </cell>
          <cell r="I401">
            <v>50000</v>
          </cell>
          <cell r="J401">
            <v>38201</v>
          </cell>
        </row>
        <row r="402">
          <cell r="G402" t="str">
            <v>41749860</v>
          </cell>
          <cell r="H402">
            <v>38187</v>
          </cell>
          <cell r="I402">
            <v>15000</v>
          </cell>
          <cell r="J402">
            <v>38201</v>
          </cell>
        </row>
        <row r="403">
          <cell r="G403" t="str">
            <v/>
          </cell>
          <cell r="H403">
            <v>38007</v>
          </cell>
          <cell r="I403">
            <v>68.81</v>
          </cell>
          <cell r="J403">
            <v>38021</v>
          </cell>
        </row>
        <row r="404">
          <cell r="G404" t="str">
            <v/>
          </cell>
          <cell r="H404">
            <v>38007</v>
          </cell>
          <cell r="I404">
            <v>16.62</v>
          </cell>
          <cell r="J404">
            <v>38021</v>
          </cell>
        </row>
        <row r="405">
          <cell r="G405" t="str">
            <v/>
          </cell>
          <cell r="H405">
            <v>38006</v>
          </cell>
          <cell r="I405">
            <v>17.23</v>
          </cell>
          <cell r="J405">
            <v>38021</v>
          </cell>
        </row>
        <row r="406">
          <cell r="G406" t="str">
            <v/>
          </cell>
          <cell r="H406">
            <v>38000</v>
          </cell>
          <cell r="I406">
            <v>38.32</v>
          </cell>
          <cell r="J406">
            <v>38021</v>
          </cell>
        </row>
        <row r="407">
          <cell r="G407" t="str">
            <v/>
          </cell>
          <cell r="H407">
            <v>38000</v>
          </cell>
          <cell r="I407">
            <v>16.62</v>
          </cell>
          <cell r="J407">
            <v>38021</v>
          </cell>
        </row>
        <row r="408">
          <cell r="G408" t="str">
            <v/>
          </cell>
          <cell r="H408">
            <v>37997</v>
          </cell>
          <cell r="I408">
            <v>55.15</v>
          </cell>
          <cell r="J408">
            <v>38021</v>
          </cell>
        </row>
        <row r="409">
          <cell r="G409" t="str">
            <v/>
          </cell>
          <cell r="H409">
            <v>38042</v>
          </cell>
          <cell r="I409">
            <v>16.600000000000001</v>
          </cell>
          <cell r="J409">
            <v>38049</v>
          </cell>
        </row>
        <row r="410">
          <cell r="G410" t="str">
            <v/>
          </cell>
          <cell r="H410">
            <v>38035</v>
          </cell>
          <cell r="I410">
            <v>60.34</v>
          </cell>
          <cell r="J410">
            <v>38049</v>
          </cell>
        </row>
        <row r="411">
          <cell r="G411" t="str">
            <v/>
          </cell>
          <cell r="H411">
            <v>38035</v>
          </cell>
          <cell r="I411">
            <v>16.62</v>
          </cell>
          <cell r="J411">
            <v>38049</v>
          </cell>
        </row>
        <row r="412">
          <cell r="G412" t="str">
            <v/>
          </cell>
          <cell r="H412">
            <v>38035</v>
          </cell>
          <cell r="I412">
            <v>4.25</v>
          </cell>
          <cell r="J412">
            <v>38049</v>
          </cell>
        </row>
        <row r="413">
          <cell r="G413" t="str">
            <v/>
          </cell>
          <cell r="H413">
            <v>38042</v>
          </cell>
          <cell r="I413">
            <v>41.58</v>
          </cell>
          <cell r="J413">
            <v>38049</v>
          </cell>
        </row>
        <row r="414">
          <cell r="G414" t="str">
            <v/>
          </cell>
          <cell r="H414">
            <v>38055</v>
          </cell>
          <cell r="I414">
            <v>51.14</v>
          </cell>
          <cell r="J414">
            <v>38076</v>
          </cell>
        </row>
        <row r="415">
          <cell r="G415" t="str">
            <v/>
          </cell>
          <cell r="H415">
            <v>38056</v>
          </cell>
          <cell r="I415">
            <v>9.67</v>
          </cell>
          <cell r="J415">
            <v>38076</v>
          </cell>
        </row>
        <row r="416">
          <cell r="G416" t="str">
            <v/>
          </cell>
          <cell r="H416">
            <v>38054</v>
          </cell>
          <cell r="I416">
            <v>15.76</v>
          </cell>
          <cell r="J416">
            <v>38083</v>
          </cell>
        </row>
        <row r="417">
          <cell r="G417" t="str">
            <v/>
          </cell>
          <cell r="H417">
            <v>38054</v>
          </cell>
          <cell r="I417">
            <v>53.93</v>
          </cell>
          <cell r="J417">
            <v>38083</v>
          </cell>
        </row>
        <row r="418">
          <cell r="G418" t="str">
            <v/>
          </cell>
          <cell r="H418">
            <v>38054</v>
          </cell>
          <cell r="I418">
            <v>10.83</v>
          </cell>
          <cell r="J418">
            <v>38083</v>
          </cell>
        </row>
        <row r="419">
          <cell r="G419" t="str">
            <v/>
          </cell>
          <cell r="H419">
            <v>38243</v>
          </cell>
          <cell r="I419">
            <v>16823.86</v>
          </cell>
          <cell r="J419">
            <v>38243</v>
          </cell>
        </row>
        <row r="420">
          <cell r="G420" t="str">
            <v/>
          </cell>
          <cell r="H420">
            <v>38260</v>
          </cell>
          <cell r="I420">
            <v>52890</v>
          </cell>
          <cell r="J420">
            <v>38260</v>
          </cell>
        </row>
        <row r="421">
          <cell r="G421" t="str">
            <v/>
          </cell>
          <cell r="H421">
            <v>38274</v>
          </cell>
          <cell r="I421">
            <v>500</v>
          </cell>
          <cell r="J421">
            <v>38274</v>
          </cell>
        </row>
        <row r="422">
          <cell r="G422" t="str">
            <v/>
          </cell>
          <cell r="H422">
            <v>38274</v>
          </cell>
          <cell r="I422">
            <v>-500</v>
          </cell>
          <cell r="J422">
            <v>38274</v>
          </cell>
        </row>
        <row r="423">
          <cell r="G423" t="str">
            <v/>
          </cell>
          <cell r="H423">
            <v>38274</v>
          </cell>
          <cell r="I423">
            <v>500</v>
          </cell>
          <cell r="J423">
            <v>38274</v>
          </cell>
        </row>
        <row r="424">
          <cell r="G424" t="str">
            <v/>
          </cell>
          <cell r="H424">
            <v>38285</v>
          </cell>
          <cell r="I424">
            <v>31418.55</v>
          </cell>
          <cell r="J424">
            <v>38285</v>
          </cell>
        </row>
        <row r="425">
          <cell r="G425" t="str">
            <v/>
          </cell>
          <cell r="H425">
            <v>38287</v>
          </cell>
          <cell r="I425">
            <v>43592</v>
          </cell>
          <cell r="J425">
            <v>38287</v>
          </cell>
        </row>
        <row r="426">
          <cell r="G426" t="str">
            <v/>
          </cell>
          <cell r="H426">
            <v>38307</v>
          </cell>
          <cell r="I426">
            <v>100000</v>
          </cell>
          <cell r="J426">
            <v>38307</v>
          </cell>
        </row>
        <row r="427">
          <cell r="G427" t="str">
            <v/>
          </cell>
          <cell r="H427">
            <v>38331</v>
          </cell>
          <cell r="I427">
            <v>104500</v>
          </cell>
          <cell r="J427">
            <v>38331</v>
          </cell>
        </row>
        <row r="428">
          <cell r="G428" t="str">
            <v/>
          </cell>
          <cell r="H428">
            <v>38334</v>
          </cell>
          <cell r="I428">
            <v>30370.68</v>
          </cell>
          <cell r="J428">
            <v>38334</v>
          </cell>
        </row>
        <row r="429">
          <cell r="G429" t="str">
            <v>08997643</v>
          </cell>
          <cell r="H429">
            <v>38090</v>
          </cell>
          <cell r="I429">
            <v>4892.21</v>
          </cell>
          <cell r="J429">
            <v>38105</v>
          </cell>
        </row>
        <row r="430">
          <cell r="G430" t="str">
            <v>LEGAL SERVICES</v>
          </cell>
          <cell r="H430">
            <v>38077</v>
          </cell>
          <cell r="I430">
            <v>2737.66</v>
          </cell>
          <cell r="J430">
            <v>38105</v>
          </cell>
        </row>
        <row r="431">
          <cell r="G431" t="str">
            <v>08995708</v>
          </cell>
          <cell r="H431">
            <v>38211</v>
          </cell>
          <cell r="I431">
            <v>10465.85</v>
          </cell>
          <cell r="J431">
            <v>38225</v>
          </cell>
        </row>
        <row r="432">
          <cell r="G432" t="str">
            <v>07/01-07/31/04</v>
          </cell>
          <cell r="H432">
            <v>38200</v>
          </cell>
          <cell r="I432">
            <v>20310.37</v>
          </cell>
          <cell r="J432">
            <v>38226</v>
          </cell>
        </row>
        <row r="433">
          <cell r="G433" t="str">
            <v>08995715</v>
          </cell>
          <cell r="H433">
            <v>38218</v>
          </cell>
          <cell r="I433">
            <v>1172</v>
          </cell>
          <cell r="J433">
            <v>38240</v>
          </cell>
        </row>
        <row r="434">
          <cell r="G434" t="str">
            <v>08995725</v>
          </cell>
          <cell r="H434">
            <v>38222</v>
          </cell>
          <cell r="I434">
            <v>11426.76</v>
          </cell>
          <cell r="J434">
            <v>38252</v>
          </cell>
        </row>
        <row r="435">
          <cell r="G435" t="str">
            <v>763038</v>
          </cell>
          <cell r="H435">
            <v>38291</v>
          </cell>
          <cell r="I435">
            <v>3250</v>
          </cell>
          <cell r="J435">
            <v>38314</v>
          </cell>
        </row>
        <row r="436">
          <cell r="G436" t="str">
            <v>QD000577</v>
          </cell>
          <cell r="H436">
            <v>38019</v>
          </cell>
          <cell r="I436">
            <v>-500</v>
          </cell>
          <cell r="J436">
            <v>38027</v>
          </cell>
        </row>
        <row r="437">
          <cell r="G437" t="str">
            <v>287850</v>
          </cell>
          <cell r="H437">
            <v>37993</v>
          </cell>
          <cell r="I437">
            <v>26497.7</v>
          </cell>
          <cell r="J437">
            <v>37994</v>
          </cell>
        </row>
        <row r="438">
          <cell r="G438" t="str">
            <v>QD000541</v>
          </cell>
          <cell r="H438">
            <v>38000</v>
          </cell>
          <cell r="I438">
            <v>263.77999999999997</v>
          </cell>
          <cell r="J438">
            <v>38001</v>
          </cell>
        </row>
        <row r="439">
          <cell r="G439" t="str">
            <v>330012526</v>
          </cell>
          <cell r="H439">
            <v>38006</v>
          </cell>
          <cell r="I439">
            <v>346.5</v>
          </cell>
          <cell r="J439">
            <v>38008</v>
          </cell>
        </row>
        <row r="440">
          <cell r="G440" t="str">
            <v>330030420</v>
          </cell>
          <cell r="H440">
            <v>38006</v>
          </cell>
          <cell r="I440">
            <v>722.25</v>
          </cell>
          <cell r="J440">
            <v>38008</v>
          </cell>
        </row>
        <row r="441">
          <cell r="G441" t="str">
            <v>121-402182</v>
          </cell>
          <cell r="H441">
            <v>38015</v>
          </cell>
          <cell r="I441">
            <v>44708</v>
          </cell>
          <cell r="J441">
            <v>38016</v>
          </cell>
        </row>
        <row r="442">
          <cell r="G442" t="str">
            <v>121-402175</v>
          </cell>
          <cell r="H442">
            <v>38015</v>
          </cell>
          <cell r="I442">
            <v>71746</v>
          </cell>
          <cell r="J442">
            <v>38016</v>
          </cell>
        </row>
        <row r="443">
          <cell r="G443" t="str">
            <v>121-402063</v>
          </cell>
          <cell r="H443">
            <v>38015</v>
          </cell>
          <cell r="I443">
            <v>55158</v>
          </cell>
          <cell r="J443">
            <v>38016</v>
          </cell>
        </row>
        <row r="444">
          <cell r="G444" t="str">
            <v>121-402011</v>
          </cell>
          <cell r="H444">
            <v>37993</v>
          </cell>
          <cell r="I444">
            <v>42429</v>
          </cell>
          <cell r="J444">
            <v>38016</v>
          </cell>
        </row>
        <row r="445">
          <cell r="G445" t="str">
            <v>QD000577</v>
          </cell>
          <cell r="H445">
            <v>38019</v>
          </cell>
          <cell r="I445">
            <v>500</v>
          </cell>
          <cell r="J445">
            <v>38022</v>
          </cell>
        </row>
        <row r="446">
          <cell r="G446" t="str">
            <v>QD000577</v>
          </cell>
          <cell r="H446">
            <v>38027</v>
          </cell>
          <cell r="I446">
            <v>512.82000000000005</v>
          </cell>
          <cell r="J446">
            <v>38028</v>
          </cell>
        </row>
        <row r="447">
          <cell r="G447" t="str">
            <v>330049488</v>
          </cell>
          <cell r="H447">
            <v>38029</v>
          </cell>
          <cell r="I447">
            <v>254</v>
          </cell>
          <cell r="J447">
            <v>38033</v>
          </cell>
        </row>
        <row r="448">
          <cell r="G448" t="str">
            <v>330049487</v>
          </cell>
          <cell r="H448">
            <v>38036</v>
          </cell>
          <cell r="I448">
            <v>345.5</v>
          </cell>
          <cell r="J448">
            <v>38040</v>
          </cell>
        </row>
        <row r="449">
          <cell r="G449" t="str">
            <v>330062916</v>
          </cell>
          <cell r="H449">
            <v>38063</v>
          </cell>
          <cell r="I449">
            <v>141</v>
          </cell>
          <cell r="J449">
            <v>38064</v>
          </cell>
        </row>
        <row r="450">
          <cell r="G450" t="str">
            <v>330049487</v>
          </cell>
          <cell r="H450">
            <v>38063</v>
          </cell>
          <cell r="I450">
            <v>345.5</v>
          </cell>
          <cell r="J450">
            <v>38064</v>
          </cell>
        </row>
        <row r="451">
          <cell r="G451" t="str">
            <v>QD000577</v>
          </cell>
          <cell r="H451">
            <v>38063</v>
          </cell>
          <cell r="I451">
            <v>766.42</v>
          </cell>
          <cell r="J451">
            <v>38064</v>
          </cell>
        </row>
        <row r="452">
          <cell r="G452" t="str">
            <v>121-402277</v>
          </cell>
          <cell r="H452">
            <v>38063</v>
          </cell>
          <cell r="I452">
            <v>116801</v>
          </cell>
          <cell r="J452">
            <v>38064</v>
          </cell>
        </row>
        <row r="453">
          <cell r="G453" t="str">
            <v>QD000637</v>
          </cell>
          <cell r="H453">
            <v>38075</v>
          </cell>
          <cell r="I453">
            <v>762.97</v>
          </cell>
          <cell r="J453">
            <v>38076</v>
          </cell>
        </row>
        <row r="454">
          <cell r="G454" t="str">
            <v>330081776</v>
          </cell>
          <cell r="H454">
            <v>38104</v>
          </cell>
          <cell r="I454">
            <v>122.25</v>
          </cell>
          <cell r="J454">
            <v>38105</v>
          </cell>
        </row>
        <row r="455">
          <cell r="G455" t="str">
            <v>QD000668</v>
          </cell>
          <cell r="H455">
            <v>38099</v>
          </cell>
          <cell r="I455">
            <v>1020.53</v>
          </cell>
          <cell r="J455">
            <v>38106</v>
          </cell>
        </row>
        <row r="456">
          <cell r="G456" t="str">
            <v>ADMIN. EXPENSE</v>
          </cell>
          <cell r="H456">
            <v>38107</v>
          </cell>
          <cell r="I456">
            <v>413770</v>
          </cell>
          <cell r="J456">
            <v>38107</v>
          </cell>
        </row>
        <row r="457">
          <cell r="G457" t="str">
            <v>6505</v>
          </cell>
          <cell r="H457">
            <v>38119</v>
          </cell>
          <cell r="I457">
            <v>2700</v>
          </cell>
          <cell r="J457">
            <v>38121</v>
          </cell>
        </row>
        <row r="458">
          <cell r="G458" t="str">
            <v>330081777</v>
          </cell>
          <cell r="H458">
            <v>38127</v>
          </cell>
          <cell r="I458">
            <v>341</v>
          </cell>
          <cell r="J458">
            <v>38128</v>
          </cell>
        </row>
        <row r="459">
          <cell r="G459" t="str">
            <v>330100795</v>
          </cell>
          <cell r="H459">
            <v>38127</v>
          </cell>
          <cell r="I459">
            <v>94</v>
          </cell>
          <cell r="J459">
            <v>38128</v>
          </cell>
        </row>
        <row r="460">
          <cell r="G460" t="str">
            <v>121-402375</v>
          </cell>
          <cell r="H460">
            <v>38135</v>
          </cell>
          <cell r="I460">
            <v>114361</v>
          </cell>
          <cell r="J460">
            <v>38139</v>
          </cell>
        </row>
        <row r="461">
          <cell r="G461" t="str">
            <v>121-402494</v>
          </cell>
          <cell r="H461">
            <v>38112</v>
          </cell>
          <cell r="I461">
            <v>106547</v>
          </cell>
          <cell r="J461">
            <v>38139</v>
          </cell>
        </row>
        <row r="462">
          <cell r="G462" t="str">
            <v>330114282</v>
          </cell>
          <cell r="H462">
            <v>38145</v>
          </cell>
          <cell r="I462">
            <v>401</v>
          </cell>
          <cell r="J462">
            <v>38148</v>
          </cell>
        </row>
        <row r="463">
          <cell r="G463" t="str">
            <v>330114281</v>
          </cell>
          <cell r="H463">
            <v>38145</v>
          </cell>
          <cell r="I463">
            <v>261.5</v>
          </cell>
          <cell r="J463">
            <v>38148</v>
          </cell>
        </row>
        <row r="464">
          <cell r="G464" t="str">
            <v>QD000684</v>
          </cell>
          <cell r="H464">
            <v>38148</v>
          </cell>
          <cell r="I464">
            <v>1263.81</v>
          </cell>
          <cell r="J464">
            <v>38148</v>
          </cell>
        </row>
        <row r="465">
          <cell r="G465" t="str">
            <v>3290010</v>
          </cell>
          <cell r="H465">
            <v>38148</v>
          </cell>
          <cell r="I465">
            <v>19653.759999999998</v>
          </cell>
          <cell r="J465">
            <v>38148</v>
          </cell>
        </row>
        <row r="466">
          <cell r="G466" t="str">
            <v>121-402580</v>
          </cell>
          <cell r="H466">
            <v>38147</v>
          </cell>
          <cell r="I466">
            <v>102786</v>
          </cell>
          <cell r="J466">
            <v>38154</v>
          </cell>
        </row>
        <row r="467">
          <cell r="G467" t="str">
            <v>330114281</v>
          </cell>
          <cell r="H467">
            <v>38188</v>
          </cell>
          <cell r="I467">
            <v>144.75</v>
          </cell>
          <cell r="J467">
            <v>38189</v>
          </cell>
        </row>
        <row r="468">
          <cell r="G468" t="str">
            <v>121-402684</v>
          </cell>
          <cell r="H468">
            <v>38188</v>
          </cell>
          <cell r="I468">
            <v>117773</v>
          </cell>
          <cell r="J468">
            <v>38189</v>
          </cell>
        </row>
        <row r="469">
          <cell r="G469" t="str">
            <v>3290027</v>
          </cell>
          <cell r="H469">
            <v>38196</v>
          </cell>
          <cell r="I469">
            <v>8124.51</v>
          </cell>
          <cell r="J469">
            <v>38197</v>
          </cell>
        </row>
        <row r="470">
          <cell r="G470" t="str">
            <v>330114282</v>
          </cell>
          <cell r="H470">
            <v>38196</v>
          </cell>
          <cell r="I470">
            <v>374</v>
          </cell>
          <cell r="J470">
            <v>38198</v>
          </cell>
        </row>
        <row r="471">
          <cell r="G471" t="str">
            <v>330187780</v>
          </cell>
          <cell r="H471">
            <v>38223</v>
          </cell>
          <cell r="I471">
            <v>308.51</v>
          </cell>
          <cell r="J471">
            <v>38224</v>
          </cell>
        </row>
        <row r="472">
          <cell r="G472" t="str">
            <v/>
          </cell>
          <cell r="H472">
            <v>38238</v>
          </cell>
          <cell r="I472">
            <v>407.88</v>
          </cell>
          <cell r="J472">
            <v>38238</v>
          </cell>
        </row>
        <row r="473">
          <cell r="G473" t="str">
            <v/>
          </cell>
          <cell r="H473">
            <v>38238</v>
          </cell>
          <cell r="I473">
            <v>2624.4</v>
          </cell>
          <cell r="J473">
            <v>38238</v>
          </cell>
        </row>
        <row r="474">
          <cell r="G474" t="str">
            <v/>
          </cell>
          <cell r="H474">
            <v>38246</v>
          </cell>
          <cell r="I474">
            <v>394.8</v>
          </cell>
          <cell r="J474">
            <v>38246</v>
          </cell>
        </row>
        <row r="475">
          <cell r="G475" t="str">
            <v/>
          </cell>
          <cell r="H475">
            <v>38246</v>
          </cell>
          <cell r="I475">
            <v>2634.4</v>
          </cell>
          <cell r="J475">
            <v>38246</v>
          </cell>
        </row>
        <row r="476">
          <cell r="G476" t="str">
            <v/>
          </cell>
          <cell r="H476">
            <v>38278</v>
          </cell>
          <cell r="I476">
            <v>242.92</v>
          </cell>
          <cell r="J476">
            <v>38278</v>
          </cell>
        </row>
        <row r="477">
          <cell r="G477" t="str">
            <v/>
          </cell>
          <cell r="H477">
            <v>38278</v>
          </cell>
          <cell r="I477">
            <v>394.8</v>
          </cell>
          <cell r="J477">
            <v>38278</v>
          </cell>
        </row>
        <row r="478">
          <cell r="G478" t="str">
            <v/>
          </cell>
          <cell r="H478">
            <v>38289</v>
          </cell>
          <cell r="I478">
            <v>18125</v>
          </cell>
          <cell r="J478">
            <v>38289</v>
          </cell>
        </row>
        <row r="479">
          <cell r="G479" t="str">
            <v/>
          </cell>
          <cell r="H479">
            <v>38306</v>
          </cell>
          <cell r="I479">
            <v>185.02</v>
          </cell>
          <cell r="J479">
            <v>38306</v>
          </cell>
        </row>
        <row r="480">
          <cell r="G480" t="str">
            <v/>
          </cell>
          <cell r="H480">
            <v>38306</v>
          </cell>
          <cell r="I480">
            <v>404.8</v>
          </cell>
          <cell r="J480">
            <v>38306</v>
          </cell>
        </row>
        <row r="481">
          <cell r="G481" t="str">
            <v/>
          </cell>
          <cell r="H481">
            <v>38329</v>
          </cell>
          <cell r="I481">
            <v>404.8</v>
          </cell>
          <cell r="J481">
            <v>38329</v>
          </cell>
        </row>
        <row r="482">
          <cell r="G482" t="str">
            <v/>
          </cell>
          <cell r="H482">
            <v>38330</v>
          </cell>
          <cell r="I482">
            <v>96.36</v>
          </cell>
          <cell r="J482">
            <v>38330</v>
          </cell>
        </row>
        <row r="483">
          <cell r="G483" t="str">
            <v>330081777</v>
          </cell>
          <cell r="H483">
            <v>38104</v>
          </cell>
          <cell r="I483">
            <v>345.5</v>
          </cell>
          <cell r="J483">
            <v>38105</v>
          </cell>
        </row>
        <row r="484">
          <cell r="G484" t="str">
            <v>121-402733</v>
          </cell>
          <cell r="H484">
            <v>38223</v>
          </cell>
          <cell r="I484">
            <v>114127</v>
          </cell>
          <cell r="J484">
            <v>38230</v>
          </cell>
        </row>
        <row r="485">
          <cell r="G485" t="str">
            <v>IN00005945</v>
          </cell>
          <cell r="H485">
            <v>38238</v>
          </cell>
          <cell r="I485">
            <v>43938</v>
          </cell>
          <cell r="J485">
            <v>38244</v>
          </cell>
        </row>
        <row r="486">
          <cell r="G486" t="str">
            <v>IN00015332</v>
          </cell>
          <cell r="H486">
            <v>38286</v>
          </cell>
          <cell r="I486">
            <v>130652</v>
          </cell>
          <cell r="J486">
            <v>38287</v>
          </cell>
        </row>
        <row r="487">
          <cell r="G487" t="str">
            <v>3290048</v>
          </cell>
          <cell r="H487">
            <v>38287</v>
          </cell>
          <cell r="I487">
            <v>9160</v>
          </cell>
          <cell r="J487">
            <v>38287</v>
          </cell>
        </row>
        <row r="488">
          <cell r="G488" t="str">
            <v>INV00021065</v>
          </cell>
          <cell r="H488">
            <v>38294</v>
          </cell>
          <cell r="I488">
            <v>141058</v>
          </cell>
          <cell r="J488">
            <v>38295</v>
          </cell>
        </row>
        <row r="489">
          <cell r="G489" t="str">
            <v>INV00026464</v>
          </cell>
          <cell r="H489">
            <v>38336</v>
          </cell>
          <cell r="I489">
            <v>133120</v>
          </cell>
          <cell r="J489">
            <v>38337</v>
          </cell>
        </row>
        <row r="490">
          <cell r="G490" t="str">
            <v>INV00026464</v>
          </cell>
          <cell r="H490">
            <v>38338</v>
          </cell>
          <cell r="I490">
            <v>133273</v>
          </cell>
          <cell r="J490">
            <v>38338</v>
          </cell>
        </row>
        <row r="491">
          <cell r="G491" t="str">
            <v>IN00026464</v>
          </cell>
          <cell r="H491">
            <v>38338</v>
          </cell>
          <cell r="I491">
            <v>133165</v>
          </cell>
          <cell r="J491">
            <v>38339</v>
          </cell>
        </row>
        <row r="492">
          <cell r="G492" t="str">
            <v/>
          </cell>
          <cell r="H492">
            <v>38327</v>
          </cell>
          <cell r="I492">
            <v>9850.6</v>
          </cell>
          <cell r="J492">
            <v>38327</v>
          </cell>
        </row>
        <row r="493">
          <cell r="G493" t="str">
            <v>151612929</v>
          </cell>
          <cell r="H493">
            <v>37921</v>
          </cell>
          <cell r="I493">
            <v>2131</v>
          </cell>
          <cell r="J493">
            <v>38021</v>
          </cell>
        </row>
        <row r="494">
          <cell r="G494" t="str">
            <v/>
          </cell>
          <cell r="H494">
            <v>38140</v>
          </cell>
          <cell r="I494">
            <v>2131</v>
          </cell>
          <cell r="J494">
            <v>38140</v>
          </cell>
        </row>
        <row r="495">
          <cell r="G495" t="str">
            <v/>
          </cell>
          <cell r="H495">
            <v>38140</v>
          </cell>
          <cell r="I495">
            <v>-2131</v>
          </cell>
          <cell r="J495">
            <v>38140</v>
          </cell>
        </row>
        <row r="496">
          <cell r="G496" t="str">
            <v/>
          </cell>
          <cell r="H496">
            <v>38009</v>
          </cell>
          <cell r="I496">
            <v>936</v>
          </cell>
          <cell r="J496">
            <v>38009</v>
          </cell>
        </row>
        <row r="497">
          <cell r="G497" t="str">
            <v/>
          </cell>
          <cell r="H497">
            <v>38009</v>
          </cell>
          <cell r="I497">
            <v>936</v>
          </cell>
          <cell r="J497">
            <v>38009</v>
          </cell>
        </row>
        <row r="498">
          <cell r="G498" t="str">
            <v/>
          </cell>
          <cell r="H498">
            <v>38009</v>
          </cell>
          <cell r="I498">
            <v>13572</v>
          </cell>
          <cell r="J498">
            <v>38009</v>
          </cell>
        </row>
        <row r="499">
          <cell r="G499" t="str">
            <v/>
          </cell>
          <cell r="H499">
            <v>38014</v>
          </cell>
          <cell r="I499">
            <v>40000</v>
          </cell>
          <cell r="J499">
            <v>38014</v>
          </cell>
        </row>
        <row r="500">
          <cell r="G500" t="str">
            <v/>
          </cell>
          <cell r="H500">
            <v>38020</v>
          </cell>
          <cell r="I500">
            <v>2132</v>
          </cell>
          <cell r="J500">
            <v>38020</v>
          </cell>
        </row>
        <row r="501">
          <cell r="G501" t="str">
            <v/>
          </cell>
          <cell r="H501">
            <v>38020</v>
          </cell>
          <cell r="I501">
            <v>13572</v>
          </cell>
          <cell r="J501">
            <v>38020</v>
          </cell>
        </row>
        <row r="502">
          <cell r="G502" t="str">
            <v/>
          </cell>
          <cell r="H502">
            <v>38020</v>
          </cell>
          <cell r="I502">
            <v>936</v>
          </cell>
          <cell r="J502">
            <v>38020</v>
          </cell>
        </row>
        <row r="503">
          <cell r="G503" t="str">
            <v/>
          </cell>
          <cell r="H503">
            <v>38020</v>
          </cell>
          <cell r="I503">
            <v>936</v>
          </cell>
          <cell r="J503">
            <v>38020</v>
          </cell>
        </row>
        <row r="504">
          <cell r="G504" t="str">
            <v/>
          </cell>
          <cell r="H504">
            <v>38036</v>
          </cell>
          <cell r="I504">
            <v>2309.0500000000002</v>
          </cell>
          <cell r="J504">
            <v>38036</v>
          </cell>
        </row>
        <row r="505">
          <cell r="G505" t="str">
            <v/>
          </cell>
          <cell r="H505">
            <v>38047</v>
          </cell>
          <cell r="I505">
            <v>936</v>
          </cell>
          <cell r="J505">
            <v>38047</v>
          </cell>
        </row>
        <row r="506">
          <cell r="G506" t="str">
            <v/>
          </cell>
          <cell r="H506">
            <v>38047</v>
          </cell>
          <cell r="I506">
            <v>13572</v>
          </cell>
          <cell r="J506">
            <v>38047</v>
          </cell>
        </row>
        <row r="507">
          <cell r="G507" t="str">
            <v/>
          </cell>
          <cell r="H507">
            <v>38047</v>
          </cell>
          <cell r="I507">
            <v>936</v>
          </cell>
          <cell r="J507">
            <v>38047</v>
          </cell>
        </row>
        <row r="508">
          <cell r="G508" t="str">
            <v/>
          </cell>
          <cell r="H508">
            <v>38065</v>
          </cell>
          <cell r="I508">
            <v>2131</v>
          </cell>
          <cell r="J508">
            <v>38065</v>
          </cell>
        </row>
        <row r="509">
          <cell r="G509" t="str">
            <v/>
          </cell>
          <cell r="H509">
            <v>38240</v>
          </cell>
          <cell r="I509">
            <v>828.18</v>
          </cell>
          <cell r="J509">
            <v>38240</v>
          </cell>
        </row>
        <row r="510">
          <cell r="G510" t="str">
            <v/>
          </cell>
          <cell r="H510">
            <v>38257</v>
          </cell>
          <cell r="I510">
            <v>2131</v>
          </cell>
          <cell r="J510">
            <v>38257</v>
          </cell>
        </row>
        <row r="511">
          <cell r="G511" t="str">
            <v/>
          </cell>
          <cell r="H511">
            <v>38258</v>
          </cell>
          <cell r="I511">
            <v>16353</v>
          </cell>
          <cell r="J511">
            <v>38258</v>
          </cell>
        </row>
        <row r="512">
          <cell r="G512" t="str">
            <v/>
          </cell>
          <cell r="H512">
            <v>38258</v>
          </cell>
          <cell r="I512">
            <v>16353</v>
          </cell>
          <cell r="J512">
            <v>38258</v>
          </cell>
        </row>
        <row r="513">
          <cell r="G513" t="str">
            <v/>
          </cell>
          <cell r="H513">
            <v>38258</v>
          </cell>
          <cell r="I513">
            <v>16353</v>
          </cell>
          <cell r="J513">
            <v>38258</v>
          </cell>
        </row>
        <row r="514">
          <cell r="G514" t="str">
            <v/>
          </cell>
          <cell r="H514">
            <v>38258</v>
          </cell>
          <cell r="I514">
            <v>16353</v>
          </cell>
          <cell r="J514">
            <v>38258</v>
          </cell>
        </row>
        <row r="515">
          <cell r="G515" t="str">
            <v/>
          </cell>
          <cell r="H515">
            <v>38258</v>
          </cell>
          <cell r="I515">
            <v>1500</v>
          </cell>
          <cell r="J515">
            <v>38258</v>
          </cell>
        </row>
        <row r="516">
          <cell r="G516" t="str">
            <v/>
          </cell>
          <cell r="H516">
            <v>38258</v>
          </cell>
          <cell r="I516">
            <v>1500</v>
          </cell>
          <cell r="J516">
            <v>38258</v>
          </cell>
        </row>
        <row r="517">
          <cell r="G517" t="str">
            <v/>
          </cell>
          <cell r="H517">
            <v>38258</v>
          </cell>
          <cell r="I517">
            <v>1500</v>
          </cell>
          <cell r="J517">
            <v>38258</v>
          </cell>
        </row>
        <row r="518">
          <cell r="G518" t="str">
            <v/>
          </cell>
          <cell r="H518">
            <v>38258</v>
          </cell>
          <cell r="I518">
            <v>1500</v>
          </cell>
          <cell r="J518">
            <v>38258</v>
          </cell>
        </row>
        <row r="519">
          <cell r="G519" t="str">
            <v/>
          </cell>
          <cell r="H519">
            <v>38308</v>
          </cell>
          <cell r="I519">
            <v>2202.21</v>
          </cell>
          <cell r="J519">
            <v>38308</v>
          </cell>
        </row>
        <row r="520">
          <cell r="G520" t="str">
            <v>151634286</v>
          </cell>
          <cell r="H520">
            <v>38013</v>
          </cell>
          <cell r="I520">
            <v>-1</v>
          </cell>
          <cell r="J520">
            <v>38020</v>
          </cell>
        </row>
        <row r="521">
          <cell r="G521" t="str">
            <v>IN00022654</v>
          </cell>
          <cell r="H521">
            <v>38225</v>
          </cell>
          <cell r="I521">
            <v>-1</v>
          </cell>
          <cell r="J521">
            <v>38246</v>
          </cell>
        </row>
        <row r="522">
          <cell r="G522" t="str">
            <v>100018557</v>
          </cell>
          <cell r="H522">
            <v>38244</v>
          </cell>
          <cell r="I522">
            <v>-170.18</v>
          </cell>
          <cell r="J522">
            <v>38313</v>
          </cell>
        </row>
        <row r="523">
          <cell r="G523" t="str">
            <v/>
          </cell>
          <cell r="H523">
            <v>38114</v>
          </cell>
          <cell r="I523">
            <v>1250</v>
          </cell>
          <cell r="J523">
            <v>38114</v>
          </cell>
        </row>
        <row r="524">
          <cell r="G524" t="str">
            <v/>
          </cell>
          <cell r="H524">
            <v>38114</v>
          </cell>
          <cell r="I524">
            <v>125</v>
          </cell>
          <cell r="J524">
            <v>38114</v>
          </cell>
        </row>
        <row r="525">
          <cell r="G525" t="str">
            <v/>
          </cell>
          <cell r="H525">
            <v>38114</v>
          </cell>
          <cell r="I525">
            <v>310</v>
          </cell>
          <cell r="J525">
            <v>38114</v>
          </cell>
        </row>
        <row r="526">
          <cell r="G526" t="str">
            <v/>
          </cell>
          <cell r="H526">
            <v>38181</v>
          </cell>
          <cell r="I526">
            <v>17340</v>
          </cell>
          <cell r="J526">
            <v>38181</v>
          </cell>
        </row>
        <row r="527">
          <cell r="G527" t="str">
            <v/>
          </cell>
          <cell r="H527">
            <v>38215</v>
          </cell>
          <cell r="I527">
            <v>1225</v>
          </cell>
          <cell r="J527">
            <v>38215</v>
          </cell>
        </row>
        <row r="528">
          <cell r="G528" t="str">
            <v/>
          </cell>
          <cell r="H528">
            <v>38224</v>
          </cell>
          <cell r="I528">
            <v>12000</v>
          </cell>
          <cell r="J528">
            <v>38224</v>
          </cell>
        </row>
        <row r="529">
          <cell r="G529" t="str">
            <v/>
          </cell>
          <cell r="H529">
            <v>38224</v>
          </cell>
          <cell r="I529">
            <v>3640</v>
          </cell>
          <cell r="J529">
            <v>38224</v>
          </cell>
        </row>
        <row r="530">
          <cell r="G530" t="str">
            <v/>
          </cell>
          <cell r="H530">
            <v>38224</v>
          </cell>
          <cell r="I530">
            <v>791.85</v>
          </cell>
          <cell r="J530">
            <v>38224</v>
          </cell>
        </row>
        <row r="531">
          <cell r="G531" t="str">
            <v/>
          </cell>
          <cell r="H531">
            <v>38240</v>
          </cell>
          <cell r="I531">
            <v>966.08</v>
          </cell>
          <cell r="J531">
            <v>38240</v>
          </cell>
        </row>
        <row r="532">
          <cell r="G532" t="str">
            <v/>
          </cell>
          <cell r="H532">
            <v>38244</v>
          </cell>
          <cell r="I532">
            <v>4815.45</v>
          </cell>
          <cell r="J532">
            <v>38244</v>
          </cell>
        </row>
        <row r="533">
          <cell r="G533" t="str">
            <v/>
          </cell>
          <cell r="H533">
            <v>38329</v>
          </cell>
          <cell r="I533">
            <v>3510</v>
          </cell>
          <cell r="J533">
            <v>38329</v>
          </cell>
        </row>
        <row r="534">
          <cell r="G534" t="str">
            <v/>
          </cell>
          <cell r="H534">
            <v>38331</v>
          </cell>
          <cell r="I534">
            <v>18400</v>
          </cell>
          <cell r="J534">
            <v>38331</v>
          </cell>
        </row>
        <row r="535">
          <cell r="G535" t="str">
            <v/>
          </cell>
          <cell r="H535">
            <v>38337</v>
          </cell>
          <cell r="I535">
            <v>16000</v>
          </cell>
          <cell r="J535">
            <v>38337</v>
          </cell>
        </row>
        <row r="536">
          <cell r="G536" t="str">
            <v/>
          </cell>
          <cell r="H536">
            <v>38337</v>
          </cell>
          <cell r="I536">
            <v>4160.5</v>
          </cell>
          <cell r="J536">
            <v>38337</v>
          </cell>
        </row>
        <row r="537">
          <cell r="G537" t="str">
            <v/>
          </cell>
          <cell r="H537">
            <v>38351</v>
          </cell>
          <cell r="I537">
            <v>2990</v>
          </cell>
          <cell r="J537">
            <v>38351</v>
          </cell>
        </row>
        <row r="538">
          <cell r="G538" t="str">
            <v>18635</v>
          </cell>
          <cell r="H538">
            <v>38107</v>
          </cell>
          <cell r="I538">
            <v>-125</v>
          </cell>
          <cell r="J538">
            <v>38127</v>
          </cell>
        </row>
        <row r="539">
          <cell r="G539" t="str">
            <v>6435773</v>
          </cell>
          <cell r="H539">
            <v>38167</v>
          </cell>
          <cell r="I539">
            <v>-1340</v>
          </cell>
          <cell r="J539">
            <v>38194</v>
          </cell>
        </row>
        <row r="540">
          <cell r="G540" t="str">
            <v>8434398</v>
          </cell>
          <cell r="H540">
            <v>38227</v>
          </cell>
          <cell r="I540">
            <v>3849.37</v>
          </cell>
          <cell r="J540">
            <v>38246</v>
          </cell>
        </row>
        <row r="541">
          <cell r="G541" t="str">
            <v>8434398</v>
          </cell>
          <cell r="H541">
            <v>38227</v>
          </cell>
          <cell r="I541">
            <v>-1</v>
          </cell>
          <cell r="J541">
            <v>38246</v>
          </cell>
        </row>
        <row r="542">
          <cell r="G542" t="str">
            <v>8434398</v>
          </cell>
          <cell r="H542">
            <v>38227</v>
          </cell>
          <cell r="I542">
            <v>-3849.37</v>
          </cell>
          <cell r="J542">
            <v>38246</v>
          </cell>
        </row>
        <row r="543">
          <cell r="G543" t="str">
            <v>8434398</v>
          </cell>
          <cell r="H543">
            <v>38227</v>
          </cell>
          <cell r="I543">
            <v>1</v>
          </cell>
          <cell r="J543">
            <v>38246</v>
          </cell>
        </row>
        <row r="544">
          <cell r="G544" t="str">
            <v>8434398</v>
          </cell>
          <cell r="H544">
            <v>38227</v>
          </cell>
          <cell r="I544">
            <v>-1</v>
          </cell>
          <cell r="J544">
            <v>38246</v>
          </cell>
        </row>
        <row r="545">
          <cell r="G545" t="str">
            <v>8434399</v>
          </cell>
          <cell r="H545">
            <v>38227</v>
          </cell>
          <cell r="I545">
            <v>-1</v>
          </cell>
          <cell r="J545">
            <v>38253</v>
          </cell>
        </row>
        <row r="546">
          <cell r="G546" t="str">
            <v>D423533</v>
          </cell>
          <cell r="H546">
            <v>38335</v>
          </cell>
          <cell r="I546">
            <v>-1.04</v>
          </cell>
          <cell r="J546">
            <v>38349</v>
          </cell>
        </row>
        <row r="547">
          <cell r="G547" t="str">
            <v>D423533</v>
          </cell>
          <cell r="H547">
            <v>38335</v>
          </cell>
          <cell r="I547">
            <v>-0.36</v>
          </cell>
          <cell r="J547">
            <v>38349</v>
          </cell>
        </row>
        <row r="548">
          <cell r="G548" t="str">
            <v/>
          </cell>
          <cell r="H548">
            <v>38274</v>
          </cell>
          <cell r="I548">
            <v>1500</v>
          </cell>
          <cell r="J548">
            <v>38274</v>
          </cell>
        </row>
        <row r="549">
          <cell r="G549" t="str">
            <v/>
          </cell>
          <cell r="H549">
            <v>38274</v>
          </cell>
          <cell r="I549">
            <v>-1500</v>
          </cell>
          <cell r="J549">
            <v>38274</v>
          </cell>
        </row>
        <row r="550">
          <cell r="G550" t="str">
            <v>490434147</v>
          </cell>
          <cell r="H550">
            <v>38243</v>
          </cell>
          <cell r="I550">
            <v>126.03</v>
          </cell>
          <cell r="J550">
            <v>38259</v>
          </cell>
        </row>
        <row r="551">
          <cell r="G551" t="str">
            <v>490434147</v>
          </cell>
          <cell r="H551">
            <v>38273</v>
          </cell>
          <cell r="I551">
            <v>128.76</v>
          </cell>
          <cell r="J551">
            <v>38289</v>
          </cell>
        </row>
        <row r="552">
          <cell r="G552" t="str">
            <v>490434147</v>
          </cell>
          <cell r="H552">
            <v>38304</v>
          </cell>
          <cell r="I552">
            <v>128.88</v>
          </cell>
          <cell r="J552">
            <v>38329</v>
          </cell>
        </row>
        <row r="553">
          <cell r="G553" t="str">
            <v>RETAINER FEE</v>
          </cell>
          <cell r="H553">
            <v>38134</v>
          </cell>
          <cell r="I553">
            <v>50000</v>
          </cell>
          <cell r="J553">
            <v>38154</v>
          </cell>
        </row>
        <row r="554">
          <cell r="G554" t="str">
            <v>36</v>
          </cell>
          <cell r="H554">
            <v>38266</v>
          </cell>
          <cell r="I554">
            <v>3125</v>
          </cell>
          <cell r="J554">
            <v>38278</v>
          </cell>
        </row>
        <row r="555">
          <cell r="G555" t="str">
            <v>BM-0946-001</v>
          </cell>
          <cell r="H555">
            <v>38261</v>
          </cell>
          <cell r="I555">
            <v>175000</v>
          </cell>
          <cell r="J555">
            <v>38288</v>
          </cell>
        </row>
        <row r="556">
          <cell r="G556" t="str">
            <v>742</v>
          </cell>
          <cell r="H556">
            <v>38260</v>
          </cell>
          <cell r="I556">
            <v>79508.67</v>
          </cell>
          <cell r="J556">
            <v>38288</v>
          </cell>
        </row>
        <row r="557">
          <cell r="G557" t="str">
            <v>756</v>
          </cell>
          <cell r="H557">
            <v>38291</v>
          </cell>
          <cell r="I557">
            <v>41024.959999999999</v>
          </cell>
          <cell r="J557">
            <v>38320</v>
          </cell>
        </row>
        <row r="558">
          <cell r="G558" t="str">
            <v>0408009041</v>
          </cell>
          <cell r="H558">
            <v>38285</v>
          </cell>
          <cell r="I558">
            <v>51130</v>
          </cell>
          <cell r="J558">
            <v>38302</v>
          </cell>
        </row>
        <row r="559">
          <cell r="G559" t="str">
            <v>233175</v>
          </cell>
          <cell r="H559">
            <v>38258</v>
          </cell>
          <cell r="I559">
            <v>7500</v>
          </cell>
          <cell r="J559">
            <v>38308</v>
          </cell>
        </row>
        <row r="560">
          <cell r="G560" t="str">
            <v>783</v>
          </cell>
          <cell r="H560">
            <v>38348</v>
          </cell>
          <cell r="I560">
            <v>45000</v>
          </cell>
          <cell r="J560">
            <v>38350</v>
          </cell>
        </row>
        <row r="561">
          <cell r="G561" t="str">
            <v>781</v>
          </cell>
          <cell r="H561">
            <v>38335</v>
          </cell>
          <cell r="I561">
            <v>42150.25</v>
          </cell>
          <cell r="J561">
            <v>38350</v>
          </cell>
        </row>
        <row r="562">
          <cell r="G562" t="str">
            <v/>
          </cell>
          <cell r="H562">
            <v>38323</v>
          </cell>
          <cell r="I562">
            <v>-8949.6</v>
          </cell>
          <cell r="J562">
            <v>38323</v>
          </cell>
        </row>
        <row r="563">
          <cell r="G563" t="str">
            <v/>
          </cell>
          <cell r="H563">
            <v>38049</v>
          </cell>
          <cell r="I563">
            <v>1420</v>
          </cell>
          <cell r="J563">
            <v>38049</v>
          </cell>
        </row>
        <row r="564">
          <cell r="G564" t="str">
            <v/>
          </cell>
          <cell r="H564">
            <v>38196</v>
          </cell>
          <cell r="I564">
            <v>1600</v>
          </cell>
          <cell r="J564">
            <v>38196</v>
          </cell>
        </row>
        <row r="565">
          <cell r="G565" t="str">
            <v/>
          </cell>
          <cell r="H565">
            <v>38211</v>
          </cell>
          <cell r="I565">
            <v>600</v>
          </cell>
          <cell r="J565">
            <v>38211</v>
          </cell>
        </row>
        <row r="566">
          <cell r="G566" t="str">
            <v/>
          </cell>
          <cell r="H566">
            <v>38211</v>
          </cell>
          <cell r="I566">
            <v>39600</v>
          </cell>
          <cell r="J566">
            <v>38211</v>
          </cell>
        </row>
        <row r="567">
          <cell r="G567" t="str">
            <v>30006349</v>
          </cell>
          <cell r="H567">
            <v>38199</v>
          </cell>
          <cell r="I567">
            <v>15.4</v>
          </cell>
          <cell r="J567">
            <v>38215</v>
          </cell>
        </row>
        <row r="568">
          <cell r="G568" t="str">
            <v/>
          </cell>
          <cell r="H568">
            <v>38022</v>
          </cell>
          <cell r="I568">
            <v>12180</v>
          </cell>
          <cell r="J568">
            <v>38022</v>
          </cell>
        </row>
        <row r="569">
          <cell r="G569" t="str">
            <v/>
          </cell>
          <cell r="H569">
            <v>38146</v>
          </cell>
          <cell r="I569">
            <v>12180</v>
          </cell>
          <cell r="J569">
            <v>38146</v>
          </cell>
        </row>
        <row r="570">
          <cell r="G570" t="str">
            <v/>
          </cell>
          <cell r="H570">
            <v>38184</v>
          </cell>
          <cell r="I570">
            <v>12180</v>
          </cell>
          <cell r="J570">
            <v>38184</v>
          </cell>
        </row>
        <row r="571">
          <cell r="G571" t="str">
            <v/>
          </cell>
          <cell r="H571">
            <v>38189</v>
          </cell>
          <cell r="I571">
            <v>40000</v>
          </cell>
          <cell r="J571">
            <v>38189</v>
          </cell>
        </row>
        <row r="572">
          <cell r="G572" t="str">
            <v/>
          </cell>
          <cell r="H572">
            <v>38211</v>
          </cell>
          <cell r="I572">
            <v>13000</v>
          </cell>
          <cell r="J572">
            <v>38211</v>
          </cell>
        </row>
        <row r="573">
          <cell r="G573" t="str">
            <v/>
          </cell>
          <cell r="H573">
            <v>38211</v>
          </cell>
          <cell r="I573">
            <v>1650.41</v>
          </cell>
          <cell r="J573">
            <v>38211</v>
          </cell>
        </row>
        <row r="574">
          <cell r="G574" t="str">
            <v/>
          </cell>
          <cell r="H574">
            <v>38223</v>
          </cell>
          <cell r="I574">
            <v>10000</v>
          </cell>
          <cell r="J574">
            <v>38223</v>
          </cell>
        </row>
        <row r="575">
          <cell r="G575" t="str">
            <v/>
          </cell>
          <cell r="H575">
            <v>38229</v>
          </cell>
          <cell r="I575">
            <v>11704</v>
          </cell>
          <cell r="J575">
            <v>38229</v>
          </cell>
        </row>
        <row r="576">
          <cell r="G576" t="str">
            <v/>
          </cell>
          <cell r="H576">
            <v>38267</v>
          </cell>
          <cell r="I576">
            <v>16353</v>
          </cell>
          <cell r="J576">
            <v>38267</v>
          </cell>
        </row>
        <row r="577">
          <cell r="G577" t="str">
            <v/>
          </cell>
          <cell r="H577">
            <v>38267</v>
          </cell>
          <cell r="I577">
            <v>18953</v>
          </cell>
          <cell r="J577">
            <v>38267</v>
          </cell>
        </row>
        <row r="578">
          <cell r="G578" t="str">
            <v/>
          </cell>
          <cell r="H578">
            <v>38267</v>
          </cell>
          <cell r="I578">
            <v>1500</v>
          </cell>
          <cell r="J578">
            <v>38267</v>
          </cell>
        </row>
        <row r="579">
          <cell r="G579" t="str">
            <v/>
          </cell>
          <cell r="H579">
            <v>38267</v>
          </cell>
          <cell r="I579">
            <v>3756</v>
          </cell>
          <cell r="J579">
            <v>38267</v>
          </cell>
        </row>
        <row r="580">
          <cell r="G580" t="str">
            <v/>
          </cell>
          <cell r="H580">
            <v>38268</v>
          </cell>
          <cell r="I580">
            <v>81796.899999999994</v>
          </cell>
          <cell r="J580">
            <v>38268</v>
          </cell>
        </row>
        <row r="581">
          <cell r="G581" t="str">
            <v/>
          </cell>
          <cell r="H581">
            <v>38268</v>
          </cell>
          <cell r="I581">
            <v>81796.899999999994</v>
          </cell>
          <cell r="J581">
            <v>38268</v>
          </cell>
        </row>
        <row r="582">
          <cell r="G582" t="str">
            <v/>
          </cell>
          <cell r="H582">
            <v>38301</v>
          </cell>
          <cell r="I582">
            <v>675</v>
          </cell>
          <cell r="J582">
            <v>38301</v>
          </cell>
        </row>
        <row r="583">
          <cell r="G583" t="str">
            <v/>
          </cell>
          <cell r="H583">
            <v>38323</v>
          </cell>
          <cell r="I583">
            <v>12180</v>
          </cell>
          <cell r="J583">
            <v>38323</v>
          </cell>
        </row>
        <row r="584">
          <cell r="G584" t="str">
            <v/>
          </cell>
          <cell r="H584">
            <v>38337</v>
          </cell>
          <cell r="I584">
            <v>7436</v>
          </cell>
          <cell r="J584">
            <v>38337</v>
          </cell>
        </row>
        <row r="585">
          <cell r="G585" t="str">
            <v/>
          </cell>
          <cell r="H585">
            <v>38350</v>
          </cell>
          <cell r="I585">
            <v>227.59</v>
          </cell>
          <cell r="J585">
            <v>38350</v>
          </cell>
        </row>
        <row r="586">
          <cell r="G586" t="str">
            <v>C10091650</v>
          </cell>
          <cell r="H586">
            <v>37972</v>
          </cell>
          <cell r="I586">
            <v>-1</v>
          </cell>
          <cell r="J586">
            <v>37991</v>
          </cell>
        </row>
      </sheetData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yright"/>
      <sheetName val="COST OF SERVICE"/>
      <sheetName val="SCH K-1"/>
      <sheetName val="FUNCTIONS"/>
      <sheetName val="UNBUNDLED"/>
      <sheetName val="SCH K-2.1"/>
      <sheetName val="SCH K-2.2"/>
      <sheetName val="SCH K-2.3"/>
      <sheetName val="SCH K-2.4"/>
      <sheetName val="SCH K-2.5"/>
      <sheetName val="SCH K-2.6"/>
      <sheetName val="SCH K-2.7"/>
      <sheetName val="SCH K-2.8"/>
      <sheetName val="SCH K-2.9"/>
      <sheetName val="SCH K-2.10"/>
      <sheetName val="SCH L-1"/>
      <sheetName val="SCH L-3"/>
      <sheetName val="SCH L-4"/>
      <sheetName val="COST OF CAPITAL (COC)"/>
      <sheetName val="O&amp;M EXPENSE (OM)"/>
      <sheetName val="MISC EXPENSES (ME)"/>
      <sheetName val="GROSS PLANT (GP)"/>
      <sheetName val="ACCUM DEPR (AD)"/>
      <sheetName val="DEPR EXP (DE)"/>
      <sheetName val="MISC RATE BASE (MRB)"/>
      <sheetName val="REG. ASSET &amp; LIAB"/>
      <sheetName val="SUB &amp; CCT LOADS (S&amp;CL)"/>
      <sheetName val="1CP A&amp;E (CAP1SY)"/>
      <sheetName val="12CP-4CP (CAP3SY)"/>
      <sheetName val="12CP-4CP (SPPCAP)"/>
      <sheetName val="NCP (CAP6OS)"/>
      <sheetName val="NCP (CAP7OS)"/>
      <sheetName val="ENERGY+LOSSES (ENR)"/>
      <sheetName val="SYS PEAK ADJ (SYSA)"/>
      <sheetName val="COINCIDENT PEAKS (CP)"/>
      <sheetName val="NON-COINCIDENT PEAKS (NCP)"/>
      <sheetName val="FUEL &amp; P.PWR"/>
      <sheetName val="CUS(X)OS"/>
      <sheetName val="CUS(X)AS"/>
      <sheetName val="REVENUES"/>
      <sheetName val="BADDEBT"/>
      <sheetName val="DEPOSITS"/>
      <sheetName val="PrtPgDialog"/>
      <sheetName val="PrtSumDialog"/>
      <sheetName val="UtilitiesDialog"/>
      <sheetName val="FCDialog"/>
      <sheetName val="FCPrintSch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mer Bill Details (External"/>
      <sheetName val="RevSle"/>
      <sheetName val="Customer Results"/>
      <sheetName val="Customer Actuals"/>
      <sheetName val="Lookups"/>
      <sheetName val="OGEPriceReport OK"/>
      <sheetName val="OGEPriceReport AR"/>
      <sheetName val="Sysco"/>
      <sheetName val="ExpDurant"/>
      <sheetName val="ExpGlenpool"/>
      <sheetName val="GeoriaPac"/>
      <sheetName val="HertzData"/>
      <sheetName val="HertzRes"/>
      <sheetName val="Airport"/>
      <sheetName val="Plains"/>
      <sheetName val="MacSteel"/>
      <sheetName val="RoseState"/>
    </sheetNames>
    <sheetDataSet>
      <sheetData sheetId="0">
        <row r="41">
          <cell r="O41">
            <v>64265.129999999983</v>
          </cell>
        </row>
        <row r="77">
          <cell r="O77">
            <v>1752793.8300000003</v>
          </cell>
        </row>
        <row r="113">
          <cell r="O113">
            <v>21301.919999999998</v>
          </cell>
        </row>
        <row r="157">
          <cell r="O157">
            <v>87555.539999999979</v>
          </cell>
        </row>
        <row r="198">
          <cell r="O198">
            <v>12282.62</v>
          </cell>
        </row>
        <row r="239">
          <cell r="O239">
            <v>67080.010000000024</v>
          </cell>
        </row>
        <row r="280">
          <cell r="O280">
            <v>114801.68000000005</v>
          </cell>
        </row>
        <row r="319">
          <cell r="O319">
            <v>131485.06</v>
          </cell>
        </row>
        <row r="362">
          <cell r="O362">
            <v>32439.759999999998</v>
          </cell>
        </row>
        <row r="402">
          <cell r="O402">
            <v>2336.8299999999995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oka"/>
    </sheetNames>
    <sheetDataSet>
      <sheetData sheetId="0" refreshError="1">
        <row r="1">
          <cell r="A1" t="str">
            <v>ATOKA PIPELINE FUEL ADJUSTMENT CALCULATIONS</v>
          </cell>
        </row>
        <row r="2">
          <cell r="A2" t="str">
            <v>The FEBRUARY 1997 Billing Period</v>
          </cell>
        </row>
        <row r="5">
          <cell r="C5" t="str">
            <v xml:space="preserve">     FUEL COST / MBTU</v>
          </cell>
          <cell r="F5">
            <v>1.307949</v>
          </cell>
        </row>
        <row r="7">
          <cell r="C7" t="str">
            <v>times 100</v>
          </cell>
          <cell r="F7">
            <v>130.79490000000001</v>
          </cell>
        </row>
        <row r="9">
          <cell r="C9" t="str">
            <v>minus 14</v>
          </cell>
          <cell r="F9">
            <v>-14</v>
          </cell>
        </row>
        <row r="11">
          <cell r="C11" t="str">
            <v xml:space="preserve">   SUBTOTAL</v>
          </cell>
          <cell r="F11">
            <v>116.79490000000001</v>
          </cell>
        </row>
        <row r="13">
          <cell r="C13" t="str">
            <v>times 0.013</v>
          </cell>
          <cell r="F13">
            <v>1.2999999999999999E-2</v>
          </cell>
        </row>
        <row r="15">
          <cell r="C15" t="str">
            <v xml:space="preserve">   SUBTOTAL</v>
          </cell>
          <cell r="F15">
            <v>1.5183340000000001</v>
          </cell>
        </row>
        <row r="17">
          <cell r="C17" t="str">
            <v>divided by 100</v>
          </cell>
          <cell r="F17">
            <v>100</v>
          </cell>
        </row>
        <row r="21">
          <cell r="C21" t="str">
            <v>SUBTOTAL</v>
          </cell>
          <cell r="F21">
            <v>1.5183E-2</v>
          </cell>
        </row>
        <row r="27">
          <cell r="C27" t="str">
            <v xml:space="preserve">   FUEL ADJ. FAC.</v>
          </cell>
          <cell r="F27">
            <v>1.5183E-2</v>
          </cell>
        </row>
        <row r="32">
          <cell r="A32" t="str">
            <v>Prepared by:</v>
          </cell>
          <cell r="B32" t="str">
            <v>Jeffrey D Keyser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Data"/>
      <sheetName val="PF Kwhs Reconcilement"/>
      <sheetName val="OSSC Rider Analysis"/>
      <sheetName val="ODF Report OSS Analysis"/>
      <sheetName val="Enogex &amp; Storage Costs"/>
      <sheetName val="Control and Analysis"/>
      <sheetName val="OMPA FAC"/>
      <sheetName val="Kwh Calc for FCA and Allocation"/>
      <sheetName val=" SPA FAC"/>
      <sheetName val="FERC_FCA Adj"/>
      <sheetName val="Test Year Profile"/>
      <sheetName val="Fuel and PP Components"/>
      <sheetName val="PF Fuel For Adj"/>
      <sheetName val="Fuel Alloc Loss Method"/>
      <sheetName val="PP Alloc Loss Method"/>
      <sheetName val="Not Used"/>
      <sheetName val="NA"/>
      <sheetName val="Ok FCA Per Books Test Year"/>
      <sheetName val="Ok FCA For Fuel Allocation"/>
      <sheetName val=" Fuel and PP  Allocation"/>
      <sheetName val="Comp of Per Books Fuel vs FCA"/>
      <sheetName val="Comparison of PF Fuel vs FCA "/>
      <sheetName val="Cogen Pass Thru Detail"/>
      <sheetName val="TYFCA vs PFAFCA"/>
      <sheetName val="Cogen Model Input"/>
      <sheetName val="DAP Data"/>
      <sheetName val="FCA Summaries"/>
      <sheetName val="Ok Pro Forma FCA"/>
      <sheetName val="OKLA FCA Exhibit"/>
      <sheetName val="CONOCO FCA Exhibit"/>
      <sheetName val="Conoco  Pro Forma FCA"/>
      <sheetName val="OK PF Opt Out Wind FCA"/>
      <sheetName val="Ark_ECR Adjustment"/>
      <sheetName val="PP  Allocation"/>
      <sheetName val="New Losses Comparison"/>
      <sheetName val="PP Cogen Model Input"/>
      <sheetName val="Atoka"/>
      <sheetName val="PF Summary Matrix"/>
      <sheetName val="Sch_H-2_WP_H-2-1"/>
      <sheetName val="Fuel  Weather Sch H 2-6"/>
      <sheetName val="Fuel  YEC Sch H 2-7"/>
      <sheetName val="Sch_H-2_WP_H-2-9"/>
      <sheetName val="Sch H-2 WP H-2-23"/>
      <sheetName val="PF Fuel FlowChar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yright"/>
      <sheetName val="COST OF SERVICE"/>
      <sheetName val="INTERNAL REPORT"/>
      <sheetName val="FUNCTIONS"/>
      <sheetName val="UNBUNDLED"/>
      <sheetName val="SCH G-1"/>
      <sheetName val="COST OF CAPITAL"/>
      <sheetName val="O&amp;M EXPENSE (OM)"/>
      <sheetName val="MISC EXPENSES (ME)"/>
      <sheetName val="GROSS PLANT (GP)"/>
      <sheetName val="ACCUM DEPR (AD)"/>
      <sheetName val="DEPR EXP (DE)"/>
      <sheetName val="MISC RATE BASE (MRB)"/>
      <sheetName val="SUB &amp; CCT LOADS"/>
      <sheetName val="1CP&amp;AVG (CAP1SY)"/>
      <sheetName val="12CP (CAP3SY)"/>
      <sheetName val="NCP (CAP6AS)"/>
      <sheetName val="ProForma Energy (ENR1SY)"/>
      <sheetName val="SYSTEM PEAK ADJ"/>
      <sheetName val="Transmission - CPs"/>
      <sheetName val="DISTRIBUTION - NCPs"/>
      <sheetName val="PrtPgDialog"/>
      <sheetName val="PrtSumDialog"/>
      <sheetName val="UtilitiesDialog"/>
      <sheetName val="FCDialog"/>
      <sheetName val="FCPrintSched"/>
    </sheetNames>
    <sheetDataSet>
      <sheetData sheetId="0" refreshError="1"/>
      <sheetData sheetId="1" refreshError="1">
        <row r="1489">
          <cell r="AK1489">
            <v>9.64E-2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F1_PG1"/>
      <sheetName val="QF1_PG2"/>
      <sheetName val="QF1_PG3"/>
    </sheetNames>
    <sheetDataSet>
      <sheetData sheetId="0" refreshError="1">
        <row r="1">
          <cell r="B1" t="str">
            <v xml:space="preserve"> </v>
          </cell>
          <cell r="F1" t="str">
            <v>DATE ISSUED</v>
          </cell>
        </row>
        <row r="2">
          <cell r="F2" t="str">
            <v>OCTOBER 23, 1995</v>
          </cell>
        </row>
        <row r="3">
          <cell r="A3" t="str">
            <v>OG&amp;E ELECTRIC SERVICES</v>
          </cell>
        </row>
        <row r="4">
          <cell r="A4" t="str">
            <v>OKLAHOMA RETAIL MONTHLY FUEL COST ADJUSTMENT REPORT</v>
          </cell>
        </row>
        <row r="5">
          <cell r="A5" t="str">
            <v>FUEL COST ADJUSTMENT TO BE APPLIED DURING</v>
          </cell>
        </row>
        <row r="6">
          <cell r="A6" t="str">
            <v>THE NOVEMBER 1995 BILLING PERIOD</v>
          </cell>
        </row>
        <row r="9">
          <cell r="A9" t="str">
            <v>(METER READING PERIODS ENDING ON NOVEMBER 1, 1995 THROUGH DECEMBER 3, 1995)</v>
          </cell>
        </row>
        <row r="11">
          <cell r="A11" t="str">
            <v>PURCHASE RATE SCHEDULE QF - 1</v>
          </cell>
        </row>
        <row r="13">
          <cell r="A13" t="str">
            <v>FUEL COST ADJUSTMENT = ( F / S - B ) + OUF</v>
          </cell>
        </row>
        <row r="14">
          <cell r="A14" t="str">
            <v>OUF = COU / (S1 x DF)</v>
          </cell>
        </row>
        <row r="17">
          <cell r="A17" t="str">
            <v>F</v>
          </cell>
          <cell r="B17" t="str">
            <v>Total Costs for Okla (+24)</v>
          </cell>
          <cell r="C17" t="str">
            <v>(39)</v>
          </cell>
          <cell r="D17" t="str">
            <v>$</v>
          </cell>
          <cell r="E17">
            <v>21584791</v>
          </cell>
        </row>
        <row r="19">
          <cell r="A19" t="str">
            <v>S</v>
          </cell>
          <cell r="B19" t="str">
            <v>Kwh Sales 2 Months Prior  (+25)</v>
          </cell>
          <cell r="C19" t="str">
            <v>(40)</v>
          </cell>
          <cell r="D19" t="str">
            <v>$</v>
          </cell>
          <cell r="E19">
            <v>1720452055</v>
          </cell>
        </row>
        <row r="21">
          <cell r="A21" t="str">
            <v>B</v>
          </cell>
          <cell r="B21" t="str">
            <v>Fuel Cost in Base Rate  (+27)</v>
          </cell>
          <cell r="C21" t="str">
            <v>(41)</v>
          </cell>
          <cell r="E21">
            <v>1.7000000000000001E-2</v>
          </cell>
        </row>
        <row r="23">
          <cell r="A23" t="str">
            <v>OSS</v>
          </cell>
          <cell r="B23" t="str">
            <v>Off System Sales Credit  (+29)</v>
          </cell>
          <cell r="C23" t="str">
            <v>(42)</v>
          </cell>
          <cell r="D23" t="str">
            <v>$</v>
          </cell>
          <cell r="E23">
            <v>0</v>
          </cell>
        </row>
        <row r="25">
          <cell r="B25" t="str">
            <v>Unadj Fuel Adj Factor for Current Month  (+30)</v>
          </cell>
          <cell r="C25" t="str">
            <v>(43)</v>
          </cell>
          <cell r="D25" t="str">
            <v>$</v>
          </cell>
          <cell r="E25">
            <v>-4.4540000000000014E-3</v>
          </cell>
        </row>
        <row r="27">
          <cell r="B27" t="str">
            <v>Cumulative Over / (Under) Amount from Prior Months</v>
          </cell>
          <cell r="C27" t="str">
            <v>(44)</v>
          </cell>
          <cell r="D27" t="str">
            <v>$</v>
          </cell>
          <cell r="E27">
            <v>-1720239</v>
          </cell>
        </row>
        <row r="29">
          <cell r="B29" t="str">
            <v>Current Month Over / (Under) Amount   (+38)</v>
          </cell>
          <cell r="C29" t="str">
            <v>(45)</v>
          </cell>
          <cell r="D29" t="str">
            <v>$</v>
          </cell>
          <cell r="E29">
            <v>3829727</v>
          </cell>
        </row>
        <row r="31">
          <cell r="A31" t="str">
            <v>COU</v>
          </cell>
          <cell r="B31" t="str">
            <v>Total Cost to date Over / (Under)  (44+45)</v>
          </cell>
          <cell r="C31" t="str">
            <v>(46)</v>
          </cell>
          <cell r="E31">
            <v>2109488</v>
          </cell>
        </row>
        <row r="33">
          <cell r="A33" t="str">
            <v>S1</v>
          </cell>
          <cell r="B33" t="str">
            <v>Kwh Sales 2 Months Ahead</v>
          </cell>
          <cell r="C33" t="str">
            <v>(47)</v>
          </cell>
          <cell r="E33">
            <v>1344914000</v>
          </cell>
        </row>
        <row r="35">
          <cell r="A35" t="str">
            <v>DF</v>
          </cell>
          <cell r="B35" t="str">
            <v>Dilution Factor</v>
          </cell>
          <cell r="C35" t="str">
            <v>(48)</v>
          </cell>
          <cell r="E35">
            <v>4</v>
          </cell>
        </row>
        <row r="37">
          <cell r="A37" t="str">
            <v>OUF</v>
          </cell>
          <cell r="B37" t="str">
            <v>Over / (Under) Cost Factor for Current Month 46 / (47 x 48)</v>
          </cell>
          <cell r="C37" t="str">
            <v>(49)</v>
          </cell>
          <cell r="D37" t="str">
            <v>$</v>
          </cell>
          <cell r="E37">
            <v>3.9212321382631156E-4</v>
          </cell>
        </row>
        <row r="41">
          <cell r="A41" t="str">
            <v>ADJ</v>
          </cell>
          <cell r="B41" t="str">
            <v>Fuel Adj for Current Month  (43 - 49)</v>
          </cell>
          <cell r="C41" t="str">
            <v>(50)</v>
          </cell>
          <cell r="D41" t="str">
            <v>$</v>
          </cell>
          <cell r="E41">
            <v>-4.8461232138263134E-3</v>
          </cell>
        </row>
      </sheetData>
      <sheetData sheetId="1" refreshError="1">
        <row r="1">
          <cell r="G1" t="str">
            <v>DATE ISSUED</v>
          </cell>
        </row>
        <row r="2">
          <cell r="G2" t="str">
            <v>OCTOBER 23, 1995</v>
          </cell>
        </row>
        <row r="3">
          <cell r="A3" t="str">
            <v>OG&amp;E ELECTRIC SERVICES</v>
          </cell>
        </row>
        <row r="4">
          <cell r="A4" t="str">
            <v>OKLAHOMA RETAIL MONTHLY FUEL COST ADJUSTMENT REPORT</v>
          </cell>
        </row>
        <row r="5">
          <cell r="A5" t="str">
            <v>FUEL COST ADJUSTMENT TO BE APPLIED DURING</v>
          </cell>
        </row>
        <row r="6">
          <cell r="A6" t="str">
            <v>THE NOVEMBER 1995 BILLING PERIOD</v>
          </cell>
        </row>
        <row r="9">
          <cell r="A9" t="str">
            <v>(METER READING PERIODS ENDING ON NOVEMBER 1, 1995 THROUGH DECEMBER 3, 1995)</v>
          </cell>
        </row>
        <row r="11">
          <cell r="A11" t="str">
            <v>PURCHASE RATE SCHEDULE QF - 1</v>
          </cell>
        </row>
        <row r="14">
          <cell r="D14" t="str">
            <v>COSTS</v>
          </cell>
          <cell r="G14" t="str">
            <v>KWH</v>
          </cell>
        </row>
        <row r="16">
          <cell r="A16" t="str">
            <v>Fuel:</v>
          </cell>
        </row>
        <row r="18">
          <cell r="A18" t="str">
            <v xml:space="preserve">          Generated</v>
          </cell>
          <cell r="C18" t="str">
            <v>$</v>
          </cell>
          <cell r="D18">
            <v>21025509</v>
          </cell>
          <cell r="G18">
            <v>1804766800</v>
          </cell>
        </row>
        <row r="19">
          <cell r="A19" t="str">
            <v xml:space="preserve">           Less: Off System Sales</v>
          </cell>
          <cell r="D19">
            <v>2272367</v>
          </cell>
          <cell r="G19">
            <v>196908007</v>
          </cell>
        </row>
        <row r="20">
          <cell r="A20" t="str">
            <v xml:space="preserve">         COST OF FUEL</v>
          </cell>
          <cell r="B20" t="str">
            <v xml:space="preserve">  (1)</v>
          </cell>
          <cell r="C20" t="str">
            <v>$</v>
          </cell>
          <cell r="D20">
            <v>18753142</v>
          </cell>
          <cell r="F20" t="str">
            <v>(4)</v>
          </cell>
          <cell r="G20">
            <v>1607858793</v>
          </cell>
        </row>
        <row r="23">
          <cell r="A23" t="str">
            <v>FUEL ADJ BEFORE OVER / (UNDER) ADJUSTMENT</v>
          </cell>
        </row>
        <row r="24">
          <cell r="A24" t="str">
            <v>Total Kwh Available for sale   (+4)</v>
          </cell>
          <cell r="F24" t="str">
            <v>(11)</v>
          </cell>
          <cell r="G24">
            <v>1607858793</v>
          </cell>
        </row>
        <row r="25">
          <cell r="A25" t="str">
            <v>Delivered as % of Total (Governor's Report)</v>
          </cell>
          <cell r="F25" t="str">
            <v>(12)</v>
          </cell>
          <cell r="G25">
            <v>0.93720000000000003</v>
          </cell>
        </row>
        <row r="26">
          <cell r="A26" t="str">
            <v>Loss Adjustment Factor</v>
          </cell>
          <cell r="F26" t="str">
            <v>(13)</v>
          </cell>
          <cell r="G26">
            <v>1.1206039999999999</v>
          </cell>
        </row>
        <row r="27">
          <cell r="A27" t="str">
            <v>kwh Losses 11 * ((1.00-12)*13)</v>
          </cell>
          <cell r="F27" t="str">
            <v>(14)</v>
          </cell>
          <cell r="G27">
            <v>113151344</v>
          </cell>
        </row>
        <row r="28">
          <cell r="A28" t="str">
            <v>Net Kwh Sold (11-14)</v>
          </cell>
          <cell r="F28" t="str">
            <v>(15)</v>
          </cell>
          <cell r="G28">
            <v>1494707449</v>
          </cell>
        </row>
        <row r="29">
          <cell r="A29" t="str">
            <v>Kwh Sold (+15)</v>
          </cell>
          <cell r="F29" t="str">
            <v>(16)</v>
          </cell>
          <cell r="G29">
            <v>1494707449</v>
          </cell>
        </row>
        <row r="30">
          <cell r="A30" t="str">
            <v>Unit Cost/Kwh Sold  (1/15)</v>
          </cell>
          <cell r="B30" t="str">
            <v>(17)</v>
          </cell>
          <cell r="C30" t="str">
            <v>$</v>
          </cell>
          <cell r="D30">
            <v>1.2546E-2</v>
          </cell>
        </row>
        <row r="31">
          <cell r="A31" t="str">
            <v>Okla Retail Kwh Sales</v>
          </cell>
          <cell r="F31" t="str">
            <v>(18)</v>
          </cell>
          <cell r="G31">
            <v>2004484116</v>
          </cell>
        </row>
        <row r="32">
          <cell r="A32" t="str">
            <v>Cogen Kwh for Okla Less Losses (See Okla Retail Fuel Cost Adj Line 20)</v>
          </cell>
          <cell r="F32" t="str">
            <v>(20)</v>
          </cell>
          <cell r="G32">
            <v>284032061</v>
          </cell>
        </row>
        <row r="33">
          <cell r="A33" t="str">
            <v>Okla Retail Kwh Sales Less Cogen &amp; PP  (18-20)</v>
          </cell>
          <cell r="F33" t="str">
            <v>(21)</v>
          </cell>
          <cell r="G33">
            <v>1720452055</v>
          </cell>
        </row>
        <row r="34">
          <cell r="A34" t="str">
            <v>Okla Fuel Less PP Costs (17*21)</v>
          </cell>
          <cell r="B34" t="str">
            <v>(22)</v>
          </cell>
          <cell r="C34" t="str">
            <v>$</v>
          </cell>
          <cell r="D34">
            <v>21584791</v>
          </cell>
        </row>
        <row r="35">
          <cell r="A35" t="str">
            <v>Cogen Costs</v>
          </cell>
          <cell r="B35" t="str">
            <v>(23)</v>
          </cell>
          <cell r="C35" t="str">
            <v>$</v>
          </cell>
          <cell r="D35">
            <v>0</v>
          </cell>
        </row>
        <row r="36">
          <cell r="A36" t="str">
            <v>Total Costs for Okla  (22+23)</v>
          </cell>
          <cell r="B36" t="str">
            <v>(24)</v>
          </cell>
          <cell r="C36" t="str">
            <v>$</v>
          </cell>
          <cell r="D36">
            <v>21584791</v>
          </cell>
        </row>
        <row r="37">
          <cell r="A37" t="str">
            <v>Okla Retail Kwh Sales Less Cogen   (18-20)</v>
          </cell>
          <cell r="F37" t="str">
            <v>(25)</v>
          </cell>
          <cell r="G37">
            <v>1720452055</v>
          </cell>
        </row>
        <row r="38">
          <cell r="A38" t="str">
            <v>Avg Okla Retail Cost (22/21)</v>
          </cell>
          <cell r="B38" t="str">
            <v>(26)</v>
          </cell>
          <cell r="C38" t="str">
            <v>$</v>
          </cell>
          <cell r="D38">
            <v>1.2546E-2</v>
          </cell>
        </row>
        <row r="39">
          <cell r="A39" t="str">
            <v>Fuel Cost in Base Rate</v>
          </cell>
          <cell r="B39" t="str">
            <v>(27)</v>
          </cell>
          <cell r="C39" t="str">
            <v>$</v>
          </cell>
          <cell r="D39">
            <v>1.7000000000000001E-2</v>
          </cell>
        </row>
        <row r="40">
          <cell r="A40" t="str">
            <v>Fuel Adj Before Adjustments (26-27)</v>
          </cell>
          <cell r="B40" t="str">
            <v>(28)</v>
          </cell>
          <cell r="C40" t="str">
            <v>$</v>
          </cell>
          <cell r="D40">
            <v>-4.4540000000000014E-3</v>
          </cell>
        </row>
        <row r="41">
          <cell r="A41" t="str">
            <v>Off System Sales Credit</v>
          </cell>
          <cell r="B41" t="str">
            <v>(29)</v>
          </cell>
          <cell r="C41" t="str">
            <v>$</v>
          </cell>
          <cell r="D41">
            <v>0</v>
          </cell>
        </row>
        <row r="43">
          <cell r="A43" t="str">
            <v>Fuel Adj Before Over/(Under) Adj  (28-29)</v>
          </cell>
          <cell r="B43" t="str">
            <v>(30)</v>
          </cell>
          <cell r="C43" t="str">
            <v>$</v>
          </cell>
          <cell r="D43">
            <v>-4.4540000000000014E-3</v>
          </cell>
        </row>
        <row r="50">
          <cell r="A50" t="str">
            <v>Page 2</v>
          </cell>
        </row>
        <row r="51">
          <cell r="A51" t="str">
            <v>JDK:jdk</v>
          </cell>
        </row>
      </sheetData>
      <sheetData sheetId="2" refreshError="1">
        <row r="1">
          <cell r="D1" t="str">
            <v>DATE ISSUED</v>
          </cell>
        </row>
        <row r="2">
          <cell r="D2" t="str">
            <v>OCTOBER 23, 1995</v>
          </cell>
        </row>
        <row r="3">
          <cell r="A3" t="str">
            <v>OG&amp;E ELECTRIC SERVICES</v>
          </cell>
        </row>
        <row r="4">
          <cell r="A4" t="str">
            <v>OKLAHOMA RETAIL MONTHLY FUEL COST ADJUSTMENT REPORT</v>
          </cell>
        </row>
        <row r="5">
          <cell r="A5" t="str">
            <v>FUEL COST ADJUSTMENT TO BE APPLIED DURING</v>
          </cell>
        </row>
        <row r="6">
          <cell r="A6" t="str">
            <v>THE NOVEMBER 1995 BILLING PERIOD</v>
          </cell>
        </row>
        <row r="9">
          <cell r="A9" t="str">
            <v>(METER READING PERIODS ENDING ON NOVEMBER 1, 1995 THROUGH DECEMBER 3, 1995)</v>
          </cell>
        </row>
        <row r="11">
          <cell r="A11" t="str">
            <v>PURCHASE RATE SCHEDULE QF - 1</v>
          </cell>
        </row>
        <row r="14">
          <cell r="A14" t="str">
            <v>MEASUREMENT OF FUEL OVER / (UNDER) 2 MONTHS PRIOR</v>
          </cell>
        </row>
        <row r="15">
          <cell r="A15" t="str">
            <v xml:space="preserve">      Oklahoma Retail Kwh Less Cogen &amp; PP   (+21)</v>
          </cell>
          <cell r="B15" t="str">
            <v>(31)</v>
          </cell>
          <cell r="D15">
            <v>1720452055</v>
          </cell>
        </row>
        <row r="17">
          <cell r="A17" t="str">
            <v xml:space="preserve">      Fuel Factor 2 Months Prior (QF-1 Page 1 Line 50)</v>
          </cell>
          <cell r="B17" t="str">
            <v>(32)</v>
          </cell>
          <cell r="C17" t="str">
            <v>$</v>
          </cell>
          <cell r="D17">
            <v>-2.2279999999999999E-3</v>
          </cell>
        </row>
        <row r="19">
          <cell r="A19" t="str">
            <v xml:space="preserve">      Fuel Factor Revenues   (31*32)</v>
          </cell>
          <cell r="B19" t="str">
            <v>(33)</v>
          </cell>
          <cell r="C19" t="str">
            <v>$</v>
          </cell>
          <cell r="D19">
            <v>-3833167</v>
          </cell>
        </row>
        <row r="21">
          <cell r="A21" t="str">
            <v xml:space="preserve">      Base Rate Revenues     (31*27)</v>
          </cell>
          <cell r="B21" t="str">
            <v>(34)</v>
          </cell>
          <cell r="C21" t="str">
            <v>$</v>
          </cell>
          <cell r="D21">
            <v>29247685</v>
          </cell>
        </row>
        <row r="23">
          <cell r="A23" t="str">
            <v xml:space="preserve">      Total Fuel Revenues      (33+34)</v>
          </cell>
          <cell r="B23" t="str">
            <v>(35)</v>
          </cell>
          <cell r="C23" t="str">
            <v>$</v>
          </cell>
          <cell r="D23">
            <v>25414518</v>
          </cell>
        </row>
        <row r="25">
          <cell r="A25" t="str">
            <v xml:space="preserve">      Total Fuel Costs Current Month  (+24)</v>
          </cell>
          <cell r="B25" t="str">
            <v>(36)</v>
          </cell>
          <cell r="C25" t="str">
            <v>$</v>
          </cell>
          <cell r="D25">
            <v>21584791</v>
          </cell>
        </row>
        <row r="27">
          <cell r="A27" t="str">
            <v xml:space="preserve">      Okla Off System Sales Credit     (29*31)</v>
          </cell>
          <cell r="B27" t="str">
            <v>(37)</v>
          </cell>
          <cell r="C27" t="str">
            <v>$</v>
          </cell>
          <cell r="D27">
            <v>0</v>
          </cell>
        </row>
        <row r="29">
          <cell r="A29" t="str">
            <v xml:space="preserve">      Over / (Under)Recovery for Month   (35-36-37)</v>
          </cell>
          <cell r="B29" t="str">
            <v>(38)</v>
          </cell>
          <cell r="C29" t="str">
            <v>$</v>
          </cell>
          <cell r="D29">
            <v>3829727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Index"/>
      <sheetName val="SCH_B1"/>
      <sheetName val="SCH_B2"/>
      <sheetName val="SCH_B2.1"/>
      <sheetName val="SCH_B2.2"/>
      <sheetName val="SCH_B2.3"/>
      <sheetName val="SCH_B2.4"/>
      <sheetName val="SCH_B3"/>
      <sheetName val="SCH_B3.1"/>
      <sheetName val="SCH_C1"/>
      <sheetName val="SCH_C2"/>
      <sheetName val="SCH_C2.1"/>
      <sheetName val="SCH_D1A"/>
      <sheetName val="SCH_D2"/>
      <sheetName val="SCH_D2.1"/>
      <sheetName val="SCH_E1"/>
      <sheetName val="SCH_F1"/>
      <sheetName val="SCH_F-2"/>
      <sheetName val="SCH_F-3"/>
      <sheetName val="SCH_G"/>
      <sheetName val="SCH_H1"/>
      <sheetName val="SCH_H2"/>
      <sheetName val="SCH_H3"/>
      <sheetName val="SCH_I1"/>
      <sheetName val="SCH_I1_1"/>
      <sheetName val="SCH_J1"/>
      <sheetName val="SCH_J3"/>
      <sheetName val="SCH_J4"/>
      <sheetName val="SCH_J1 &amp; J2"/>
      <sheetName val="SCH_C1-a"/>
      <sheetName val="SCH_I1a"/>
    </sheetNames>
    <sheetDataSet>
      <sheetData sheetId="0" refreshError="1"/>
      <sheetData sheetId="1" refreshError="1"/>
      <sheetData sheetId="2" refreshError="1">
        <row r="2">
          <cell r="B2" t="str">
            <v>SCHEDULE B - 1</v>
          </cell>
        </row>
        <row r="4">
          <cell r="B4" t="str">
            <v>OKLAHOMA GAS AND ELECTRIC SERVICES</v>
          </cell>
        </row>
        <row r="5">
          <cell r="B5" t="str">
            <v>REVENUE REQUIREMENT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0">
          <cell r="B10" t="str">
            <v>Line</v>
          </cell>
        </row>
        <row r="11">
          <cell r="B11" t="str">
            <v>No.</v>
          </cell>
          <cell r="D11" t="str">
            <v>Description</v>
          </cell>
          <cell r="F11" t="str">
            <v>Reference</v>
          </cell>
        </row>
        <row r="13">
          <cell r="B13" t="str">
            <v>1.</v>
          </cell>
          <cell r="D13" t="str">
            <v>Pro Forma Rate Base</v>
          </cell>
          <cell r="F13" t="str">
            <v>Sch B-2</v>
          </cell>
        </row>
        <row r="15">
          <cell r="B15" t="str">
            <v>2.</v>
          </cell>
          <cell r="D15" t="str">
            <v>Rate of Return</v>
          </cell>
          <cell r="F15" t="str">
            <v>Sch F-1</v>
          </cell>
        </row>
        <row r="17">
          <cell r="B17" t="str">
            <v>3.</v>
          </cell>
          <cell r="D17" t="str">
            <v>Return on Rate Base</v>
          </cell>
          <cell r="F17" t="str">
            <v>1 times 2</v>
          </cell>
        </row>
        <row r="19">
          <cell r="B19" t="str">
            <v>4.</v>
          </cell>
          <cell r="D19" t="str">
            <v>Operating Efficiency Allowance</v>
          </cell>
          <cell r="F19" t="str">
            <v>1 times .383</v>
          </cell>
        </row>
        <row r="21">
          <cell r="B21" t="str">
            <v>5.</v>
          </cell>
          <cell r="D21" t="str">
            <v>Operating Income Required</v>
          </cell>
          <cell r="F21" t="str">
            <v>3 plus 4</v>
          </cell>
        </row>
        <row r="23">
          <cell r="B23" t="str">
            <v>6.</v>
          </cell>
          <cell r="D23" t="str">
            <v>Pro Forma Operating Income</v>
          </cell>
          <cell r="F23" t="str">
            <v>Sch H-1</v>
          </cell>
        </row>
        <row r="25">
          <cell r="B25" t="str">
            <v>7.</v>
          </cell>
          <cell r="D25" t="str">
            <v>Difference</v>
          </cell>
          <cell r="F25" t="str">
            <v>5 minus 6</v>
          </cell>
        </row>
        <row r="27">
          <cell r="B27" t="str">
            <v>8.</v>
          </cell>
          <cell r="D27" t="str">
            <v>Income Tax Gross Up Factor</v>
          </cell>
        </row>
        <row r="29">
          <cell r="B29" t="str">
            <v>9.</v>
          </cell>
          <cell r="D29" t="str">
            <v>Revenue Change</v>
          </cell>
          <cell r="F29" t="str">
            <v>7 times 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B2" t="str">
            <v>SCHEDULE   B - 3</v>
          </cell>
        </row>
        <row r="4">
          <cell r="B4" t="str">
            <v>OKLAHOMA GAS AND ELECTRIC SERVICES</v>
          </cell>
        </row>
        <row r="5">
          <cell r="B5" t="str">
            <v>ADJUSTMENTS TO RATE BASE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B11" t="str">
            <v>Line</v>
          </cell>
        </row>
        <row r="12">
          <cell r="B12" t="str">
            <v>No.</v>
          </cell>
          <cell r="D12" t="str">
            <v>Description</v>
          </cell>
          <cell r="F12" t="str">
            <v>Ref.</v>
          </cell>
        </row>
        <row r="14">
          <cell r="D14" t="str">
            <v>Plant in Service</v>
          </cell>
        </row>
        <row r="15">
          <cell r="B15" t="str">
            <v>1.</v>
          </cell>
          <cell r="D15" t="str">
            <v>Utility Plant</v>
          </cell>
          <cell r="F15" t="str">
            <v>Sch C-1</v>
          </cell>
        </row>
        <row r="17">
          <cell r="B17" t="str">
            <v>2.</v>
          </cell>
          <cell r="D17" t="str">
            <v>Accumulated Depreciation</v>
          </cell>
          <cell r="F17" t="str">
            <v>Sch D-1</v>
          </cell>
        </row>
        <row r="19">
          <cell r="B19" t="str">
            <v>3.</v>
          </cell>
          <cell r="D19" t="str">
            <v>Plant held for future use</v>
          </cell>
          <cell r="F19" t="str">
            <v>Sch C-1</v>
          </cell>
        </row>
        <row r="21">
          <cell r="B21" t="str">
            <v>4.</v>
          </cell>
          <cell r="D21" t="str">
            <v>Net Plant</v>
          </cell>
        </row>
        <row r="23">
          <cell r="B23" t="str">
            <v>5.</v>
          </cell>
          <cell r="D23" t="str">
            <v>Other Rate Base Investment</v>
          </cell>
        </row>
        <row r="24">
          <cell r="D24" t="str">
            <v>Cash Working Capital</v>
          </cell>
          <cell r="F24" t="str">
            <v>Sch E-1</v>
          </cell>
        </row>
        <row r="26">
          <cell r="B26" t="str">
            <v>6.</v>
          </cell>
          <cell r="D26" t="str">
            <v>Prepayments</v>
          </cell>
          <cell r="F26" t="str">
            <v>Sch B 2-1</v>
          </cell>
        </row>
        <row r="28">
          <cell r="B28" t="str">
            <v>7.</v>
          </cell>
          <cell r="D28" t="str">
            <v>Material &amp; Supplies</v>
          </cell>
          <cell r="F28" t="str">
            <v>Sch B 2-1</v>
          </cell>
        </row>
        <row r="30">
          <cell r="B30" t="str">
            <v>8.</v>
          </cell>
          <cell r="D30" t="str">
            <v>Fuel Inventories</v>
          </cell>
          <cell r="F30" t="str">
            <v>Sch B 2-1</v>
          </cell>
        </row>
        <row r="32">
          <cell r="B32" t="str">
            <v>9.</v>
          </cell>
          <cell r="D32" t="str">
            <v>Gas in Storage</v>
          </cell>
          <cell r="F32" t="str">
            <v>Sch B 2-1</v>
          </cell>
        </row>
        <row r="34">
          <cell r="B34" t="str">
            <v>10.</v>
          </cell>
          <cell r="D34" t="str">
            <v>Other</v>
          </cell>
        </row>
        <row r="36">
          <cell r="B36" t="str">
            <v>11.</v>
          </cell>
          <cell r="D36" t="str">
            <v>Rate Base Additions &amp; Reductions</v>
          </cell>
        </row>
        <row r="37">
          <cell r="D37" t="str">
            <v>Accum Deferred Inc Taxes</v>
          </cell>
          <cell r="F37" t="str">
            <v>Sch B 2-2</v>
          </cell>
        </row>
        <row r="39">
          <cell r="B39" t="str">
            <v>13.</v>
          </cell>
          <cell r="D39" t="str">
            <v>Regulatory Assets</v>
          </cell>
          <cell r="F39" t="str">
            <v>Sch B 2-4</v>
          </cell>
        </row>
        <row r="41">
          <cell r="B41" t="str">
            <v>14.</v>
          </cell>
          <cell r="D41" t="str">
            <v>Regulatory Liabilities</v>
          </cell>
          <cell r="F41" t="str">
            <v>Sch B 2-4</v>
          </cell>
        </row>
      </sheetData>
      <sheetData sheetId="9" refreshError="1"/>
      <sheetData sheetId="10" refreshError="1"/>
      <sheetData sheetId="11" refreshError="1">
        <row r="2">
          <cell r="B2" t="str">
            <v>SCHEDULE   C - 2</v>
          </cell>
        </row>
        <row r="4">
          <cell r="A4" t="str">
            <v>OKLAHOMA GAS AND ELECTRIC SERVICES</v>
          </cell>
        </row>
        <row r="5">
          <cell r="A5" t="str">
            <v>ADJUSTMENTS TO PLANT IN SERVICE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8">
          <cell r="D8" t="str">
            <v xml:space="preserve">   &lt;&lt;&lt;</v>
          </cell>
          <cell r="E8" t="str">
            <v xml:space="preserve">  shows where data was entered in last rate case ….  Fyi only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CWIP</v>
          </cell>
        </row>
        <row r="19">
          <cell r="B19" t="str">
            <v>5.</v>
          </cell>
          <cell r="F19" t="str">
            <v>TOTAL INTANGIBLE PLANT</v>
          </cell>
        </row>
        <row r="21">
          <cell r="F21" t="str">
            <v xml:space="preserve">            PRODUCTION PLANT</v>
          </cell>
        </row>
        <row r="22">
          <cell r="F22" t="str">
            <v xml:space="preserve">   STEAM PRODUCTION</v>
          </cell>
        </row>
        <row r="23">
          <cell r="B23" t="str">
            <v>6.</v>
          </cell>
          <cell r="D23">
            <v>310</v>
          </cell>
          <cell r="F23" t="str">
            <v>Land and Land Rights</v>
          </cell>
        </row>
        <row r="24">
          <cell r="B24" t="str">
            <v>7.</v>
          </cell>
          <cell r="D24">
            <v>311</v>
          </cell>
          <cell r="F24" t="str">
            <v>Structures and Improvements</v>
          </cell>
        </row>
        <row r="25">
          <cell r="B25" t="str">
            <v>8.</v>
          </cell>
          <cell r="D25">
            <v>312</v>
          </cell>
          <cell r="F25" t="str">
            <v>Boiler Plant Equipment</v>
          </cell>
        </row>
        <row r="26">
          <cell r="B26" t="str">
            <v>9.</v>
          </cell>
          <cell r="D26">
            <v>313</v>
          </cell>
          <cell r="F26" t="str">
            <v>Engines and Engine-Driven Generators</v>
          </cell>
        </row>
        <row r="27">
          <cell r="B27" t="str">
            <v>10.</v>
          </cell>
          <cell r="D27">
            <v>314</v>
          </cell>
          <cell r="F27" t="str">
            <v>Turbogenerator Units</v>
          </cell>
        </row>
        <row r="28">
          <cell r="B28" t="str">
            <v>11.</v>
          </cell>
          <cell r="D28">
            <v>315</v>
          </cell>
          <cell r="F28" t="str">
            <v>Accessory Electric Equipment</v>
          </cell>
        </row>
        <row r="29">
          <cell r="B29" t="str">
            <v>12.</v>
          </cell>
          <cell r="D29">
            <v>316</v>
          </cell>
          <cell r="F29" t="str">
            <v>Miscellaneous Power Plant Equipment</v>
          </cell>
        </row>
        <row r="30">
          <cell r="B30" t="str">
            <v>13.</v>
          </cell>
          <cell r="F30" t="str">
            <v>TOTAL STEAM PRODUCTION</v>
          </cell>
        </row>
        <row r="32">
          <cell r="F32" t="str">
            <v xml:space="preserve">   OTHER PRODUCTION</v>
          </cell>
        </row>
        <row r="33">
          <cell r="B33" t="str">
            <v>14.</v>
          </cell>
          <cell r="D33">
            <v>340</v>
          </cell>
          <cell r="F33" t="str">
            <v>Land and Land Rights</v>
          </cell>
        </row>
        <row r="34">
          <cell r="B34" t="str">
            <v>15.</v>
          </cell>
          <cell r="D34">
            <v>341</v>
          </cell>
          <cell r="F34" t="str">
            <v>Structures and Improvements</v>
          </cell>
        </row>
        <row r="35">
          <cell r="B35" t="str">
            <v>16.</v>
          </cell>
          <cell r="D35">
            <v>342</v>
          </cell>
          <cell r="F35" t="str">
            <v>Fuel Holders, Producers and Accessories</v>
          </cell>
        </row>
        <row r="36">
          <cell r="B36" t="str">
            <v>17.</v>
          </cell>
          <cell r="D36">
            <v>343</v>
          </cell>
          <cell r="F36" t="str">
            <v>Prime movers</v>
          </cell>
        </row>
        <row r="37">
          <cell r="B37" t="str">
            <v>18.</v>
          </cell>
          <cell r="D37">
            <v>344</v>
          </cell>
          <cell r="F37" t="str">
            <v>Generators</v>
          </cell>
        </row>
        <row r="38">
          <cell r="B38" t="str">
            <v>19.</v>
          </cell>
          <cell r="D38">
            <v>345</v>
          </cell>
          <cell r="F38" t="str">
            <v>Accessory Electric Equipment</v>
          </cell>
        </row>
        <row r="39">
          <cell r="B39" t="str">
            <v>20.</v>
          </cell>
          <cell r="D39">
            <v>346</v>
          </cell>
          <cell r="F39" t="str">
            <v>Miscellaneous Power Plant Equipment</v>
          </cell>
        </row>
        <row r="40">
          <cell r="B40" t="str">
            <v>21.</v>
          </cell>
          <cell r="F40" t="str">
            <v>TOTAL OTHER PRODUCTION</v>
          </cell>
        </row>
        <row r="42">
          <cell r="B42" t="str">
            <v>22.</v>
          </cell>
          <cell r="F42" t="str">
            <v>CWIP</v>
          </cell>
        </row>
      </sheetData>
      <sheetData sheetId="12" refreshError="1"/>
      <sheetData sheetId="13" refreshError="1"/>
      <sheetData sheetId="14" refreshError="1">
        <row r="2">
          <cell r="B2" t="str">
            <v>SCHEDULE   D - 2</v>
          </cell>
        </row>
        <row r="4">
          <cell r="A4" t="str">
            <v>OKLAHOMA GAS AND ELECTRIC SERVICES</v>
          </cell>
        </row>
        <row r="5">
          <cell r="A5" t="str">
            <v>ADJUSTMENTS TO ACCUMULATED PROVISION FOR DEPRECIATION, AMORTIZATION AND DEPLETION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TOTAL INTANGIBLE PLANT</v>
          </cell>
        </row>
        <row r="20">
          <cell r="F20" t="str">
            <v xml:space="preserve">            PRODUCTION PLANT</v>
          </cell>
        </row>
        <row r="21">
          <cell r="F21" t="str">
            <v xml:space="preserve">   STEAM PRODUCTION</v>
          </cell>
        </row>
        <row r="22">
          <cell r="B22" t="str">
            <v>5.</v>
          </cell>
          <cell r="D22">
            <v>310</v>
          </cell>
          <cell r="F22" t="str">
            <v>Land and Land Rights</v>
          </cell>
        </row>
        <row r="23">
          <cell r="B23" t="str">
            <v>6.</v>
          </cell>
          <cell r="D23">
            <v>311</v>
          </cell>
          <cell r="F23" t="str">
            <v>Structures and Improvements</v>
          </cell>
        </row>
        <row r="24">
          <cell r="B24" t="str">
            <v>7.</v>
          </cell>
          <cell r="D24">
            <v>312</v>
          </cell>
          <cell r="F24" t="str">
            <v>Boiler Plant Equipment</v>
          </cell>
        </row>
        <row r="25">
          <cell r="B25" t="str">
            <v>8.</v>
          </cell>
          <cell r="D25">
            <v>313</v>
          </cell>
          <cell r="F25" t="str">
            <v>Engines and Engine-Driven Generators</v>
          </cell>
        </row>
        <row r="26">
          <cell r="B26" t="str">
            <v>9.</v>
          </cell>
          <cell r="D26">
            <v>314</v>
          </cell>
          <cell r="F26" t="str">
            <v>Turbogenerator Units</v>
          </cell>
        </row>
        <row r="27">
          <cell r="B27" t="str">
            <v>10.</v>
          </cell>
          <cell r="D27">
            <v>315</v>
          </cell>
          <cell r="F27" t="str">
            <v>Accessory Electric Equipment</v>
          </cell>
        </row>
        <row r="28">
          <cell r="B28" t="str">
            <v>11.</v>
          </cell>
          <cell r="D28">
            <v>316</v>
          </cell>
          <cell r="F28" t="str">
            <v>Miscellaneous Power Plant Equipment</v>
          </cell>
        </row>
        <row r="29">
          <cell r="B29" t="str">
            <v>12.</v>
          </cell>
          <cell r="F29" t="str">
            <v>TOTAL STEAM PRODUCTION</v>
          </cell>
        </row>
        <row r="31">
          <cell r="F31" t="str">
            <v xml:space="preserve">   OTHER PRODUCTION</v>
          </cell>
        </row>
        <row r="32">
          <cell r="B32" t="str">
            <v>13.</v>
          </cell>
          <cell r="D32">
            <v>340</v>
          </cell>
          <cell r="F32" t="str">
            <v>Land and Land Rights</v>
          </cell>
        </row>
        <row r="33">
          <cell r="B33" t="str">
            <v>14.</v>
          </cell>
          <cell r="D33">
            <v>341</v>
          </cell>
          <cell r="F33" t="str">
            <v>Structures and Improvements</v>
          </cell>
        </row>
        <row r="34">
          <cell r="B34" t="str">
            <v>15.</v>
          </cell>
          <cell r="D34">
            <v>342</v>
          </cell>
          <cell r="F34" t="str">
            <v>Fuel Holders, Producers and Accessories</v>
          </cell>
        </row>
        <row r="35">
          <cell r="B35" t="str">
            <v>16.</v>
          </cell>
          <cell r="D35">
            <v>343</v>
          </cell>
          <cell r="F35" t="str">
            <v>Prime movers</v>
          </cell>
        </row>
        <row r="36">
          <cell r="B36" t="str">
            <v>17.</v>
          </cell>
          <cell r="D36">
            <v>344</v>
          </cell>
          <cell r="F36" t="str">
            <v>Generators</v>
          </cell>
        </row>
        <row r="37">
          <cell r="B37" t="str">
            <v>18.</v>
          </cell>
          <cell r="D37">
            <v>345</v>
          </cell>
          <cell r="F37" t="str">
            <v>Accessory Electric Equipment</v>
          </cell>
        </row>
        <row r="38">
          <cell r="B38" t="str">
            <v>19.</v>
          </cell>
          <cell r="D38">
            <v>346</v>
          </cell>
          <cell r="F38" t="str">
            <v>Miscellaneous Power Plant Equipment</v>
          </cell>
        </row>
        <row r="39">
          <cell r="B39" t="str">
            <v>20.</v>
          </cell>
          <cell r="F39" t="str">
            <v>TOTAL OTHER PRODUCTION</v>
          </cell>
        </row>
        <row r="41">
          <cell r="B41" t="str">
            <v>21.</v>
          </cell>
          <cell r="F41" t="str">
            <v>TOTAL PRODUCTION PLANT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2">
          <cell r="B2" t="str">
            <v>SCHEDULE  H - 2</v>
          </cell>
        </row>
        <row r="4">
          <cell r="B4" t="str">
            <v>OKLAHOMA GAS AND ELECTRIC SERVICES</v>
          </cell>
        </row>
        <row r="5">
          <cell r="B5" t="str">
            <v>OPERATING INCOME PRO FORMA ADJUSTMENTS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F11" t="str">
            <v>Total</v>
          </cell>
        </row>
        <row r="12">
          <cell r="B12" t="str">
            <v>Line</v>
          </cell>
          <cell r="F12" t="str">
            <v>Company</v>
          </cell>
        </row>
        <row r="13">
          <cell r="B13" t="str">
            <v>No.</v>
          </cell>
          <cell r="D13" t="str">
            <v>Description</v>
          </cell>
          <cell r="F13" t="str">
            <v>Per Books</v>
          </cell>
        </row>
        <row r="15">
          <cell r="B15" t="str">
            <v>1.</v>
          </cell>
          <cell r="D15" t="str">
            <v>Operating Revenue:</v>
          </cell>
        </row>
        <row r="16">
          <cell r="B16" t="str">
            <v>2.</v>
          </cell>
          <cell r="D16" t="str">
            <v xml:space="preserve">     Electric </v>
          </cell>
          <cell r="F16">
            <v>1149203275</v>
          </cell>
        </row>
        <row r="17">
          <cell r="B17" t="str">
            <v>3.</v>
          </cell>
          <cell r="D17" t="str">
            <v xml:space="preserve">     Other</v>
          </cell>
          <cell r="F17">
            <v>19083683</v>
          </cell>
        </row>
        <row r="19">
          <cell r="B19" t="str">
            <v>4.</v>
          </cell>
          <cell r="D19" t="str">
            <v>Total Operating Revenue</v>
          </cell>
          <cell r="F19">
            <v>0</v>
          </cell>
        </row>
        <row r="21">
          <cell r="B21" t="str">
            <v>5.</v>
          </cell>
          <cell r="D21" t="str">
            <v>Operating Expenses:</v>
          </cell>
        </row>
        <row r="22">
          <cell r="B22" t="str">
            <v>6.</v>
          </cell>
          <cell r="D22" t="str">
            <v xml:space="preserve">     Fuel</v>
          </cell>
          <cell r="F22">
            <v>304775108</v>
          </cell>
        </row>
        <row r="23">
          <cell r="B23" t="str">
            <v>7.</v>
          </cell>
          <cell r="D23" t="str">
            <v xml:space="preserve">     Purchased Power</v>
          </cell>
          <cell r="F23">
            <v>216597409</v>
          </cell>
        </row>
        <row r="24">
          <cell r="B24" t="str">
            <v>8.</v>
          </cell>
          <cell r="D24" t="str">
            <v xml:space="preserve">     Other O&amp;M</v>
          </cell>
          <cell r="F24">
            <v>249872967</v>
          </cell>
        </row>
        <row r="25">
          <cell r="B25" t="str">
            <v>9.</v>
          </cell>
          <cell r="D25" t="str">
            <v xml:space="preserve">     Depreciation</v>
          </cell>
          <cell r="F25">
            <v>110718649</v>
          </cell>
        </row>
        <row r="26">
          <cell r="B26" t="str">
            <v>10.</v>
          </cell>
          <cell r="D26" t="str">
            <v xml:space="preserve">     Misc. Taxes</v>
          </cell>
          <cell r="F26">
            <v>101895</v>
          </cell>
        </row>
        <row r="27">
          <cell r="B27" t="str">
            <v>11.</v>
          </cell>
          <cell r="D27" t="str">
            <v xml:space="preserve">     Property Taxes</v>
          </cell>
          <cell r="F27">
            <v>33272491</v>
          </cell>
        </row>
        <row r="28">
          <cell r="B28" t="str">
            <v>12.</v>
          </cell>
          <cell r="D28" t="str">
            <v xml:space="preserve">     Payroll Taxes</v>
          </cell>
          <cell r="F28">
            <v>6615366</v>
          </cell>
        </row>
        <row r="30">
          <cell r="B30" t="str">
            <v>13.</v>
          </cell>
          <cell r="D30" t="str">
            <v>Total Operating Expenses</v>
          </cell>
          <cell r="F30">
            <v>0</v>
          </cell>
        </row>
        <row r="32">
          <cell r="B32" t="str">
            <v>14.</v>
          </cell>
          <cell r="D32" t="str">
            <v>Operating Income Before Income Tax</v>
          </cell>
          <cell r="F32">
            <v>0</v>
          </cell>
        </row>
        <row r="34">
          <cell r="B34" t="str">
            <v>15.</v>
          </cell>
          <cell r="D34" t="str">
            <v>Less: Income Tax</v>
          </cell>
          <cell r="F34">
            <v>0</v>
          </cell>
        </row>
        <row r="36">
          <cell r="B36" t="str">
            <v>16.</v>
          </cell>
          <cell r="D36" t="str">
            <v>Operating Income</v>
          </cell>
          <cell r="F36">
            <v>0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39"/>
  <sheetViews>
    <sheetView showGridLines="0" tabSelected="1" view="pageLayout" zoomScaleNormal="100" workbookViewId="0">
      <selection activeCell="D13" sqref="D13"/>
    </sheetView>
  </sheetViews>
  <sheetFormatPr defaultRowHeight="15"/>
  <cols>
    <col min="1" max="1" width="6.5703125" customWidth="1"/>
    <col min="2" max="2" width="4.28515625" customWidth="1"/>
    <col min="3" max="3" width="23.7109375" style="24" customWidth="1"/>
    <col min="4" max="4" width="17" customWidth="1"/>
    <col min="5" max="5" width="2.5703125" customWidth="1"/>
    <col min="6" max="6" width="2.42578125" customWidth="1"/>
    <col min="7" max="7" width="10.7109375" customWidth="1"/>
    <col min="8" max="8" width="3" customWidth="1"/>
    <col min="9" max="9" width="13" customWidth="1"/>
    <col min="10" max="10" width="10" customWidth="1"/>
    <col min="11" max="11" width="7.85546875" customWidth="1"/>
    <col min="12" max="12" width="13.5703125" customWidth="1"/>
    <col min="13" max="13" width="14.7109375" customWidth="1"/>
    <col min="14" max="14" width="2" customWidth="1"/>
    <col min="15" max="15" width="9.85546875" bestFit="1" customWidth="1"/>
  </cols>
  <sheetData>
    <row r="4" spans="2:16" ht="18.75">
      <c r="B4" s="118" t="s">
        <v>0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"/>
      <c r="N4" s="2"/>
      <c r="O4" s="2"/>
    </row>
    <row r="5" spans="2:16" ht="15.75"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2:16">
      <c r="B6" s="4" t="s">
        <v>1</v>
      </c>
      <c r="C6" s="5" t="s">
        <v>2</v>
      </c>
      <c r="D6" s="6" t="s">
        <v>3</v>
      </c>
      <c r="E6" s="6"/>
      <c r="F6" s="6"/>
      <c r="G6" s="6"/>
      <c r="H6" s="6"/>
      <c r="I6" s="6"/>
      <c r="J6" s="6"/>
      <c r="L6" s="7">
        <v>7.2900000000000006E-2</v>
      </c>
    </row>
    <row r="7" spans="2:16" ht="6" customHeight="1">
      <c r="B7" s="4"/>
      <c r="C7" s="5"/>
      <c r="D7" s="6"/>
      <c r="E7" s="6"/>
      <c r="F7" s="6"/>
      <c r="G7" s="6"/>
      <c r="H7" s="6"/>
      <c r="I7" s="6"/>
      <c r="J7" s="6"/>
      <c r="K7" s="6"/>
      <c r="L7" s="6"/>
      <c r="M7" s="2"/>
      <c r="N7" s="2"/>
      <c r="O7" s="2"/>
    </row>
    <row r="8" spans="2:16" ht="15.75">
      <c r="B8" s="4"/>
      <c r="C8" s="5"/>
      <c r="D8" s="6" t="s">
        <v>4</v>
      </c>
      <c r="E8" s="6"/>
      <c r="F8" s="6"/>
      <c r="G8" s="6"/>
      <c r="H8" s="6"/>
      <c r="I8" s="6"/>
      <c r="J8" s="6"/>
      <c r="K8" s="6"/>
      <c r="L8" s="6"/>
      <c r="M8" s="2"/>
      <c r="N8" s="2"/>
      <c r="O8" s="2"/>
    </row>
    <row r="9" spans="2:16" ht="6.75" customHeight="1">
      <c r="B9" s="4"/>
      <c r="C9" s="5"/>
      <c r="D9" s="6"/>
      <c r="E9" s="6"/>
      <c r="F9" s="6"/>
      <c r="G9" s="6"/>
      <c r="H9" s="6"/>
      <c r="I9" s="6"/>
      <c r="J9" s="6"/>
      <c r="K9" s="6"/>
      <c r="L9" s="6"/>
      <c r="M9" s="2"/>
      <c r="N9" s="2"/>
      <c r="O9" s="2"/>
    </row>
    <row r="10" spans="2:16" s="11" customFormat="1" ht="28.5" customHeight="1">
      <c r="B10" s="8"/>
      <c r="C10" s="5"/>
      <c r="D10" s="9" t="s">
        <v>5</v>
      </c>
      <c r="E10" s="9"/>
      <c r="F10" s="9"/>
      <c r="G10" s="9" t="s">
        <v>6</v>
      </c>
      <c r="H10" s="9"/>
      <c r="I10" s="9" t="s">
        <v>7</v>
      </c>
      <c r="J10" s="9" t="s">
        <v>8</v>
      </c>
      <c r="K10" s="9"/>
      <c r="L10" s="9" t="s">
        <v>9</v>
      </c>
      <c r="M10" s="10"/>
    </row>
    <row r="11" spans="2:16">
      <c r="B11" s="12" t="s">
        <v>10</v>
      </c>
      <c r="C11" s="5" t="s">
        <v>11</v>
      </c>
      <c r="D11" s="6" t="s">
        <v>12</v>
      </c>
      <c r="E11" s="6"/>
      <c r="F11" s="6"/>
      <c r="G11" s="7">
        <v>2.47E-2</v>
      </c>
      <c r="H11" s="6"/>
      <c r="I11" s="7">
        <v>2.47E-2</v>
      </c>
      <c r="J11" s="7">
        <v>7.4000000000000003E-3</v>
      </c>
      <c r="K11" s="6"/>
      <c r="L11" s="7">
        <f t="shared" ref="L11:L13" si="0">J11*I11</f>
        <v>1.8278000000000001E-4</v>
      </c>
      <c r="M11" s="13"/>
    </row>
    <row r="12" spans="2:16">
      <c r="B12" s="12" t="s">
        <v>13</v>
      </c>
      <c r="C12" s="5" t="s">
        <v>11</v>
      </c>
      <c r="D12" s="6" t="s">
        <v>14</v>
      </c>
      <c r="E12" s="6"/>
      <c r="F12" s="6"/>
      <c r="G12" s="7">
        <v>0.4425</v>
      </c>
      <c r="H12" s="6"/>
      <c r="I12" s="7">
        <v>0.4425</v>
      </c>
      <c r="J12" s="14">
        <v>4.1200000000000001E-2</v>
      </c>
      <c r="K12" s="6"/>
      <c r="L12" s="7">
        <f t="shared" si="0"/>
        <v>1.8231000000000001E-2</v>
      </c>
      <c r="M12" s="6"/>
    </row>
    <row r="13" spans="2:16">
      <c r="B13" s="12" t="s">
        <v>15</v>
      </c>
      <c r="C13" s="5" t="s">
        <v>16</v>
      </c>
      <c r="D13" s="6" t="s">
        <v>17</v>
      </c>
      <c r="E13" s="6"/>
      <c r="F13" s="6"/>
      <c r="G13" s="7">
        <v>0.53280000000000005</v>
      </c>
      <c r="H13" s="6"/>
      <c r="I13" s="7">
        <v>0.53227999999999998</v>
      </c>
      <c r="J13" s="7">
        <v>0.1</v>
      </c>
      <c r="K13" s="6"/>
      <c r="L13" s="7">
        <f t="shared" si="0"/>
        <v>5.3227999999999998E-2</v>
      </c>
      <c r="M13" s="6"/>
    </row>
    <row r="14" spans="2:16">
      <c r="B14" s="12"/>
      <c r="C14" s="5"/>
      <c r="D14" s="6"/>
      <c r="E14" s="6"/>
      <c r="F14" s="6"/>
      <c r="G14" s="7"/>
      <c r="H14" s="6"/>
      <c r="I14" s="7"/>
      <c r="J14" s="7"/>
      <c r="K14" s="6"/>
      <c r="L14" s="7"/>
      <c r="M14" s="6"/>
    </row>
    <row r="15" spans="2:16" ht="15.75">
      <c r="B15" s="12" t="s">
        <v>18</v>
      </c>
      <c r="C15" s="5" t="s">
        <v>19</v>
      </c>
      <c r="D15" s="15" t="s">
        <v>20</v>
      </c>
      <c r="E15" s="15"/>
      <c r="F15" s="15"/>
      <c r="G15" s="15"/>
      <c r="H15" s="15"/>
      <c r="I15" s="15"/>
      <c r="J15" s="15"/>
      <c r="K15" s="15"/>
      <c r="L15" s="16">
        <f>SUM(L11:L14)</f>
        <v>7.1641780000000002E-2</v>
      </c>
      <c r="M15" s="6"/>
      <c r="N15" s="2"/>
      <c r="O15" s="2"/>
      <c r="P15" s="2"/>
    </row>
    <row r="16" spans="2:16" ht="15.75">
      <c r="B16" s="4"/>
      <c r="C16" s="5"/>
      <c r="D16" s="6"/>
      <c r="E16" s="6"/>
      <c r="F16" s="6"/>
      <c r="G16" s="6"/>
      <c r="H16" s="6"/>
      <c r="I16" s="6"/>
      <c r="J16" s="6"/>
      <c r="K16" s="6"/>
      <c r="L16" s="6"/>
      <c r="M16" s="6"/>
      <c r="N16" s="2"/>
      <c r="O16" s="2"/>
      <c r="P16" s="2"/>
    </row>
    <row r="17" spans="2:16" ht="15.75">
      <c r="B17" s="4"/>
      <c r="C17" s="5"/>
      <c r="D17" s="6" t="s">
        <v>21</v>
      </c>
      <c r="E17" s="6"/>
      <c r="F17" s="6"/>
      <c r="G17" s="6"/>
      <c r="H17" s="6"/>
      <c r="I17" s="6"/>
      <c r="J17" s="6"/>
      <c r="K17" s="6"/>
      <c r="L17" s="6"/>
      <c r="M17" s="6"/>
      <c r="N17" s="2"/>
      <c r="O17" s="2"/>
      <c r="P17" s="2"/>
    </row>
    <row r="18" spans="2:16" ht="15.75">
      <c r="B18" s="4"/>
      <c r="C18" s="5"/>
      <c r="D18" s="6"/>
      <c r="E18" s="6"/>
      <c r="F18" s="6"/>
      <c r="G18" s="6"/>
      <c r="H18" s="6"/>
      <c r="I18" s="6"/>
      <c r="J18" s="6"/>
      <c r="K18" s="6"/>
      <c r="L18" s="6"/>
      <c r="M18" s="6"/>
      <c r="N18" s="2"/>
      <c r="O18" s="2"/>
      <c r="P18" s="2"/>
    </row>
    <row r="19" spans="2:16" ht="15.75">
      <c r="B19" s="12" t="s">
        <v>22</v>
      </c>
      <c r="C19" s="5" t="s">
        <v>23</v>
      </c>
      <c r="D19" s="6" t="s">
        <v>24</v>
      </c>
      <c r="E19" s="6"/>
      <c r="F19" s="6"/>
      <c r="G19" s="6"/>
      <c r="H19" s="6"/>
      <c r="I19" s="6"/>
      <c r="J19" s="6"/>
      <c r="K19" s="17"/>
      <c r="L19" s="18">
        <v>3639080</v>
      </c>
      <c r="M19" s="6"/>
      <c r="N19" s="2"/>
      <c r="O19" s="2"/>
      <c r="P19" s="2"/>
    </row>
    <row r="20" spans="2:16" ht="15.75">
      <c r="B20" s="12" t="s">
        <v>25</v>
      </c>
      <c r="C20" s="5" t="s">
        <v>26</v>
      </c>
      <c r="D20" s="6" t="s">
        <v>20</v>
      </c>
      <c r="E20" s="6"/>
      <c r="F20" s="6"/>
      <c r="G20" s="6"/>
      <c r="H20" s="6"/>
      <c r="I20" s="6"/>
      <c r="J20" s="6"/>
      <c r="K20" s="6"/>
      <c r="L20" s="19">
        <f>L15</f>
        <v>7.1641780000000002E-2</v>
      </c>
      <c r="M20" s="6"/>
      <c r="N20" s="2"/>
      <c r="O20" s="2"/>
      <c r="P20" s="2"/>
    </row>
    <row r="21" spans="2:16" ht="15.75">
      <c r="B21" s="12" t="s">
        <v>27</v>
      </c>
      <c r="C21" s="5" t="s">
        <v>28</v>
      </c>
      <c r="D21" s="6" t="s">
        <v>29</v>
      </c>
      <c r="E21" s="6"/>
      <c r="F21" s="6"/>
      <c r="G21" s="6"/>
      <c r="H21" s="6"/>
      <c r="I21" s="6"/>
      <c r="J21" s="6"/>
      <c r="K21" s="6"/>
      <c r="L21" s="18">
        <f>L19*L20</f>
        <v>260710.16876240002</v>
      </c>
      <c r="M21" s="6"/>
      <c r="N21" s="2"/>
      <c r="O21" s="2"/>
      <c r="P21" s="2"/>
    </row>
    <row r="22" spans="2:16" ht="15.75">
      <c r="B22" s="12" t="s">
        <v>30</v>
      </c>
      <c r="C22" s="5" t="s">
        <v>31</v>
      </c>
      <c r="D22" s="6" t="s">
        <v>32</v>
      </c>
      <c r="E22" s="6"/>
      <c r="F22" s="6"/>
      <c r="G22" s="6"/>
      <c r="H22" s="6"/>
      <c r="I22" s="6"/>
      <c r="J22" s="6"/>
      <c r="K22" s="6"/>
      <c r="L22" s="18">
        <v>265294</v>
      </c>
      <c r="M22" s="6"/>
      <c r="N22" s="2"/>
      <c r="O22" s="2"/>
      <c r="P22" s="2"/>
    </row>
    <row r="23" spans="2:16" ht="15.75">
      <c r="B23" s="12" t="s">
        <v>33</v>
      </c>
      <c r="C23" s="5" t="s">
        <v>34</v>
      </c>
      <c r="D23" s="6" t="s">
        <v>35</v>
      </c>
      <c r="E23" s="6"/>
      <c r="F23" s="6"/>
      <c r="G23" s="6"/>
      <c r="H23" s="6"/>
      <c r="I23" s="6"/>
      <c r="J23" s="6"/>
      <c r="K23" s="6"/>
      <c r="L23" s="18">
        <f>L22-L21</f>
        <v>4583.8312375999813</v>
      </c>
      <c r="M23" s="6"/>
      <c r="N23" s="2"/>
      <c r="O23" s="2"/>
      <c r="P23" s="2"/>
    </row>
    <row r="24" spans="2:16" ht="15.75">
      <c r="B24" s="12" t="s">
        <v>36</v>
      </c>
      <c r="C24" s="5" t="s">
        <v>37</v>
      </c>
      <c r="D24" s="6" t="s">
        <v>38</v>
      </c>
      <c r="E24" s="6"/>
      <c r="F24" s="6"/>
      <c r="G24" s="6"/>
      <c r="H24" s="6"/>
      <c r="I24" s="6"/>
      <c r="J24" s="6"/>
      <c r="K24" s="6"/>
      <c r="L24" s="20">
        <v>1.6421319999999999</v>
      </c>
      <c r="M24" s="6"/>
      <c r="N24" s="2"/>
      <c r="O24" s="21"/>
      <c r="P24" s="2"/>
    </row>
    <row r="25" spans="2:16" ht="15.75">
      <c r="B25" s="12" t="s">
        <v>39</v>
      </c>
      <c r="C25" s="5" t="s">
        <v>40</v>
      </c>
      <c r="D25" s="15" t="s">
        <v>41</v>
      </c>
      <c r="E25" s="15"/>
      <c r="F25" s="15"/>
      <c r="G25" s="15"/>
      <c r="H25" s="15"/>
      <c r="I25" s="15"/>
      <c r="J25" s="15"/>
      <c r="K25" s="15"/>
      <c r="L25" s="22">
        <f>L24*L23</f>
        <v>7527.2559578625323</v>
      </c>
      <c r="M25" s="6"/>
      <c r="N25" s="2"/>
      <c r="O25" s="2"/>
      <c r="P25" s="2"/>
    </row>
    <row r="26" spans="2:16" ht="15.75">
      <c r="B26" s="12" t="s">
        <v>42</v>
      </c>
      <c r="C26" s="5" t="s">
        <v>43</v>
      </c>
      <c r="D26" s="6" t="s">
        <v>44</v>
      </c>
      <c r="E26" s="6"/>
      <c r="F26" s="6"/>
      <c r="G26" s="6"/>
      <c r="H26" s="6"/>
      <c r="I26" s="6"/>
      <c r="J26" s="6"/>
      <c r="K26" s="6"/>
      <c r="L26" s="18">
        <v>103078</v>
      </c>
      <c r="M26" s="6"/>
      <c r="N26" s="2"/>
      <c r="O26" s="2"/>
      <c r="P26" s="2"/>
    </row>
    <row r="27" spans="2:16" ht="15.75">
      <c r="B27" s="12" t="s">
        <v>45</v>
      </c>
      <c r="C27" s="5" t="s">
        <v>46</v>
      </c>
      <c r="D27" s="15" t="s">
        <v>47</v>
      </c>
      <c r="E27" s="6"/>
      <c r="F27" s="6"/>
      <c r="G27" s="6"/>
      <c r="H27" s="6"/>
      <c r="I27" s="6"/>
      <c r="J27" s="6"/>
      <c r="K27" s="6"/>
      <c r="L27" s="23">
        <f>L25/L26</f>
        <v>7.3024854555409816E-2</v>
      </c>
      <c r="M27" s="6"/>
      <c r="N27" s="2"/>
      <c r="O27" s="2"/>
      <c r="P27" s="2"/>
    </row>
    <row r="28" spans="2:16" ht="15.75">
      <c r="B28" s="2"/>
      <c r="C28" s="3"/>
      <c r="D28" s="6"/>
      <c r="E28" s="6"/>
      <c r="F28" s="6"/>
      <c r="G28" s="6"/>
      <c r="H28" s="6"/>
      <c r="I28" s="6"/>
      <c r="J28" s="6"/>
      <c r="K28" s="6"/>
      <c r="L28" s="6"/>
      <c r="M28" s="2"/>
      <c r="N28" s="2"/>
      <c r="O28" s="2"/>
    </row>
    <row r="29" spans="2:16" ht="15.75">
      <c r="B29" s="2"/>
      <c r="C29" s="3"/>
      <c r="D29" s="6"/>
      <c r="E29" s="6"/>
      <c r="F29" s="6"/>
      <c r="G29" s="6"/>
      <c r="H29" s="6"/>
      <c r="I29" s="6"/>
      <c r="J29" s="6"/>
      <c r="K29" s="6"/>
      <c r="L29" s="6"/>
      <c r="M29" s="2"/>
      <c r="N29" s="2"/>
      <c r="O29" s="2"/>
    </row>
    <row r="30" spans="2:16" ht="15.75">
      <c r="B30" s="2"/>
      <c r="C30" s="3"/>
      <c r="D30" s="6"/>
      <c r="E30" s="6"/>
      <c r="F30" s="6"/>
      <c r="G30" s="6"/>
      <c r="H30" s="6"/>
      <c r="I30" s="6"/>
      <c r="J30" s="6"/>
      <c r="K30" s="6"/>
      <c r="L30" s="6"/>
      <c r="M30" s="2"/>
      <c r="N30" s="2"/>
      <c r="O30" s="2"/>
    </row>
    <row r="31" spans="2:16" ht="15.75">
      <c r="B31" s="2"/>
      <c r="C31" s="3"/>
      <c r="D31" s="6"/>
      <c r="E31" s="6"/>
      <c r="F31" s="6"/>
      <c r="G31" s="6"/>
      <c r="H31" s="6"/>
      <c r="I31" s="6"/>
      <c r="J31" s="6"/>
      <c r="K31" s="6"/>
      <c r="L31" s="6"/>
      <c r="M31" s="2"/>
      <c r="N31" s="2"/>
      <c r="O31" s="2"/>
    </row>
    <row r="32" spans="2:16" ht="15.75">
      <c r="B32" s="2"/>
      <c r="C32" s="3"/>
      <c r="D32" s="6"/>
      <c r="E32" s="6"/>
      <c r="F32" s="6"/>
      <c r="G32" s="6"/>
      <c r="H32" s="6"/>
      <c r="I32" s="6"/>
      <c r="J32" s="6"/>
      <c r="K32" s="6"/>
      <c r="L32" s="6"/>
      <c r="M32" s="2"/>
      <c r="N32" s="2"/>
      <c r="O32" s="2"/>
    </row>
    <row r="33" spans="2:15" ht="15.75">
      <c r="B33" s="2"/>
      <c r="C33" s="3"/>
      <c r="D33" s="6"/>
      <c r="E33" s="6"/>
      <c r="F33" s="6"/>
      <c r="G33" s="6"/>
      <c r="H33" s="6"/>
      <c r="I33" s="6"/>
      <c r="J33" s="6"/>
      <c r="K33" s="6"/>
      <c r="L33" s="6"/>
      <c r="M33" s="2"/>
      <c r="N33" s="2"/>
      <c r="O33" s="2"/>
    </row>
    <row r="34" spans="2:15" ht="15.75">
      <c r="B34" s="2"/>
      <c r="C34" s="3"/>
      <c r="D34" s="6"/>
      <c r="E34" s="6"/>
      <c r="F34" s="6"/>
      <c r="G34" s="6"/>
      <c r="H34" s="6"/>
      <c r="I34" s="6"/>
      <c r="J34" s="6"/>
      <c r="K34" s="6"/>
      <c r="L34" s="6"/>
      <c r="M34" s="2"/>
      <c r="N34" s="2"/>
      <c r="O34" s="2"/>
    </row>
    <row r="35" spans="2:15" ht="15.75">
      <c r="B35" s="2"/>
      <c r="C35" s="3"/>
      <c r="D35" s="6"/>
      <c r="E35" s="6"/>
      <c r="F35" s="6"/>
      <c r="G35" s="6"/>
      <c r="H35" s="6"/>
      <c r="I35" s="6"/>
      <c r="J35" s="6"/>
      <c r="K35" s="6"/>
      <c r="L35" s="6"/>
      <c r="M35" s="2"/>
      <c r="N35" s="2"/>
      <c r="O35" s="2"/>
    </row>
    <row r="36" spans="2:15" ht="15.75">
      <c r="B36" s="2"/>
      <c r="C36" s="3"/>
      <c r="D36" s="6"/>
      <c r="E36" s="6"/>
      <c r="F36" s="6"/>
      <c r="G36" s="6"/>
      <c r="H36" s="6"/>
      <c r="I36" s="6"/>
      <c r="J36" s="6"/>
      <c r="K36" s="6"/>
      <c r="L36" s="6"/>
      <c r="M36" s="2"/>
      <c r="N36" s="2"/>
      <c r="O36" s="2"/>
    </row>
    <row r="37" spans="2:15" ht="15.75">
      <c r="B37" s="2"/>
      <c r="C37" s="3"/>
      <c r="D37" s="6"/>
      <c r="E37" s="6"/>
      <c r="F37" s="6"/>
      <c r="G37" s="6"/>
      <c r="H37" s="6"/>
      <c r="I37" s="6"/>
      <c r="J37" s="6"/>
      <c r="K37" s="6"/>
      <c r="L37" s="6"/>
      <c r="M37" s="2"/>
      <c r="N37" s="2"/>
      <c r="O37" s="2"/>
    </row>
    <row r="38" spans="2:15" ht="15.75"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2:15" ht="15.75">
      <c r="M39" s="2"/>
      <c r="N39" s="2"/>
      <c r="O39" s="2"/>
    </row>
  </sheetData>
  <mergeCells count="1">
    <mergeCell ref="B4:L4"/>
  </mergeCells>
  <pageMargins left="0.7" right="0.7" top="0.75" bottom="0.75" header="0.3" footer="0.3"/>
  <pageSetup orientation="landscape" r:id="rId1"/>
  <headerFooter>
    <oddHeader>&amp;L
&amp;R&amp;"-,Bold"&amp;10Wal-Mart Stores East, LP and Sam's East, Inc.
Exhibit GWT-2
Commonwealth of Kentucky, Case No. 2016-0370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23"/>
  <sheetViews>
    <sheetView showGridLines="0" view="pageLayout" zoomScaleNormal="100" workbookViewId="0">
      <selection activeCell="A4" sqref="A4:E4"/>
    </sheetView>
  </sheetViews>
  <sheetFormatPr defaultRowHeight="15"/>
  <cols>
    <col min="3" max="3" width="34.28515625" customWidth="1"/>
    <col min="4" max="4" width="21.140625" customWidth="1"/>
    <col min="5" max="5" width="15.85546875" customWidth="1"/>
  </cols>
  <sheetData>
    <row r="4" spans="1:5">
      <c r="A4" s="119" t="s">
        <v>48</v>
      </c>
      <c r="B4" s="119"/>
      <c r="C4" s="119"/>
      <c r="D4" s="119"/>
      <c r="E4" s="119"/>
    </row>
    <row r="7" spans="1:5">
      <c r="A7" s="25" t="s">
        <v>49</v>
      </c>
      <c r="B7" s="26" t="s">
        <v>50</v>
      </c>
      <c r="C7" s="26" t="s">
        <v>51</v>
      </c>
      <c r="D7" s="26" t="s">
        <v>52</v>
      </c>
      <c r="E7" s="26" t="s">
        <v>53</v>
      </c>
    </row>
    <row r="8" spans="1:5">
      <c r="A8" s="5" t="s">
        <v>1</v>
      </c>
      <c r="B8" s="27" t="s">
        <v>54</v>
      </c>
      <c r="C8" t="s">
        <v>55</v>
      </c>
      <c r="D8" s="28" t="s">
        <v>56</v>
      </c>
      <c r="E8" s="17">
        <v>118704</v>
      </c>
    </row>
    <row r="9" spans="1:5">
      <c r="A9" s="29"/>
      <c r="D9" s="28"/>
    </row>
    <row r="10" spans="1:5">
      <c r="A10" s="5" t="s">
        <v>10</v>
      </c>
      <c r="B10" s="27" t="s">
        <v>54</v>
      </c>
      <c r="C10" t="s">
        <v>57</v>
      </c>
      <c r="D10" s="28" t="s">
        <v>23</v>
      </c>
      <c r="E10" s="17">
        <v>3639080</v>
      </c>
    </row>
    <row r="11" spans="1:5">
      <c r="A11" s="29"/>
      <c r="D11" s="28"/>
    </row>
    <row r="12" spans="1:5">
      <c r="A12" s="5" t="s">
        <v>13</v>
      </c>
      <c r="C12" t="s">
        <v>58</v>
      </c>
      <c r="D12" s="28" t="s">
        <v>59</v>
      </c>
      <c r="E12" s="7">
        <f>E8/E10</f>
        <v>3.2619233432625828E-2</v>
      </c>
    </row>
    <row r="13" spans="1:5">
      <c r="A13" s="29"/>
      <c r="D13" s="28"/>
    </row>
    <row r="14" spans="1:5">
      <c r="A14" s="5" t="s">
        <v>15</v>
      </c>
      <c r="C14" t="s">
        <v>60</v>
      </c>
      <c r="D14" s="28" t="s">
        <v>2</v>
      </c>
      <c r="E14" s="7">
        <v>7.2900000000000006E-2</v>
      </c>
    </row>
    <row r="15" spans="1:5">
      <c r="A15" s="29"/>
      <c r="D15" s="28"/>
    </row>
    <row r="16" spans="1:5">
      <c r="A16" s="5" t="s">
        <v>18</v>
      </c>
      <c r="C16" t="s">
        <v>61</v>
      </c>
      <c r="D16" s="28" t="s">
        <v>62</v>
      </c>
      <c r="E16">
        <v>1.6421319999999999</v>
      </c>
    </row>
    <row r="17" spans="1:5">
      <c r="A17" s="29"/>
      <c r="D17" s="28"/>
    </row>
    <row r="18" spans="1:5">
      <c r="A18" s="5" t="s">
        <v>22</v>
      </c>
      <c r="B18" s="27" t="s">
        <v>54</v>
      </c>
      <c r="C18" t="s">
        <v>63</v>
      </c>
      <c r="D18" s="28" t="s">
        <v>64</v>
      </c>
      <c r="E18" s="30">
        <f>E8*E14*E16</f>
        <v>14210.2247320512</v>
      </c>
    </row>
    <row r="20" spans="1:5">
      <c r="E20" s="31"/>
    </row>
    <row r="21" spans="1:5">
      <c r="C21" s="13"/>
      <c r="D21" s="13"/>
    </row>
    <row r="22" spans="1:5">
      <c r="C22" s="13"/>
      <c r="D22" s="13"/>
    </row>
    <row r="23" spans="1:5">
      <c r="C23" s="13"/>
      <c r="D23" s="13"/>
    </row>
  </sheetData>
  <mergeCells count="1">
    <mergeCell ref="A4:E4"/>
  </mergeCells>
  <pageMargins left="0.7" right="0.7" top="0.75" bottom="0.75" header="0.3" footer="0.3"/>
  <pageSetup orientation="portrait" r:id="rId1"/>
  <headerFooter>
    <oddHeader>&amp;RWal-Mart Stores East, LP and Sam's East, Inc.
Exhibit GWT-3
Commonwealth of Kentucky, Case No. 2016-0370
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143"/>
  <sheetViews>
    <sheetView view="pageLayout" zoomScaleNormal="100" workbookViewId="0">
      <selection activeCell="C36" sqref="C36"/>
    </sheetView>
  </sheetViews>
  <sheetFormatPr defaultColWidth="8.85546875" defaultRowHeight="12.75"/>
  <cols>
    <col min="1" max="1" width="17" style="13" bestFit="1" customWidth="1"/>
    <col min="2" max="2" width="0.7109375" style="13" customWidth="1"/>
    <col min="3" max="3" width="30" style="13" bestFit="1" customWidth="1"/>
    <col min="4" max="4" width="0.7109375" style="13" customWidth="1"/>
    <col min="5" max="5" width="17.28515625" style="13" bestFit="1" customWidth="1"/>
    <col min="6" max="6" width="0.7109375" style="13" customWidth="1"/>
    <col min="7" max="7" width="10.42578125" style="56" bestFit="1" customWidth="1"/>
    <col min="8" max="8" width="0.7109375" style="13" customWidth="1"/>
    <col min="9" max="9" width="13.42578125" style="13" customWidth="1"/>
    <col min="10" max="10" width="0.7109375" style="13" customWidth="1"/>
    <col min="11" max="11" width="8.85546875" style="13"/>
    <col min="12" max="12" width="0.7109375" style="13" customWidth="1"/>
    <col min="13" max="16384" width="8.85546875" style="13"/>
  </cols>
  <sheetData>
    <row r="3" spans="1:11" ht="15.75">
      <c r="A3" s="120" t="s">
        <v>65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</row>
    <row r="5" spans="1:11" s="33" customFormat="1" ht="51">
      <c r="A5" s="32" t="s">
        <v>66</v>
      </c>
      <c r="B5" s="32"/>
      <c r="C5" s="32" t="s">
        <v>67</v>
      </c>
      <c r="D5" s="32"/>
      <c r="E5" s="32" t="s">
        <v>68</v>
      </c>
      <c r="F5" s="32"/>
      <c r="G5" s="32" t="s">
        <v>69</v>
      </c>
      <c r="H5" s="32"/>
      <c r="I5" s="32" t="s">
        <v>70</v>
      </c>
      <c r="J5" s="32"/>
      <c r="K5" s="32" t="s">
        <v>71</v>
      </c>
    </row>
    <row r="6" spans="1:11" s="35" customFormat="1" ht="11.25">
      <c r="A6" s="34"/>
      <c r="B6" s="34"/>
      <c r="C6" s="34"/>
      <c r="D6" s="34"/>
      <c r="E6" s="34"/>
      <c r="F6" s="34"/>
      <c r="G6" s="34"/>
      <c r="H6" s="34"/>
      <c r="I6" s="34"/>
      <c r="J6" s="34"/>
      <c r="K6" s="34" t="s">
        <v>72</v>
      </c>
    </row>
    <row r="7" spans="1:11" s="35" customFormat="1" ht="11.2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</row>
    <row r="8" spans="1:11" s="35" customFormat="1" ht="11.2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</row>
    <row r="10" spans="1:11">
      <c r="A10" s="36" t="s">
        <v>73</v>
      </c>
      <c r="B10" s="36"/>
      <c r="C10" s="36" t="s">
        <v>74</v>
      </c>
      <c r="D10" s="36"/>
      <c r="E10" s="36" t="s">
        <v>75</v>
      </c>
      <c r="F10" s="36"/>
      <c r="G10" s="37" t="s">
        <v>76</v>
      </c>
      <c r="H10" s="36"/>
      <c r="I10" s="38" t="s">
        <v>77</v>
      </c>
      <c r="J10" s="36"/>
      <c r="K10" s="39">
        <v>9.1999999999999998E-2</v>
      </c>
    </row>
    <row r="11" spans="1:11">
      <c r="A11" s="36" t="s">
        <v>78</v>
      </c>
      <c r="B11" s="36"/>
      <c r="C11" s="36" t="s">
        <v>79</v>
      </c>
      <c r="D11" s="36"/>
      <c r="E11" s="36" t="s">
        <v>80</v>
      </c>
      <c r="F11" s="36"/>
      <c r="G11" s="37" t="s">
        <v>81</v>
      </c>
      <c r="H11" s="36"/>
      <c r="I11" s="38" t="s">
        <v>82</v>
      </c>
      <c r="J11" s="36"/>
      <c r="K11" s="39">
        <v>9.7500000000000003E-2</v>
      </c>
    </row>
    <row r="12" spans="1:11">
      <c r="A12" s="36" t="s">
        <v>83</v>
      </c>
      <c r="B12" s="36"/>
      <c r="C12" s="36" t="s">
        <v>84</v>
      </c>
      <c r="D12" s="36"/>
      <c r="E12" s="36" t="s">
        <v>85</v>
      </c>
      <c r="F12" s="36"/>
      <c r="G12" s="37" t="s">
        <v>86</v>
      </c>
      <c r="H12" s="36"/>
      <c r="I12" s="38" t="s">
        <v>77</v>
      </c>
      <c r="J12" s="36"/>
      <c r="K12" s="39">
        <v>9.5500000000000002E-2</v>
      </c>
    </row>
    <row r="13" spans="1:11">
      <c r="A13" s="36" t="s">
        <v>87</v>
      </c>
      <c r="B13" s="36"/>
      <c r="C13" s="36" t="s">
        <v>88</v>
      </c>
      <c r="D13" s="36"/>
      <c r="E13" s="36" t="s">
        <v>89</v>
      </c>
      <c r="F13" s="36"/>
      <c r="G13" s="37" t="s">
        <v>90</v>
      </c>
      <c r="H13" s="36"/>
      <c r="I13" s="38" t="s">
        <v>77</v>
      </c>
      <c r="J13" s="36"/>
      <c r="K13" s="39">
        <v>9.4E-2</v>
      </c>
    </row>
    <row r="14" spans="1:11">
      <c r="A14" s="36" t="s">
        <v>91</v>
      </c>
      <c r="B14" s="36"/>
      <c r="C14" s="36" t="s">
        <v>92</v>
      </c>
      <c r="D14" s="36"/>
      <c r="E14" s="36" t="s">
        <v>93</v>
      </c>
      <c r="F14" s="36"/>
      <c r="G14" s="37" t="s">
        <v>90</v>
      </c>
      <c r="H14" s="36"/>
      <c r="I14" s="38" t="s">
        <v>82</v>
      </c>
      <c r="J14" s="36"/>
      <c r="K14" s="39">
        <v>9.9600000000000008E-2</v>
      </c>
    </row>
    <row r="15" spans="1:11">
      <c r="A15" s="36" t="s">
        <v>94</v>
      </c>
      <c r="B15" s="36"/>
      <c r="C15" s="36" t="s">
        <v>95</v>
      </c>
      <c r="D15" s="36"/>
      <c r="E15" s="36" t="s">
        <v>96</v>
      </c>
      <c r="F15" s="36"/>
      <c r="G15" s="37" t="s">
        <v>97</v>
      </c>
      <c r="H15" s="36"/>
      <c r="I15" s="38" t="s">
        <v>77</v>
      </c>
      <c r="J15" s="36"/>
      <c r="K15" s="39">
        <v>9.6999999999999989E-2</v>
      </c>
    </row>
    <row r="16" spans="1:11">
      <c r="A16" s="36" t="s">
        <v>98</v>
      </c>
      <c r="B16" s="36"/>
      <c r="C16" s="36" t="s">
        <v>99</v>
      </c>
      <c r="D16" s="36"/>
      <c r="E16" s="36">
        <v>41791</v>
      </c>
      <c r="F16" s="36"/>
      <c r="G16" s="37" t="s">
        <v>100</v>
      </c>
      <c r="H16" s="36"/>
      <c r="I16" s="38" t="s">
        <v>82</v>
      </c>
      <c r="J16" s="36"/>
      <c r="K16" s="39">
        <v>9.8000000000000004E-2</v>
      </c>
    </row>
    <row r="17" spans="1:11">
      <c r="A17" s="36" t="s">
        <v>101</v>
      </c>
      <c r="B17" s="36"/>
      <c r="C17" s="36" t="s">
        <v>102</v>
      </c>
      <c r="D17" s="36"/>
      <c r="E17" s="36" t="s">
        <v>103</v>
      </c>
      <c r="F17" s="36"/>
      <c r="G17" s="37" t="s">
        <v>104</v>
      </c>
      <c r="H17" s="36"/>
      <c r="I17" s="38" t="s">
        <v>77</v>
      </c>
      <c r="J17" s="36"/>
      <c r="K17" s="39">
        <v>9.6999999999999989E-2</v>
      </c>
    </row>
    <row r="18" spans="1:11">
      <c r="A18" s="36" t="s">
        <v>105</v>
      </c>
      <c r="B18" s="36"/>
      <c r="C18" s="36" t="s">
        <v>106</v>
      </c>
      <c r="D18" s="36"/>
      <c r="E18" s="36" t="s">
        <v>107</v>
      </c>
      <c r="F18" s="36"/>
      <c r="G18" s="37" t="s">
        <v>108</v>
      </c>
      <c r="H18" s="36"/>
      <c r="I18" s="38" t="s">
        <v>82</v>
      </c>
      <c r="J18" s="36"/>
      <c r="K18" s="39">
        <v>0.10400000000000001</v>
      </c>
    </row>
    <row r="19" spans="1:11">
      <c r="A19" s="36" t="s">
        <v>109</v>
      </c>
      <c r="B19" s="36"/>
      <c r="C19" s="36" t="s">
        <v>110</v>
      </c>
      <c r="D19" s="36"/>
      <c r="E19" s="36" t="s">
        <v>111</v>
      </c>
      <c r="F19" s="36"/>
      <c r="G19" s="37" t="s">
        <v>112</v>
      </c>
      <c r="H19" s="36"/>
      <c r="I19" s="38" t="s">
        <v>77</v>
      </c>
      <c r="J19" s="36"/>
      <c r="K19" s="39">
        <v>9.5500000000000002E-2</v>
      </c>
    </row>
    <row r="20" spans="1:11">
      <c r="A20" s="36" t="s">
        <v>113</v>
      </c>
      <c r="B20" s="36"/>
      <c r="C20" s="36" t="s">
        <v>88</v>
      </c>
      <c r="D20" s="36"/>
      <c r="E20" s="36">
        <v>9336</v>
      </c>
      <c r="F20" s="36"/>
      <c r="G20" s="37" t="s">
        <v>114</v>
      </c>
      <c r="H20" s="36"/>
      <c r="I20" s="38" t="s">
        <v>77</v>
      </c>
      <c r="J20" s="36"/>
      <c r="K20" s="39">
        <v>9.6199999999999994E-2</v>
      </c>
    </row>
    <row r="21" spans="1:11">
      <c r="A21" s="36" t="s">
        <v>115</v>
      </c>
      <c r="B21" s="36"/>
      <c r="C21" s="40" t="s">
        <v>116</v>
      </c>
      <c r="D21" s="36"/>
      <c r="E21" s="36" t="s">
        <v>117</v>
      </c>
      <c r="F21" s="36"/>
      <c r="G21" s="37" t="s">
        <v>118</v>
      </c>
      <c r="H21" s="36"/>
      <c r="I21" s="38" t="s">
        <v>82</v>
      </c>
      <c r="J21" s="36"/>
      <c r="K21" s="39">
        <v>9.9499999999999991E-2</v>
      </c>
    </row>
    <row r="22" spans="1:11">
      <c r="A22" s="36" t="s">
        <v>119</v>
      </c>
      <c r="B22" s="36"/>
      <c r="C22" s="36" t="s">
        <v>120</v>
      </c>
      <c r="D22" s="36"/>
      <c r="E22" s="36" t="s">
        <v>121</v>
      </c>
      <c r="F22" s="36"/>
      <c r="G22" s="37" t="s">
        <v>122</v>
      </c>
      <c r="H22" s="36"/>
      <c r="I22" s="38" t="s">
        <v>77</v>
      </c>
      <c r="J22" s="36"/>
      <c r="K22" s="39">
        <v>9.7500000000000003E-2</v>
      </c>
    </row>
    <row r="23" spans="1:11">
      <c r="A23" s="36" t="s">
        <v>109</v>
      </c>
      <c r="B23" s="36"/>
      <c r="C23" s="36" t="s">
        <v>123</v>
      </c>
      <c r="D23" s="36"/>
      <c r="E23" s="36" t="s">
        <v>124</v>
      </c>
      <c r="F23" s="36"/>
      <c r="G23" s="37" t="s">
        <v>125</v>
      </c>
      <c r="H23" s="36"/>
      <c r="I23" s="38" t="s">
        <v>77</v>
      </c>
      <c r="J23" s="36"/>
      <c r="K23" s="39">
        <v>9.4499999999999987E-2</v>
      </c>
    </row>
    <row r="24" spans="1:11">
      <c r="A24" s="41" t="s">
        <v>126</v>
      </c>
      <c r="B24" s="41"/>
      <c r="C24" s="41" t="s">
        <v>127</v>
      </c>
      <c r="D24" s="41"/>
      <c r="E24" s="41" t="s">
        <v>128</v>
      </c>
      <c r="F24" s="41"/>
      <c r="G24" s="42" t="s">
        <v>129</v>
      </c>
      <c r="H24" s="41"/>
      <c r="I24" s="43" t="s">
        <v>82</v>
      </c>
      <c r="J24" s="41"/>
      <c r="K24" s="44">
        <v>9.9000000000000005E-2</v>
      </c>
    </row>
    <row r="25" spans="1:11" ht="15">
      <c r="A25" s="36" t="s">
        <v>130</v>
      </c>
      <c r="B25" s="36"/>
      <c r="C25" s="36" t="s">
        <v>131</v>
      </c>
      <c r="D25" s="36"/>
      <c r="E25" s="45" t="s">
        <v>132</v>
      </c>
      <c r="F25" s="45"/>
      <c r="G25" s="46">
        <v>41866</v>
      </c>
      <c r="H25" s="36"/>
      <c r="I25" s="38" t="s">
        <v>82</v>
      </c>
      <c r="J25" s="36"/>
      <c r="K25" s="39">
        <v>9.5000000000000001E-2</v>
      </c>
    </row>
    <row r="26" spans="1:11">
      <c r="A26" s="36" t="s">
        <v>119</v>
      </c>
      <c r="B26" s="36"/>
      <c r="C26" s="36" t="s">
        <v>133</v>
      </c>
      <c r="D26" s="36"/>
      <c r="E26" s="36" t="s">
        <v>134</v>
      </c>
      <c r="F26" s="36"/>
      <c r="G26" s="37" t="s">
        <v>135</v>
      </c>
      <c r="H26" s="36"/>
      <c r="I26" s="38" t="s">
        <v>77</v>
      </c>
      <c r="J26" s="36"/>
      <c r="K26" s="39">
        <v>9.7500000000000003E-2</v>
      </c>
    </row>
    <row r="27" spans="1:11">
      <c r="A27" s="36" t="s">
        <v>136</v>
      </c>
      <c r="B27" s="36"/>
      <c r="C27" s="36" t="s">
        <v>137</v>
      </c>
      <c r="D27" s="36"/>
      <c r="E27" s="36" t="s">
        <v>138</v>
      </c>
      <c r="F27" s="36"/>
      <c r="G27" s="37" t="s">
        <v>139</v>
      </c>
      <c r="H27" s="36"/>
      <c r="I27" s="38" t="s">
        <v>82</v>
      </c>
      <c r="J27" s="36"/>
      <c r="K27" s="39">
        <v>9.6000000000000002E-2</v>
      </c>
    </row>
    <row r="28" spans="1:11">
      <c r="A28" s="36" t="s">
        <v>140</v>
      </c>
      <c r="B28" s="36"/>
      <c r="C28" s="36" t="s">
        <v>141</v>
      </c>
      <c r="D28" s="36"/>
      <c r="E28" s="36" t="s">
        <v>142</v>
      </c>
      <c r="F28" s="36"/>
      <c r="G28" s="37" t="s">
        <v>143</v>
      </c>
      <c r="H28" s="36"/>
      <c r="I28" s="38" t="s">
        <v>82</v>
      </c>
      <c r="J28" s="36"/>
      <c r="K28" s="39">
        <v>9.8000000000000004E-2</v>
      </c>
    </row>
    <row r="29" spans="1:11">
      <c r="A29" s="36" t="s">
        <v>144</v>
      </c>
      <c r="B29" s="36"/>
      <c r="C29" s="36" t="s">
        <v>145</v>
      </c>
      <c r="D29" s="36"/>
      <c r="E29" s="36" t="s">
        <v>146</v>
      </c>
      <c r="F29" s="36"/>
      <c r="G29" s="37" t="s">
        <v>147</v>
      </c>
      <c r="H29" s="36"/>
      <c r="I29" s="38" t="s">
        <v>82</v>
      </c>
      <c r="J29" s="36"/>
      <c r="K29" s="39">
        <v>0.10249999999999999</v>
      </c>
    </row>
    <row r="30" spans="1:11">
      <c r="A30" s="36" t="s">
        <v>148</v>
      </c>
      <c r="B30" s="36"/>
      <c r="C30" s="36" t="s">
        <v>149</v>
      </c>
      <c r="D30" s="36"/>
      <c r="E30" s="36" t="s">
        <v>150</v>
      </c>
      <c r="F30" s="36"/>
      <c r="G30" s="37" t="s">
        <v>151</v>
      </c>
      <c r="H30" s="36"/>
      <c r="I30" s="38" t="s">
        <v>82</v>
      </c>
      <c r="J30" s="36"/>
      <c r="K30" s="39">
        <v>9.8000000000000004E-2</v>
      </c>
    </row>
    <row r="31" spans="1:11">
      <c r="A31" s="36" t="s">
        <v>152</v>
      </c>
      <c r="B31" s="36"/>
      <c r="C31" s="36" t="s">
        <v>153</v>
      </c>
      <c r="D31" s="36"/>
      <c r="E31" s="36" t="s">
        <v>154</v>
      </c>
      <c r="F31" s="36"/>
      <c r="G31" s="37" t="s">
        <v>155</v>
      </c>
      <c r="H31" s="36"/>
      <c r="I31" s="38" t="s">
        <v>82</v>
      </c>
      <c r="J31" s="36"/>
      <c r="K31" s="39">
        <v>9.5600000000000004E-2</v>
      </c>
    </row>
    <row r="32" spans="1:11">
      <c r="A32" s="36" t="s">
        <v>105</v>
      </c>
      <c r="B32" s="36"/>
      <c r="C32" s="36" t="s">
        <v>156</v>
      </c>
      <c r="D32" s="36"/>
      <c r="E32" s="36" t="s">
        <v>157</v>
      </c>
      <c r="F32" s="36"/>
      <c r="G32" s="37" t="s">
        <v>155</v>
      </c>
      <c r="H32" s="36"/>
      <c r="I32" s="38" t="s">
        <v>82</v>
      </c>
      <c r="J32" s="36"/>
      <c r="K32" s="39">
        <v>0.10199999999999999</v>
      </c>
    </row>
    <row r="33" spans="1:11">
      <c r="A33" s="36" t="s">
        <v>105</v>
      </c>
      <c r="B33" s="36"/>
      <c r="C33" s="36" t="s">
        <v>158</v>
      </c>
      <c r="D33" s="36"/>
      <c r="E33" s="36" t="s">
        <v>159</v>
      </c>
      <c r="F33" s="36"/>
      <c r="G33" s="37" t="s">
        <v>160</v>
      </c>
      <c r="H33" s="36"/>
      <c r="I33" s="38" t="s">
        <v>82</v>
      </c>
      <c r="J33" s="36"/>
      <c r="K33" s="39">
        <v>0.10199999999999999</v>
      </c>
    </row>
    <row r="34" spans="1:11">
      <c r="A34" s="36" t="s">
        <v>161</v>
      </c>
      <c r="B34" s="36"/>
      <c r="C34" s="36" t="s">
        <v>162</v>
      </c>
      <c r="D34" s="36"/>
      <c r="E34" s="36" t="s">
        <v>163</v>
      </c>
      <c r="F34" s="36"/>
      <c r="G34" s="37" t="s">
        <v>164</v>
      </c>
      <c r="H34" s="36"/>
      <c r="I34" s="38" t="s">
        <v>82</v>
      </c>
      <c r="J34" s="36"/>
      <c r="K34" s="39">
        <v>9.6999999999999989E-2</v>
      </c>
    </row>
    <row r="35" spans="1:11">
      <c r="A35" s="36" t="s">
        <v>105</v>
      </c>
      <c r="B35" s="36"/>
      <c r="C35" s="36" t="s">
        <v>165</v>
      </c>
      <c r="D35" s="36"/>
      <c r="E35" s="36" t="s">
        <v>166</v>
      </c>
      <c r="F35" s="36"/>
      <c r="G35" s="37" t="s">
        <v>164</v>
      </c>
      <c r="H35" s="36"/>
      <c r="I35" s="38" t="s">
        <v>82</v>
      </c>
      <c r="J35" s="36"/>
      <c r="K35" s="39">
        <v>0.10199999999999999</v>
      </c>
    </row>
    <row r="36" spans="1:11">
      <c r="A36" s="36" t="s">
        <v>167</v>
      </c>
      <c r="B36" s="36"/>
      <c r="C36" s="36" t="s">
        <v>168</v>
      </c>
      <c r="D36" s="36"/>
      <c r="E36" s="36" t="s">
        <v>169</v>
      </c>
      <c r="F36" s="36"/>
      <c r="G36" s="37" t="s">
        <v>170</v>
      </c>
      <c r="H36" s="36"/>
      <c r="I36" s="38" t="s">
        <v>82</v>
      </c>
      <c r="J36" s="36"/>
      <c r="K36" s="39">
        <v>9.6799999999999997E-2</v>
      </c>
    </row>
    <row r="37" spans="1:11">
      <c r="A37" s="36" t="s">
        <v>152</v>
      </c>
      <c r="B37" s="36"/>
      <c r="C37" s="36" t="s">
        <v>171</v>
      </c>
      <c r="D37" s="36"/>
      <c r="E37" s="36" t="s">
        <v>172</v>
      </c>
      <c r="F37" s="36"/>
      <c r="G37" s="37" t="s">
        <v>173</v>
      </c>
      <c r="H37" s="36"/>
      <c r="I37" s="38" t="s">
        <v>77</v>
      </c>
      <c r="J37" s="36"/>
      <c r="K37" s="39">
        <v>9.2499999999999999E-2</v>
      </c>
    </row>
    <row r="38" spans="1:11">
      <c r="A38" s="36" t="s">
        <v>152</v>
      </c>
      <c r="B38" s="36"/>
      <c r="C38" s="36" t="s">
        <v>174</v>
      </c>
      <c r="D38" s="36"/>
      <c r="E38" s="36" t="s">
        <v>175</v>
      </c>
      <c r="F38" s="36"/>
      <c r="G38" s="37" t="s">
        <v>173</v>
      </c>
      <c r="H38" s="36"/>
      <c r="I38" s="38" t="s">
        <v>77</v>
      </c>
      <c r="J38" s="36"/>
      <c r="K38" s="39">
        <v>9.2499999999999999E-2</v>
      </c>
    </row>
    <row r="39" spans="1:11">
      <c r="A39" s="36" t="s">
        <v>176</v>
      </c>
      <c r="B39" s="36"/>
      <c r="C39" s="36" t="s">
        <v>177</v>
      </c>
      <c r="D39" s="36"/>
      <c r="E39" s="36" t="s">
        <v>178</v>
      </c>
      <c r="F39" s="36"/>
      <c r="G39" s="37" t="s">
        <v>179</v>
      </c>
      <c r="H39" s="36"/>
      <c r="I39" s="38" t="s">
        <v>82</v>
      </c>
      <c r="J39" s="36"/>
      <c r="K39" s="39">
        <v>0.1007</v>
      </c>
    </row>
    <row r="40" spans="1:11">
      <c r="A40" s="36" t="s">
        <v>105</v>
      </c>
      <c r="B40" s="36"/>
      <c r="C40" s="36" t="s">
        <v>79</v>
      </c>
      <c r="D40" s="36"/>
      <c r="E40" s="36" t="s">
        <v>180</v>
      </c>
      <c r="F40" s="36"/>
      <c r="G40" s="37" t="s">
        <v>181</v>
      </c>
      <c r="H40" s="36"/>
      <c r="I40" s="38" t="s">
        <v>82</v>
      </c>
      <c r="J40" s="36"/>
      <c r="K40" s="39">
        <v>0.10199999999999999</v>
      </c>
    </row>
    <row r="41" spans="1:11">
      <c r="A41" s="36" t="s">
        <v>182</v>
      </c>
      <c r="B41" s="36"/>
      <c r="C41" s="36" t="s">
        <v>183</v>
      </c>
      <c r="D41" s="36"/>
      <c r="E41" s="36" t="s">
        <v>184</v>
      </c>
      <c r="F41" s="36"/>
      <c r="G41" s="37" t="s">
        <v>185</v>
      </c>
      <c r="H41" s="36"/>
      <c r="I41" s="38" t="s">
        <v>77</v>
      </c>
      <c r="J41" s="36"/>
      <c r="K41" s="39">
        <v>9.1700000000000004E-2</v>
      </c>
    </row>
    <row r="42" spans="1:11">
      <c r="A42" s="47" t="s">
        <v>186</v>
      </c>
      <c r="B42" s="47"/>
      <c r="C42" s="47" t="s">
        <v>187</v>
      </c>
      <c r="D42" s="47"/>
      <c r="E42" s="47" t="s">
        <v>188</v>
      </c>
      <c r="F42" s="47"/>
      <c r="G42" s="48" t="s">
        <v>189</v>
      </c>
      <c r="H42" s="47"/>
      <c r="I42" s="49" t="s">
        <v>82</v>
      </c>
      <c r="J42" s="47"/>
      <c r="K42" s="50">
        <v>9.8299999999999998E-2</v>
      </c>
    </row>
    <row r="43" spans="1:11" ht="12.75" customHeight="1">
      <c r="A43" s="41" t="s">
        <v>126</v>
      </c>
      <c r="B43" s="41"/>
      <c r="C43" s="41" t="s">
        <v>141</v>
      </c>
      <c r="D43" s="41"/>
      <c r="E43" s="41" t="s">
        <v>190</v>
      </c>
      <c r="F43" s="41"/>
      <c r="G43" s="51">
        <v>42027</v>
      </c>
      <c r="H43" s="41"/>
      <c r="I43" s="43" t="s">
        <v>82</v>
      </c>
      <c r="J43" s="41"/>
      <c r="K43" s="44">
        <v>9.5000000000000001E-2</v>
      </c>
    </row>
    <row r="44" spans="1:11">
      <c r="A44" s="41" t="s">
        <v>186</v>
      </c>
      <c r="B44" s="41"/>
      <c r="C44" s="41" t="s">
        <v>191</v>
      </c>
      <c r="D44" s="41"/>
      <c r="E44" s="41" t="s">
        <v>192</v>
      </c>
      <c r="F44" s="41"/>
      <c r="G44" s="51">
        <v>42059</v>
      </c>
      <c r="H44" s="41"/>
      <c r="I44" s="43" t="s">
        <v>82</v>
      </c>
      <c r="J44" s="41"/>
      <c r="K44" s="44">
        <v>9.8299999999999998E-2</v>
      </c>
    </row>
    <row r="45" spans="1:11">
      <c r="A45" s="41" t="s">
        <v>119</v>
      </c>
      <c r="B45" s="41"/>
      <c r="C45" s="41" t="s">
        <v>193</v>
      </c>
      <c r="D45" s="41"/>
      <c r="E45" s="41" t="s">
        <v>194</v>
      </c>
      <c r="F45" s="41"/>
      <c r="G45" s="51">
        <v>42081</v>
      </c>
      <c r="H45" s="41"/>
      <c r="I45" s="43" t="s">
        <v>77</v>
      </c>
      <c r="J45" s="41"/>
      <c r="K45" s="44">
        <v>9.7500000000000003E-2</v>
      </c>
    </row>
    <row r="46" spans="1:11">
      <c r="A46" s="41" t="s">
        <v>195</v>
      </c>
      <c r="B46" s="41"/>
      <c r="C46" s="41" t="s">
        <v>141</v>
      </c>
      <c r="D46" s="41"/>
      <c r="E46" s="41" t="s">
        <v>196</v>
      </c>
      <c r="F46" s="41"/>
      <c r="G46" s="51">
        <v>42088</v>
      </c>
      <c r="H46" s="41"/>
      <c r="I46" s="43" t="s">
        <v>82</v>
      </c>
      <c r="J46" s="41"/>
      <c r="K46" s="44">
        <v>9.5000000000000001E-2</v>
      </c>
    </row>
    <row r="47" spans="1:11">
      <c r="A47" s="41" t="s">
        <v>197</v>
      </c>
      <c r="B47" s="41"/>
      <c r="C47" s="41" t="s">
        <v>79</v>
      </c>
      <c r="D47" s="41"/>
      <c r="E47" s="41" t="s">
        <v>198</v>
      </c>
      <c r="F47" s="41"/>
      <c r="G47" s="51">
        <v>42089</v>
      </c>
      <c r="H47" s="41"/>
      <c r="I47" s="43" t="s">
        <v>82</v>
      </c>
      <c r="J47" s="41"/>
      <c r="K47" s="44">
        <v>9.7199999999999995E-2</v>
      </c>
    </row>
    <row r="48" spans="1:11">
      <c r="A48" s="41" t="s">
        <v>199</v>
      </c>
      <c r="B48" s="41"/>
      <c r="C48" s="41" t="s">
        <v>156</v>
      </c>
      <c r="D48" s="41"/>
      <c r="E48" s="41" t="s">
        <v>200</v>
      </c>
      <c r="F48" s="41"/>
      <c r="G48" s="51">
        <v>42117</v>
      </c>
      <c r="H48" s="41"/>
      <c r="I48" s="43" t="s">
        <v>82</v>
      </c>
      <c r="J48" s="41"/>
      <c r="K48" s="44">
        <v>0.10199999999999999</v>
      </c>
    </row>
    <row r="49" spans="1:11">
      <c r="A49" s="41" t="s">
        <v>201</v>
      </c>
      <c r="B49" s="41"/>
      <c r="C49" s="41" t="s">
        <v>202</v>
      </c>
      <c r="D49" s="41"/>
      <c r="E49" s="41" t="s">
        <v>203</v>
      </c>
      <c r="F49" s="41"/>
      <c r="G49" s="51">
        <v>42123</v>
      </c>
      <c r="H49" s="41"/>
      <c r="I49" s="43" t="s">
        <v>82</v>
      </c>
      <c r="J49" s="41"/>
      <c r="K49" s="44">
        <v>9.5299999999999996E-2</v>
      </c>
    </row>
    <row r="50" spans="1:11">
      <c r="A50" s="41" t="s">
        <v>204</v>
      </c>
      <c r="B50" s="41"/>
      <c r="C50" s="41" t="s">
        <v>162</v>
      </c>
      <c r="D50" s="41"/>
      <c r="E50" s="41" t="s">
        <v>205</v>
      </c>
      <c r="F50" s="41"/>
      <c r="G50" s="51">
        <v>42150</v>
      </c>
      <c r="H50" s="41"/>
      <c r="I50" s="43" t="s">
        <v>82</v>
      </c>
      <c r="J50" s="41"/>
      <c r="K50" s="44">
        <v>9.7500000000000003E-2</v>
      </c>
    </row>
    <row r="51" spans="1:11">
      <c r="A51" s="41" t="s">
        <v>73</v>
      </c>
      <c r="B51" s="41"/>
      <c r="C51" s="41" t="s">
        <v>206</v>
      </c>
      <c r="D51" s="41"/>
      <c r="E51" s="41" t="s">
        <v>207</v>
      </c>
      <c r="F51" s="41"/>
      <c r="G51" s="51">
        <v>42172</v>
      </c>
      <c r="H51" s="41"/>
      <c r="I51" s="43" t="s">
        <v>77</v>
      </c>
      <c r="J51" s="41"/>
      <c r="K51" s="44">
        <v>0.09</v>
      </c>
    </row>
    <row r="52" spans="1:11">
      <c r="A52" s="41" t="s">
        <v>73</v>
      </c>
      <c r="B52" s="41"/>
      <c r="C52" s="41" t="s">
        <v>74</v>
      </c>
      <c r="D52" s="41"/>
      <c r="E52" s="41" t="s">
        <v>208</v>
      </c>
      <c r="F52" s="41"/>
      <c r="G52" s="51">
        <v>42172</v>
      </c>
      <c r="H52" s="41"/>
      <c r="I52" s="43" t="s">
        <v>77</v>
      </c>
      <c r="J52" s="41"/>
      <c r="K52" s="44">
        <v>0.09</v>
      </c>
    </row>
    <row r="53" spans="1:11">
      <c r="A53" s="41" t="s">
        <v>201</v>
      </c>
      <c r="B53" s="41"/>
      <c r="C53" s="41" t="s">
        <v>209</v>
      </c>
      <c r="D53" s="41"/>
      <c r="E53" s="41" t="s">
        <v>210</v>
      </c>
      <c r="F53" s="41"/>
      <c r="G53" s="51">
        <v>42249</v>
      </c>
      <c r="H53" s="41"/>
      <c r="I53" s="43" t="s">
        <v>82</v>
      </c>
      <c r="J53" s="41"/>
      <c r="K53" s="44">
        <v>9.5000000000000001E-2</v>
      </c>
    </row>
    <row r="54" spans="1:11">
      <c r="A54" s="41" t="s">
        <v>211</v>
      </c>
      <c r="B54" s="41"/>
      <c r="C54" s="41" t="s">
        <v>209</v>
      </c>
      <c r="D54" s="41"/>
      <c r="E54" s="41" t="s">
        <v>212</v>
      </c>
      <c r="F54" s="41"/>
      <c r="G54" s="51">
        <v>42257</v>
      </c>
      <c r="H54" s="41"/>
      <c r="I54" s="43" t="s">
        <v>82</v>
      </c>
      <c r="J54" s="41"/>
      <c r="K54" s="44">
        <v>9.2999999999999999E-2</v>
      </c>
    </row>
    <row r="55" spans="1:11">
      <c r="A55" s="41" t="s">
        <v>73</v>
      </c>
      <c r="B55" s="41"/>
      <c r="C55" s="41" t="s">
        <v>213</v>
      </c>
      <c r="D55" s="41"/>
      <c r="E55" s="41" t="s">
        <v>214</v>
      </c>
      <c r="F55" s="41"/>
      <c r="G55" s="51">
        <v>42292</v>
      </c>
      <c r="H55" s="41"/>
      <c r="I55" s="43" t="s">
        <v>77</v>
      </c>
      <c r="J55" s="41"/>
      <c r="K55" s="44">
        <v>0.09</v>
      </c>
    </row>
    <row r="56" spans="1:11">
      <c r="A56" s="41" t="s">
        <v>199</v>
      </c>
      <c r="B56" s="41"/>
      <c r="C56" s="41" t="s">
        <v>215</v>
      </c>
      <c r="D56" s="41"/>
      <c r="E56" s="41" t="s">
        <v>216</v>
      </c>
      <c r="F56" s="41"/>
      <c r="G56" s="51">
        <v>42327</v>
      </c>
      <c r="H56" s="41"/>
      <c r="I56" s="43" t="s">
        <v>82</v>
      </c>
      <c r="J56" s="41"/>
      <c r="K56" s="44">
        <v>0.10299999999999999</v>
      </c>
    </row>
    <row r="57" spans="1:11">
      <c r="A57" s="41" t="s">
        <v>105</v>
      </c>
      <c r="B57" s="41"/>
      <c r="C57" s="41" t="s">
        <v>156</v>
      </c>
      <c r="D57" s="41"/>
      <c r="E57" s="41" t="s">
        <v>217</v>
      </c>
      <c r="F57" s="41"/>
      <c r="G57" s="51">
        <v>42327</v>
      </c>
      <c r="H57" s="41"/>
      <c r="I57" s="43" t="s">
        <v>82</v>
      </c>
      <c r="J57" s="41"/>
      <c r="K57" s="44">
        <v>0.1</v>
      </c>
    </row>
    <row r="58" spans="1:11">
      <c r="A58" s="41" t="s">
        <v>105</v>
      </c>
      <c r="B58" s="41"/>
      <c r="C58" s="41" t="s">
        <v>79</v>
      </c>
      <c r="D58" s="41"/>
      <c r="E58" s="41" t="s">
        <v>218</v>
      </c>
      <c r="F58" s="41"/>
      <c r="G58" s="51">
        <v>42341</v>
      </c>
      <c r="H58" s="41"/>
      <c r="I58" s="43" t="s">
        <v>82</v>
      </c>
      <c r="J58" s="41"/>
      <c r="K58" s="44">
        <v>0.1</v>
      </c>
    </row>
    <row r="59" spans="1:11">
      <c r="A59" s="41" t="s">
        <v>152</v>
      </c>
      <c r="B59" s="41"/>
      <c r="C59" s="41" t="s">
        <v>174</v>
      </c>
      <c r="D59" s="41"/>
      <c r="E59" s="41" t="s">
        <v>219</v>
      </c>
      <c r="F59" s="41"/>
      <c r="G59" s="51">
        <v>42347</v>
      </c>
      <c r="H59" s="41"/>
      <c r="I59" s="43" t="s">
        <v>77</v>
      </c>
      <c r="J59" s="41"/>
      <c r="K59" s="44">
        <v>9.1399999999999995E-2</v>
      </c>
    </row>
    <row r="60" spans="1:11">
      <c r="A60" s="41" t="s">
        <v>152</v>
      </c>
      <c r="B60" s="41"/>
      <c r="C60" s="41" t="s">
        <v>171</v>
      </c>
      <c r="D60" s="41"/>
      <c r="E60" s="41" t="s">
        <v>220</v>
      </c>
      <c r="F60" s="41"/>
      <c r="G60" s="51">
        <v>42347</v>
      </c>
      <c r="H60" s="41"/>
      <c r="I60" s="43" t="s">
        <v>77</v>
      </c>
      <c r="J60" s="41"/>
      <c r="K60" s="44">
        <v>9.1399999999999995E-2</v>
      </c>
    </row>
    <row r="61" spans="1:11">
      <c r="A61" s="41" t="s">
        <v>199</v>
      </c>
      <c r="B61" s="41"/>
      <c r="C61" s="41" t="s">
        <v>221</v>
      </c>
      <c r="D61" s="41"/>
      <c r="E61" s="41" t="s">
        <v>222</v>
      </c>
      <c r="F61" s="41"/>
      <c r="G61" s="51">
        <v>42349</v>
      </c>
      <c r="H61" s="41"/>
      <c r="I61" s="43" t="s">
        <v>82</v>
      </c>
      <c r="J61" s="41"/>
      <c r="K61" s="44">
        <v>0.10299999999999999</v>
      </c>
    </row>
    <row r="62" spans="1:11">
      <c r="A62" s="41" t="s">
        <v>167</v>
      </c>
      <c r="B62" s="41"/>
      <c r="C62" s="41" t="s">
        <v>168</v>
      </c>
      <c r="D62" s="41"/>
      <c r="E62" s="41" t="s">
        <v>223</v>
      </c>
      <c r="F62" s="41"/>
      <c r="G62" s="51">
        <v>42353</v>
      </c>
      <c r="H62" s="41"/>
      <c r="I62" s="43" t="s">
        <v>82</v>
      </c>
      <c r="J62" s="41"/>
      <c r="K62" s="44">
        <v>9.6000000000000002E-2</v>
      </c>
    </row>
    <row r="63" spans="1:11">
      <c r="A63" s="41" t="s">
        <v>98</v>
      </c>
      <c r="B63" s="41"/>
      <c r="C63" s="41" t="s">
        <v>92</v>
      </c>
      <c r="D63" s="41"/>
      <c r="E63" s="41">
        <v>43695</v>
      </c>
      <c r="F63" s="41"/>
      <c r="G63" s="51">
        <v>42355</v>
      </c>
      <c r="H63" s="41"/>
      <c r="I63" s="43" t="s">
        <v>82</v>
      </c>
      <c r="J63" s="41"/>
      <c r="K63" s="44">
        <v>9.7000000000000003E-2</v>
      </c>
    </row>
    <row r="64" spans="1:11">
      <c r="A64" s="41" t="s">
        <v>224</v>
      </c>
      <c r="B64" s="41"/>
      <c r="C64" s="41" t="s">
        <v>225</v>
      </c>
      <c r="D64" s="41"/>
      <c r="E64" s="41" t="s">
        <v>226</v>
      </c>
      <c r="F64" s="41"/>
      <c r="G64" s="51">
        <v>42356</v>
      </c>
      <c r="H64" s="41"/>
      <c r="I64" s="43" t="s">
        <v>82</v>
      </c>
      <c r="J64" s="41"/>
      <c r="K64" s="44">
        <v>9.5000000000000001E-2</v>
      </c>
    </row>
    <row r="65" spans="1:11">
      <c r="A65" s="47" t="s">
        <v>126</v>
      </c>
      <c r="B65" s="47"/>
      <c r="C65" s="47" t="s">
        <v>141</v>
      </c>
      <c r="D65" s="47"/>
      <c r="E65" s="47" t="s">
        <v>227</v>
      </c>
      <c r="F65" s="47"/>
      <c r="G65" s="52">
        <v>42368</v>
      </c>
      <c r="H65" s="47"/>
      <c r="I65" s="49" t="s">
        <v>82</v>
      </c>
      <c r="J65" s="47"/>
      <c r="K65" s="50">
        <v>9.5000000000000001E-2</v>
      </c>
    </row>
    <row r="66" spans="1:11">
      <c r="A66" s="41" t="s">
        <v>195</v>
      </c>
      <c r="B66" s="41"/>
      <c r="C66" s="41" t="s">
        <v>225</v>
      </c>
      <c r="D66" s="41"/>
      <c r="E66" s="41" t="s">
        <v>228</v>
      </c>
      <c r="F66" s="41"/>
      <c r="G66" s="51">
        <v>42375</v>
      </c>
      <c r="H66" s="41"/>
      <c r="I66" s="43" t="s">
        <v>82</v>
      </c>
      <c r="J66" s="41"/>
      <c r="K66" s="44">
        <v>9.5000000000000001E-2</v>
      </c>
    </row>
    <row r="67" spans="1:11">
      <c r="A67" s="41" t="s">
        <v>130</v>
      </c>
      <c r="B67" s="41"/>
      <c r="C67" s="41" t="s">
        <v>131</v>
      </c>
      <c r="D67" s="41"/>
      <c r="E67" s="41" t="s">
        <v>229</v>
      </c>
      <c r="F67" s="41"/>
      <c r="G67" s="51">
        <v>42413</v>
      </c>
      <c r="H67" s="41"/>
      <c r="I67" s="43" t="s">
        <v>82</v>
      </c>
      <c r="J67" s="41"/>
      <c r="K67" s="44">
        <v>9.7500000000000003E-2</v>
      </c>
    </row>
    <row r="68" spans="1:11">
      <c r="A68" s="41" t="s">
        <v>230</v>
      </c>
      <c r="B68" s="41"/>
      <c r="C68" s="41" t="s">
        <v>231</v>
      </c>
      <c r="D68" s="41"/>
      <c r="E68" s="41">
        <v>44576</v>
      </c>
      <c r="F68" s="41"/>
      <c r="G68" s="51">
        <v>42445</v>
      </c>
      <c r="H68" s="41"/>
      <c r="I68" s="43" t="s">
        <v>82</v>
      </c>
      <c r="J68" s="41"/>
      <c r="K68" s="44">
        <v>9.8500000000000004E-2</v>
      </c>
    </row>
    <row r="69" spans="1:11">
      <c r="A69" s="41" t="s">
        <v>101</v>
      </c>
      <c r="B69" s="41"/>
      <c r="C69" s="41" t="s">
        <v>102</v>
      </c>
      <c r="D69" s="41"/>
      <c r="E69" s="41" t="s">
        <v>232</v>
      </c>
      <c r="F69" s="41"/>
      <c r="G69" s="51">
        <v>42489</v>
      </c>
      <c r="H69" s="41"/>
      <c r="I69" s="43" t="s">
        <v>77</v>
      </c>
      <c r="J69" s="41"/>
      <c r="K69" s="44">
        <v>9.8000000000000004E-2</v>
      </c>
    </row>
    <row r="70" spans="1:11">
      <c r="A70" s="41" t="s">
        <v>113</v>
      </c>
      <c r="B70" s="41"/>
      <c r="C70" s="41" t="s">
        <v>233</v>
      </c>
      <c r="D70" s="41"/>
      <c r="E70" s="41">
        <v>9406</v>
      </c>
      <c r="F70" s="41"/>
      <c r="G70" s="51">
        <v>42524</v>
      </c>
      <c r="H70" s="41"/>
      <c r="I70" s="43" t="s">
        <v>77</v>
      </c>
      <c r="J70" s="41"/>
      <c r="K70" s="44">
        <v>9.7500000000000003E-2</v>
      </c>
    </row>
    <row r="71" spans="1:11">
      <c r="A71" s="41" t="s">
        <v>91</v>
      </c>
      <c r="B71" s="41"/>
      <c r="C71" s="41" t="s">
        <v>234</v>
      </c>
      <c r="D71" s="41"/>
      <c r="E71" s="41" t="s">
        <v>235</v>
      </c>
      <c r="F71" s="41"/>
      <c r="G71" s="51">
        <v>42529</v>
      </c>
      <c r="H71" s="41"/>
      <c r="I71" s="43" t="s">
        <v>82</v>
      </c>
      <c r="J71" s="41"/>
      <c r="K71" s="44">
        <v>9.4799999999999995E-2</v>
      </c>
    </row>
    <row r="72" spans="1:11">
      <c r="A72" s="41" t="s">
        <v>73</v>
      </c>
      <c r="B72" s="41"/>
      <c r="C72" s="41" t="s">
        <v>236</v>
      </c>
      <c r="D72" s="41"/>
      <c r="E72" s="41" t="s">
        <v>237</v>
      </c>
      <c r="F72" s="41"/>
      <c r="G72" s="51">
        <v>42536</v>
      </c>
      <c r="H72" s="41"/>
      <c r="I72" s="43" t="s">
        <v>77</v>
      </c>
      <c r="J72" s="41"/>
      <c r="K72" s="44">
        <v>0.09</v>
      </c>
    </row>
    <row r="73" spans="1:11">
      <c r="A73" s="41" t="s">
        <v>73</v>
      </c>
      <c r="B73" s="41"/>
      <c r="C73" s="41" t="s">
        <v>238</v>
      </c>
      <c r="D73" s="41"/>
      <c r="E73" s="41" t="s">
        <v>239</v>
      </c>
      <c r="F73" s="41"/>
      <c r="G73" s="51">
        <v>42536</v>
      </c>
      <c r="H73" s="41"/>
      <c r="I73" s="43" t="s">
        <v>77</v>
      </c>
      <c r="J73" s="41"/>
      <c r="K73" s="44">
        <v>0.09</v>
      </c>
    </row>
    <row r="74" spans="1:11" s="53" customFormat="1">
      <c r="A74" s="41" t="s">
        <v>230</v>
      </c>
      <c r="B74" s="41"/>
      <c r="C74" s="41" t="s">
        <v>240</v>
      </c>
      <c r="D74" s="41"/>
      <c r="E74" s="41">
        <v>44688</v>
      </c>
      <c r="F74" s="41"/>
      <c r="G74" s="51">
        <v>42569</v>
      </c>
      <c r="H74" s="41"/>
      <c r="I74" s="43" t="s">
        <v>82</v>
      </c>
      <c r="J74" s="41"/>
      <c r="K74" s="44">
        <v>9.98E-2</v>
      </c>
    </row>
    <row r="75" spans="1:11" s="53" customFormat="1">
      <c r="A75" s="41" t="s">
        <v>241</v>
      </c>
      <c r="B75" s="41"/>
      <c r="C75" s="41" t="s">
        <v>242</v>
      </c>
      <c r="D75" s="41"/>
      <c r="E75" s="41" t="s">
        <v>243</v>
      </c>
      <c r="F75" s="41"/>
      <c r="G75" s="51">
        <v>42591</v>
      </c>
      <c r="H75" s="41"/>
      <c r="I75" s="43" t="s">
        <v>82</v>
      </c>
      <c r="J75" s="41"/>
      <c r="K75" s="44">
        <v>9.8500000000000004E-2</v>
      </c>
    </row>
    <row r="76" spans="1:11">
      <c r="A76" s="41" t="s">
        <v>244</v>
      </c>
      <c r="B76" s="41"/>
      <c r="C76" s="41" t="s">
        <v>245</v>
      </c>
      <c r="D76" s="41"/>
      <c r="E76" s="41" t="s">
        <v>246</v>
      </c>
      <c r="F76" s="41"/>
      <c r="G76" s="51">
        <v>42600</v>
      </c>
      <c r="H76" s="41"/>
      <c r="I76" s="43" t="s">
        <v>82</v>
      </c>
      <c r="J76" s="41"/>
      <c r="K76" s="44">
        <v>9.5000000000000001E-2</v>
      </c>
    </row>
    <row r="77" spans="1:11" s="53" customFormat="1">
      <c r="A77" s="41" t="s">
        <v>119</v>
      </c>
      <c r="B77" s="41"/>
      <c r="C77" s="41" t="s">
        <v>133</v>
      </c>
      <c r="D77" s="41"/>
      <c r="E77" s="41" t="s">
        <v>247</v>
      </c>
      <c r="F77" s="41"/>
      <c r="G77" s="51">
        <v>42606</v>
      </c>
      <c r="H77" s="41"/>
      <c r="I77" s="43" t="s">
        <v>77</v>
      </c>
      <c r="J77" s="41"/>
      <c r="K77" s="44">
        <v>9.7500000000000003E-2</v>
      </c>
    </row>
    <row r="78" spans="1:11" s="53" customFormat="1">
      <c r="A78" s="41" t="s">
        <v>195</v>
      </c>
      <c r="B78" s="41"/>
      <c r="C78" s="41" t="s">
        <v>141</v>
      </c>
      <c r="D78" s="41"/>
      <c r="E78" s="41" t="s">
        <v>248</v>
      </c>
      <c r="F78" s="41"/>
      <c r="G78" s="51">
        <v>42614</v>
      </c>
      <c r="H78" s="41"/>
      <c r="I78" s="43" t="s">
        <v>82</v>
      </c>
      <c r="J78" s="41"/>
      <c r="K78" s="44">
        <v>9.5000000000000001E-2</v>
      </c>
    </row>
    <row r="79" spans="1:11" s="53" customFormat="1">
      <c r="A79" s="41" t="s">
        <v>199</v>
      </c>
      <c r="B79" s="41"/>
      <c r="C79" s="41" t="s">
        <v>249</v>
      </c>
      <c r="D79" s="41"/>
      <c r="E79" s="41" t="s">
        <v>250</v>
      </c>
      <c r="F79" s="41"/>
      <c r="G79" s="51">
        <v>42621</v>
      </c>
      <c r="H79" s="41"/>
      <c r="I79" s="43" t="s">
        <v>82</v>
      </c>
      <c r="J79" s="41"/>
      <c r="K79" s="44">
        <v>0.1</v>
      </c>
    </row>
    <row r="80" spans="1:11" s="53" customFormat="1">
      <c r="A80" s="41" t="s">
        <v>91</v>
      </c>
      <c r="B80" s="41"/>
      <c r="C80" s="41" t="s">
        <v>251</v>
      </c>
      <c r="D80" s="41"/>
      <c r="E80" s="41" t="s">
        <v>235</v>
      </c>
      <c r="F80" s="41"/>
      <c r="G80" s="51">
        <v>42641</v>
      </c>
      <c r="H80" s="41"/>
      <c r="I80" s="43" t="s">
        <v>82</v>
      </c>
      <c r="J80" s="41"/>
      <c r="K80" s="44">
        <v>9.5799999999999996E-2</v>
      </c>
    </row>
    <row r="81" spans="1:11" s="53" customFormat="1">
      <c r="A81" s="41" t="s">
        <v>101</v>
      </c>
      <c r="B81" s="41"/>
      <c r="C81" s="41" t="s">
        <v>252</v>
      </c>
      <c r="D81" s="41"/>
      <c r="E81" s="54" t="s">
        <v>253</v>
      </c>
      <c r="F81" s="41"/>
      <c r="G81" s="51">
        <v>42643</v>
      </c>
      <c r="H81" s="41"/>
      <c r="I81" s="43" t="s">
        <v>77</v>
      </c>
      <c r="J81" s="41"/>
      <c r="K81" s="44">
        <v>9.9000000000000005E-2</v>
      </c>
    </row>
    <row r="82" spans="1:11" s="53" customFormat="1">
      <c r="A82" s="41" t="s">
        <v>105</v>
      </c>
      <c r="B82" s="41"/>
      <c r="C82" s="41" t="s">
        <v>165</v>
      </c>
      <c r="D82" s="41"/>
      <c r="E82" s="54" t="s">
        <v>254</v>
      </c>
      <c r="F82" s="41"/>
      <c r="G82" s="51">
        <v>42683</v>
      </c>
      <c r="H82" s="41"/>
      <c r="I82" s="43" t="s">
        <v>82</v>
      </c>
      <c r="J82" s="41"/>
      <c r="K82" s="44">
        <v>9.8000000000000004E-2</v>
      </c>
    </row>
    <row r="83" spans="1:11" s="53" customFormat="1">
      <c r="A83" s="41" t="s">
        <v>255</v>
      </c>
      <c r="B83" s="41"/>
      <c r="C83" s="41" t="s">
        <v>256</v>
      </c>
      <c r="D83" s="41"/>
      <c r="E83" s="54" t="s">
        <v>257</v>
      </c>
      <c r="F83" s="41"/>
      <c r="G83" s="51">
        <v>42684</v>
      </c>
      <c r="H83" s="41"/>
      <c r="I83" s="43" t="s">
        <v>82</v>
      </c>
      <c r="J83" s="41"/>
      <c r="K83" s="44">
        <v>9.5000000000000001E-2</v>
      </c>
    </row>
    <row r="84" spans="1:11" s="53" customFormat="1">
      <c r="A84" s="41" t="s">
        <v>113</v>
      </c>
      <c r="B84" s="41"/>
      <c r="C84" s="41" t="s">
        <v>88</v>
      </c>
      <c r="D84" s="41"/>
      <c r="E84" s="54">
        <v>9418</v>
      </c>
      <c r="F84" s="41"/>
      <c r="G84" s="51">
        <v>42689</v>
      </c>
      <c r="H84" s="41"/>
      <c r="I84" s="43" t="s">
        <v>77</v>
      </c>
      <c r="J84" s="41"/>
      <c r="K84" s="44">
        <v>9.5500000000000002E-2</v>
      </c>
    </row>
    <row r="85" spans="1:11" s="53" customFormat="1">
      <c r="A85" s="41" t="s">
        <v>105</v>
      </c>
      <c r="B85" s="41"/>
      <c r="C85" s="41" t="s">
        <v>106</v>
      </c>
      <c r="D85" s="41"/>
      <c r="E85" s="54" t="s">
        <v>258</v>
      </c>
      <c r="F85" s="41"/>
      <c r="G85" s="51">
        <v>42692</v>
      </c>
      <c r="H85" s="41"/>
      <c r="I85" s="43" t="s">
        <v>82</v>
      </c>
      <c r="J85" s="41"/>
      <c r="K85" s="44">
        <v>0.1</v>
      </c>
    </row>
    <row r="86" spans="1:11" s="53" customFormat="1">
      <c r="A86" s="41" t="s">
        <v>144</v>
      </c>
      <c r="B86" s="41"/>
      <c r="C86" s="41" t="s">
        <v>259</v>
      </c>
      <c r="D86" s="41"/>
      <c r="E86" s="54" t="s">
        <v>260</v>
      </c>
      <c r="F86" s="41"/>
      <c r="G86" s="51">
        <v>42703</v>
      </c>
      <c r="H86" s="41"/>
      <c r="I86" s="43" t="s">
        <v>82</v>
      </c>
      <c r="J86" s="41"/>
      <c r="K86" s="44">
        <v>0.1055</v>
      </c>
    </row>
    <row r="87" spans="1:11" s="53" customFormat="1">
      <c r="A87" s="41" t="s">
        <v>261</v>
      </c>
      <c r="B87" s="41"/>
      <c r="C87" s="41" t="s">
        <v>262</v>
      </c>
      <c r="D87" s="41"/>
      <c r="E87" s="54" t="s">
        <v>263</v>
      </c>
      <c r="F87" s="41"/>
      <c r="G87" s="51">
        <v>42705</v>
      </c>
      <c r="H87" s="41"/>
      <c r="I87" s="43" t="s">
        <v>82</v>
      </c>
      <c r="J87" s="41"/>
      <c r="K87" s="44">
        <v>0.1</v>
      </c>
    </row>
    <row r="88" spans="1:11" s="53" customFormat="1">
      <c r="A88" s="41" t="s">
        <v>152</v>
      </c>
      <c r="B88" s="41"/>
      <c r="C88" s="41" t="s">
        <v>174</v>
      </c>
      <c r="D88" s="41"/>
      <c r="E88" s="54" t="s">
        <v>264</v>
      </c>
      <c r="F88" s="41"/>
      <c r="G88" s="51">
        <v>42710</v>
      </c>
      <c r="H88" s="41"/>
      <c r="I88" s="43" t="s">
        <v>77</v>
      </c>
      <c r="J88" s="41"/>
      <c r="K88" s="44">
        <v>8.6400000000000005E-2</v>
      </c>
    </row>
    <row r="89" spans="1:11" s="53" customFormat="1">
      <c r="A89" s="41" t="s">
        <v>152</v>
      </c>
      <c r="B89" s="41"/>
      <c r="C89" s="41" t="s">
        <v>171</v>
      </c>
      <c r="D89" s="41"/>
      <c r="E89" s="54" t="s">
        <v>265</v>
      </c>
      <c r="F89" s="41"/>
      <c r="G89" s="51">
        <v>42710</v>
      </c>
      <c r="H89" s="41"/>
      <c r="I89" s="43" t="s">
        <v>77</v>
      </c>
      <c r="J89" s="41"/>
      <c r="K89" s="44">
        <v>8.6400000000000005E-2</v>
      </c>
    </row>
    <row r="90" spans="1:11" s="53" customFormat="1">
      <c r="A90" s="41" t="s">
        <v>266</v>
      </c>
      <c r="B90" s="41"/>
      <c r="C90" s="41" t="s">
        <v>267</v>
      </c>
      <c r="D90" s="41"/>
      <c r="E90" s="54" t="s">
        <v>268</v>
      </c>
      <c r="F90" s="41"/>
      <c r="G90" s="51">
        <v>42711</v>
      </c>
      <c r="H90" s="41"/>
      <c r="I90" s="43" t="s">
        <v>82</v>
      </c>
      <c r="J90" s="41"/>
      <c r="K90" s="44">
        <v>0.10100000000000001</v>
      </c>
    </row>
    <row r="91" spans="1:11" s="53" customFormat="1">
      <c r="A91" s="41" t="s">
        <v>119</v>
      </c>
      <c r="B91" s="41"/>
      <c r="C91" s="41" t="s">
        <v>193</v>
      </c>
      <c r="D91" s="41"/>
      <c r="E91" s="54" t="s">
        <v>269</v>
      </c>
      <c r="F91" s="41"/>
      <c r="G91" s="51">
        <v>42716</v>
      </c>
      <c r="H91" s="41"/>
      <c r="I91" s="43" t="s">
        <v>77</v>
      </c>
      <c r="J91" s="41"/>
      <c r="K91" s="44">
        <v>9.6000000000000002E-2</v>
      </c>
    </row>
    <row r="92" spans="1:11" s="53" customFormat="1">
      <c r="A92" s="41" t="s">
        <v>182</v>
      </c>
      <c r="B92" s="41"/>
      <c r="C92" s="41" t="s">
        <v>270</v>
      </c>
      <c r="D92" s="41"/>
      <c r="E92" s="54" t="s">
        <v>271</v>
      </c>
      <c r="F92" s="41"/>
      <c r="G92" s="51">
        <v>42718</v>
      </c>
      <c r="H92" s="41"/>
      <c r="I92" s="43" t="s">
        <v>77</v>
      </c>
      <c r="J92" s="41"/>
      <c r="K92" s="44">
        <v>9.0999999999999998E-2</v>
      </c>
    </row>
    <row r="93" spans="1:11" s="53" customFormat="1">
      <c r="A93" s="41" t="s">
        <v>186</v>
      </c>
      <c r="B93" s="41"/>
      <c r="C93" s="41" t="s">
        <v>187</v>
      </c>
      <c r="D93" s="41"/>
      <c r="E93" s="54" t="s">
        <v>272</v>
      </c>
      <c r="F93" s="41"/>
      <c r="G93" s="51">
        <v>42723</v>
      </c>
      <c r="H93" s="41"/>
      <c r="I93" s="43" t="s">
        <v>82</v>
      </c>
      <c r="J93" s="41"/>
      <c r="K93" s="44">
        <v>9.3700000000000006E-2</v>
      </c>
    </row>
    <row r="94" spans="1:11" s="53" customFormat="1">
      <c r="A94" s="41" t="s">
        <v>109</v>
      </c>
      <c r="B94" s="41"/>
      <c r="C94" s="41" t="s">
        <v>110</v>
      </c>
      <c r="D94" s="41"/>
      <c r="E94" s="54" t="s">
        <v>273</v>
      </c>
      <c r="F94" s="41"/>
      <c r="G94" s="51">
        <v>42723</v>
      </c>
      <c r="H94" s="41"/>
      <c r="I94" s="43" t="s">
        <v>77</v>
      </c>
      <c r="J94" s="41"/>
      <c r="K94" s="44">
        <v>0.09</v>
      </c>
    </row>
    <row r="95" spans="1:11" s="53" customFormat="1">
      <c r="A95" s="41" t="s">
        <v>274</v>
      </c>
      <c r="B95" s="41"/>
      <c r="C95" s="41" t="s">
        <v>275</v>
      </c>
      <c r="D95" s="41"/>
      <c r="E95" s="54" t="s">
        <v>276</v>
      </c>
      <c r="F95" s="41"/>
      <c r="G95" s="51">
        <v>42726</v>
      </c>
      <c r="H95" s="41"/>
      <c r="I95" s="43" t="s">
        <v>82</v>
      </c>
      <c r="J95" s="41"/>
      <c r="K95" s="44">
        <v>9.9000000000000005E-2</v>
      </c>
    </row>
    <row r="96" spans="1:11" s="53" customFormat="1">
      <c r="A96" s="41" t="s">
        <v>148</v>
      </c>
      <c r="B96" s="41"/>
      <c r="C96" s="41" t="s">
        <v>277</v>
      </c>
      <c r="D96" s="41"/>
      <c r="E96" s="54" t="s">
        <v>278</v>
      </c>
      <c r="F96" s="41"/>
      <c r="G96" s="51">
        <v>42726</v>
      </c>
      <c r="H96" s="41"/>
      <c r="I96" s="43" t="s">
        <v>82</v>
      </c>
      <c r="J96" s="41"/>
      <c r="K96" s="44">
        <v>9.6000000000000002E-2</v>
      </c>
    </row>
    <row r="97" spans="1:11" s="53" customFormat="1">
      <c r="A97" s="47" t="s">
        <v>224</v>
      </c>
      <c r="B97" s="47"/>
      <c r="C97" s="47" t="s">
        <v>225</v>
      </c>
      <c r="D97" s="47"/>
      <c r="E97" s="55" t="s">
        <v>279</v>
      </c>
      <c r="F97" s="47"/>
      <c r="G97" s="52">
        <v>42732</v>
      </c>
      <c r="H97" s="47"/>
      <c r="I97" s="49" t="s">
        <v>82</v>
      </c>
      <c r="J97" s="47"/>
      <c r="K97" s="50">
        <v>9.5000000000000001E-2</v>
      </c>
    </row>
    <row r="98" spans="1:11" s="53" customFormat="1">
      <c r="A98" s="41" t="s">
        <v>73</v>
      </c>
      <c r="B98" s="41"/>
      <c r="C98" s="41" t="s">
        <v>74</v>
      </c>
      <c r="D98" s="41"/>
      <c r="E98" s="54" t="s">
        <v>280</v>
      </c>
      <c r="F98" s="41"/>
      <c r="G98" s="51">
        <v>42759</v>
      </c>
      <c r="H98" s="41"/>
      <c r="I98" s="43" t="s">
        <v>77</v>
      </c>
      <c r="J98" s="41"/>
      <c r="K98" s="44">
        <v>0.09</v>
      </c>
    </row>
    <row r="99" spans="1:11" s="53" customFormat="1">
      <c r="A99" s="41" t="s">
        <v>199</v>
      </c>
      <c r="B99" s="41"/>
      <c r="C99" s="41" t="s">
        <v>221</v>
      </c>
      <c r="D99" s="41"/>
      <c r="E99" s="54" t="s">
        <v>281</v>
      </c>
      <c r="F99" s="41"/>
      <c r="G99" s="51">
        <v>42766</v>
      </c>
      <c r="H99" s="41"/>
      <c r="I99" s="43" t="s">
        <v>82</v>
      </c>
      <c r="J99" s="41"/>
      <c r="K99" s="44">
        <v>0.10100000000000001</v>
      </c>
    </row>
    <row r="100" spans="1:11" s="53" customFormat="1">
      <c r="A100" s="41" t="s">
        <v>113</v>
      </c>
      <c r="B100" s="41"/>
      <c r="C100" s="41" t="s">
        <v>95</v>
      </c>
      <c r="D100" s="41"/>
      <c r="E100" s="54">
        <v>9424</v>
      </c>
      <c r="F100" s="41"/>
      <c r="G100" s="51">
        <v>42781</v>
      </c>
      <c r="H100" s="41"/>
      <c r="I100" s="43" t="s">
        <v>77</v>
      </c>
      <c r="J100" s="41"/>
      <c r="K100" s="44">
        <v>9.6000000000000002E-2</v>
      </c>
    </row>
    <row r="101" spans="1:11" s="53" customFormat="1">
      <c r="A101" s="41" t="s">
        <v>244</v>
      </c>
      <c r="B101" s="41"/>
      <c r="C101" s="41" t="s">
        <v>282</v>
      </c>
      <c r="D101" s="41"/>
      <c r="E101" s="54" t="s">
        <v>283</v>
      </c>
      <c r="F101" s="41"/>
      <c r="G101" s="51">
        <v>42790</v>
      </c>
      <c r="H101" s="41"/>
      <c r="I101" s="43" t="s">
        <v>82</v>
      </c>
      <c r="J101" s="41"/>
      <c r="K101" s="44">
        <v>9.7500000000000003E-2</v>
      </c>
    </row>
    <row r="102" spans="1:11" s="53" customFormat="1">
      <c r="A102" s="47" t="s">
        <v>199</v>
      </c>
      <c r="B102" s="47"/>
      <c r="C102" s="47" t="s">
        <v>215</v>
      </c>
      <c r="D102" s="47"/>
      <c r="E102" s="55" t="s">
        <v>284</v>
      </c>
      <c r="F102" s="47"/>
      <c r="G102" s="52">
        <v>42794</v>
      </c>
      <c r="H102" s="47"/>
      <c r="I102" s="49" t="s">
        <v>82</v>
      </c>
      <c r="J102" s="47"/>
      <c r="K102" s="50">
        <v>0.10100000000000001</v>
      </c>
    </row>
    <row r="103" spans="1:11" s="53" customFormat="1" ht="15">
      <c r="A103" s="53" t="s">
        <v>285</v>
      </c>
    </row>
    <row r="104" spans="1:11" s="53" customFormat="1">
      <c r="A104" s="53" t="s">
        <v>286</v>
      </c>
    </row>
    <row r="105" spans="1:11" s="53" customFormat="1">
      <c r="A105" s="13"/>
      <c r="B105" s="13"/>
      <c r="C105" s="13"/>
      <c r="D105" s="13"/>
      <c r="E105" s="13"/>
      <c r="F105" s="13"/>
      <c r="G105" s="56"/>
      <c r="H105" s="13"/>
      <c r="I105" s="13"/>
      <c r="J105" s="13"/>
      <c r="K105" s="13"/>
    </row>
    <row r="106" spans="1:11" s="53" customFormat="1">
      <c r="A106" s="57" t="s">
        <v>287</v>
      </c>
      <c r="B106" s="58"/>
      <c r="C106" s="58"/>
      <c r="D106" s="58"/>
      <c r="E106" s="58"/>
      <c r="F106" s="58"/>
      <c r="G106" s="58"/>
      <c r="H106" s="58"/>
      <c r="I106" s="58"/>
      <c r="J106" s="58"/>
      <c r="K106" s="32"/>
    </row>
    <row r="107" spans="1:11" s="53" customFormat="1">
      <c r="A107" s="59" t="s">
        <v>288</v>
      </c>
      <c r="B107" s="59"/>
      <c r="C107" s="59"/>
      <c r="D107" s="59"/>
      <c r="E107" s="59">
        <f>COUNT(K10:K102)</f>
        <v>93</v>
      </c>
      <c r="F107" s="59"/>
      <c r="G107" s="59"/>
      <c r="H107" s="59"/>
      <c r="I107" s="59"/>
      <c r="J107" s="59">
        <f>COUNT(J1:J39)</f>
        <v>0</v>
      </c>
    </row>
    <row r="108" spans="1:11" s="53" customFormat="1">
      <c r="A108" s="59" t="s">
        <v>289</v>
      </c>
      <c r="B108" s="59"/>
      <c r="C108" s="59"/>
      <c r="D108" s="59"/>
      <c r="E108" s="60"/>
      <c r="F108" s="60"/>
      <c r="G108" s="59"/>
      <c r="H108" s="59"/>
      <c r="I108" s="59"/>
      <c r="J108" s="60"/>
      <c r="K108" s="60">
        <f>AVERAGE(K10:K102)</f>
        <v>9.6563440860215052E-2</v>
      </c>
    </row>
    <row r="109" spans="1:11" s="53" customFormat="1">
      <c r="A109" s="59" t="s">
        <v>290</v>
      </c>
      <c r="B109" s="59"/>
      <c r="C109" s="59"/>
      <c r="D109" s="59"/>
      <c r="E109" s="61"/>
      <c r="F109" s="61"/>
      <c r="G109" s="59"/>
      <c r="H109" s="59"/>
      <c r="I109" s="59"/>
      <c r="J109" s="60"/>
      <c r="K109" s="61">
        <f>AVERAGEIF($I$10:$I$102,"D",K10:K102)</f>
        <v>9.3545454545454543E-2</v>
      </c>
    </row>
    <row r="110" spans="1:11" s="53" customFormat="1">
      <c r="A110" s="59" t="s">
        <v>291</v>
      </c>
      <c r="E110" s="61"/>
      <c r="F110" s="61"/>
      <c r="J110" s="62"/>
      <c r="K110" s="61">
        <f>AVERAGEIF($I$10:$I$102,"V",K10:K102)</f>
        <v>9.8223333333333329E-2</v>
      </c>
    </row>
    <row r="111" spans="1:11" s="53" customFormat="1">
      <c r="A111" s="59" t="s">
        <v>292</v>
      </c>
      <c r="B111" s="59"/>
      <c r="C111" s="59"/>
      <c r="D111" s="59"/>
      <c r="E111" s="59"/>
      <c r="F111" s="59"/>
      <c r="G111" s="59"/>
      <c r="H111" s="59"/>
      <c r="I111" s="59"/>
      <c r="J111" s="60"/>
      <c r="K111" s="60">
        <f>MEDIAN(K10:K102)</f>
        <v>9.6999999999999989E-2</v>
      </c>
    </row>
    <row r="112" spans="1:11" s="53" customFormat="1">
      <c r="A112" s="59" t="s">
        <v>293</v>
      </c>
      <c r="B112" s="59"/>
      <c r="C112" s="59"/>
      <c r="D112" s="59"/>
      <c r="E112" s="59"/>
      <c r="F112" s="59"/>
      <c r="G112" s="59"/>
      <c r="H112" s="59"/>
      <c r="I112" s="59"/>
      <c r="J112" s="60"/>
      <c r="K112" s="60">
        <f>MIN(K10:K102)</f>
        <v>8.6400000000000005E-2</v>
      </c>
    </row>
    <row r="113" spans="1:11" s="53" customFormat="1">
      <c r="A113" s="59" t="s">
        <v>294</v>
      </c>
      <c r="B113" s="59"/>
      <c r="C113" s="59"/>
      <c r="D113" s="59"/>
      <c r="E113" s="59"/>
      <c r="F113" s="59"/>
      <c r="G113" s="59"/>
      <c r="H113" s="59"/>
      <c r="I113" s="59"/>
      <c r="J113" s="60"/>
      <c r="K113" s="60">
        <f>MAX(K10:K102)</f>
        <v>0.1055</v>
      </c>
    </row>
    <row r="114" spans="1:11" s="53" customFormat="1"/>
    <row r="115" spans="1:11" s="53" customFormat="1">
      <c r="A115" s="63">
        <v>2014</v>
      </c>
      <c r="B115" s="58"/>
      <c r="C115" s="58"/>
      <c r="D115" s="58"/>
      <c r="E115" s="58"/>
      <c r="F115" s="58"/>
      <c r="G115" s="58"/>
      <c r="H115" s="58"/>
      <c r="I115" s="58"/>
      <c r="J115" s="58"/>
      <c r="K115" s="58"/>
    </row>
    <row r="116" spans="1:11" s="53" customFormat="1">
      <c r="A116" s="59" t="s">
        <v>288</v>
      </c>
      <c r="E116" s="59">
        <f>COUNT(K10:K42)</f>
        <v>33</v>
      </c>
      <c r="F116" s="59"/>
      <c r="J116" s="59"/>
    </row>
    <row r="117" spans="1:11" s="53" customFormat="1">
      <c r="A117" s="59" t="s">
        <v>289</v>
      </c>
      <c r="J117" s="60"/>
      <c r="K117" s="60">
        <f>AVERAGE(K10:K42)</f>
        <v>9.7481818181818156E-2</v>
      </c>
    </row>
    <row r="118" spans="1:11" s="53" customFormat="1">
      <c r="A118" s="59" t="s">
        <v>290</v>
      </c>
      <c r="B118" s="59"/>
      <c r="C118" s="59"/>
      <c r="D118" s="59"/>
      <c r="E118" s="59"/>
      <c r="F118" s="59"/>
      <c r="G118" s="59"/>
      <c r="H118" s="59"/>
      <c r="I118" s="59"/>
      <c r="J118" s="60"/>
      <c r="K118" s="61">
        <f>AVERAGEIF($I$10:$I$42,"D",K10:K42)</f>
        <v>9.4876923076923081E-2</v>
      </c>
    </row>
    <row r="119" spans="1:11" s="53" customFormat="1">
      <c r="A119" s="59" t="s">
        <v>295</v>
      </c>
      <c r="B119" s="59"/>
      <c r="C119" s="59"/>
      <c r="D119" s="59"/>
      <c r="E119" s="59"/>
      <c r="F119" s="59"/>
      <c r="G119" s="59"/>
      <c r="H119" s="59"/>
      <c r="I119" s="59"/>
      <c r="J119" s="60"/>
      <c r="K119" s="60">
        <f>AVERAGE(K41,K26,K23,K22,K10,K12,K13,K15,K17,K19:K20)</f>
        <v>9.5309090909090913E-2</v>
      </c>
    </row>
    <row r="120" spans="1:11" s="53" customFormat="1">
      <c r="A120" s="59" t="s">
        <v>291</v>
      </c>
      <c r="J120" s="61" t="e">
        <f>AVERAGEIF(H10:H39,"",J10:J39)</f>
        <v>#DIV/0!</v>
      </c>
      <c r="K120" s="61">
        <f>AVERAGEIF($I$10:$I$42,"V",K10:K42)</f>
        <v>9.9175000000000013E-2</v>
      </c>
    </row>
    <row r="121" spans="1:11" s="53" customFormat="1" ht="12.75" customHeight="1">
      <c r="A121" s="59"/>
      <c r="J121" s="61"/>
      <c r="K121" s="61"/>
    </row>
    <row r="122" spans="1:11" s="53" customFormat="1" ht="12.75" customHeight="1">
      <c r="A122" s="63">
        <v>2015</v>
      </c>
      <c r="B122" s="58"/>
      <c r="C122" s="58"/>
      <c r="D122" s="58"/>
      <c r="E122" s="58"/>
      <c r="F122" s="58"/>
      <c r="G122" s="58"/>
      <c r="H122" s="58"/>
      <c r="I122" s="58"/>
      <c r="J122" s="64"/>
      <c r="K122" s="64"/>
    </row>
    <row r="123" spans="1:11" s="53" customFormat="1" ht="12.75" customHeight="1">
      <c r="A123" s="59" t="s">
        <v>288</v>
      </c>
      <c r="E123" s="59">
        <f>COUNT(K43:K65)</f>
        <v>23</v>
      </c>
      <c r="J123" s="61"/>
      <c r="K123" s="61"/>
    </row>
    <row r="124" spans="1:11" s="53" customFormat="1" ht="12.75" customHeight="1">
      <c r="A124" s="59" t="s">
        <v>289</v>
      </c>
      <c r="J124" s="61"/>
      <c r="K124" s="61">
        <f>AVERAGE(K43:K65)</f>
        <v>9.59826086956522E-2</v>
      </c>
    </row>
    <row r="125" spans="1:11" s="53" customFormat="1" ht="12.75" customHeight="1">
      <c r="A125" s="59" t="s">
        <v>290</v>
      </c>
      <c r="J125" s="61"/>
      <c r="K125" s="61">
        <f>AVERAGEIF($I$43:$I$65,"D",K43:K65)</f>
        <v>9.1716666666666655E-2</v>
      </c>
    </row>
    <row r="126" spans="1:11" s="53" customFormat="1" ht="12.75" customHeight="1">
      <c r="A126" s="59" t="s">
        <v>295</v>
      </c>
      <c r="J126" s="61"/>
      <c r="K126" s="61">
        <f>AVERAGE(K45,K51,K52,K55)</f>
        <v>9.1874999999999984E-2</v>
      </c>
    </row>
    <row r="127" spans="1:11" s="53" customFormat="1" ht="12.75" customHeight="1">
      <c r="A127" s="59" t="s">
        <v>291</v>
      </c>
      <c r="J127" s="61"/>
      <c r="K127" s="61">
        <f>AVERAGEIF($I$43:$I$65,"V",K43:K65)</f>
        <v>9.7488235294117653E-2</v>
      </c>
    </row>
    <row r="128" spans="1:11" s="53" customFormat="1" ht="12.75" customHeight="1">
      <c r="A128" s="59"/>
      <c r="J128" s="61"/>
      <c r="K128" s="61"/>
    </row>
    <row r="129" spans="1:11" s="53" customFormat="1">
      <c r="A129" s="63">
        <v>2016</v>
      </c>
      <c r="B129" s="58"/>
      <c r="C129" s="58"/>
      <c r="D129" s="58"/>
      <c r="E129" s="58"/>
      <c r="F129" s="58"/>
      <c r="G129" s="58"/>
      <c r="H129" s="58"/>
      <c r="I129" s="58"/>
      <c r="J129" s="64"/>
      <c r="K129" s="64"/>
    </row>
    <row r="130" spans="1:11" s="53" customFormat="1">
      <c r="A130" s="59" t="s">
        <v>288</v>
      </c>
      <c r="E130" s="59">
        <f>COUNT(K66:K97)</f>
        <v>32</v>
      </c>
      <c r="J130" s="61"/>
      <c r="K130" s="61"/>
    </row>
    <row r="131" spans="1:11">
      <c r="A131" s="59" t="s">
        <v>289</v>
      </c>
      <c r="B131" s="53"/>
      <c r="C131" s="53"/>
      <c r="D131" s="53"/>
      <c r="E131" s="53"/>
      <c r="F131" s="53"/>
      <c r="G131" s="53"/>
      <c r="H131" s="53"/>
      <c r="I131" s="53"/>
      <c r="J131" s="61"/>
      <c r="K131" s="61">
        <f>AVERAGE(K66:K97)</f>
        <v>9.5950000000000008E-2</v>
      </c>
    </row>
    <row r="132" spans="1:11">
      <c r="A132" s="59" t="s">
        <v>290</v>
      </c>
      <c r="B132" s="53"/>
      <c r="C132" s="53"/>
      <c r="D132" s="53"/>
      <c r="E132" s="53"/>
      <c r="F132" s="53"/>
      <c r="G132" s="53"/>
      <c r="H132" s="53"/>
      <c r="I132" s="53"/>
      <c r="J132" s="61"/>
      <c r="K132" s="65">
        <f>AVERAGEIF(I66:I97,"D",K66:K97)</f>
        <v>9.3108333333333348E-2</v>
      </c>
    </row>
    <row r="133" spans="1:11">
      <c r="A133" s="59" t="s">
        <v>295</v>
      </c>
      <c r="B133" s="53"/>
      <c r="C133" s="53"/>
      <c r="D133" s="53"/>
      <c r="E133" s="53"/>
      <c r="F133" s="53"/>
      <c r="G133" s="53"/>
      <c r="H133" s="53"/>
      <c r="I133" s="53"/>
      <c r="J133" s="61"/>
      <c r="K133" s="65">
        <f>AVERAGE(K69:K70,K72:K73,K77,K81,K84,K91:K92,K94)</f>
        <v>9.4449999999999992E-2</v>
      </c>
    </row>
    <row r="134" spans="1:11">
      <c r="A134" s="59" t="s">
        <v>291</v>
      </c>
      <c r="B134" s="53"/>
      <c r="C134" s="53"/>
      <c r="D134" s="53"/>
      <c r="E134" s="53"/>
      <c r="F134" s="53"/>
      <c r="G134" s="53"/>
      <c r="H134" s="53"/>
      <c r="I134" s="53"/>
      <c r="J134" s="61"/>
      <c r="K134" s="61">
        <f>AVERAGEIF(I66:I97,"V",K66:K97)</f>
        <v>9.7655000000000006E-2</v>
      </c>
    </row>
    <row r="135" spans="1:11">
      <c r="A135" s="59"/>
      <c r="B135" s="53"/>
      <c r="C135" s="53"/>
      <c r="D135" s="53"/>
      <c r="E135" s="53"/>
      <c r="F135" s="53"/>
      <c r="G135" s="53"/>
      <c r="H135" s="53"/>
      <c r="I135" s="53"/>
      <c r="J135" s="61"/>
      <c r="K135" s="61"/>
    </row>
    <row r="136" spans="1:11" s="53" customFormat="1">
      <c r="A136" s="63">
        <v>2017</v>
      </c>
      <c r="B136" s="58"/>
      <c r="C136" s="58"/>
      <c r="D136" s="58"/>
      <c r="E136" s="58"/>
      <c r="F136" s="58"/>
      <c r="G136" s="58"/>
      <c r="H136" s="58"/>
      <c r="I136" s="58"/>
      <c r="J136" s="64"/>
      <c r="K136" s="64"/>
    </row>
    <row r="137" spans="1:11" s="53" customFormat="1">
      <c r="A137" s="59" t="s">
        <v>288</v>
      </c>
      <c r="E137" s="59">
        <f>COUNT(K98:K102)</f>
        <v>5</v>
      </c>
      <c r="J137" s="61"/>
      <c r="K137" s="61"/>
    </row>
    <row r="138" spans="1:11">
      <c r="A138" s="59" t="s">
        <v>289</v>
      </c>
      <c r="B138" s="53"/>
      <c r="C138" s="53"/>
      <c r="D138" s="53"/>
      <c r="E138" s="53"/>
      <c r="F138" s="53"/>
      <c r="G138" s="53"/>
      <c r="H138" s="53"/>
      <c r="I138" s="53"/>
      <c r="J138" s="61"/>
      <c r="K138" s="61">
        <f>AVERAGE(K98:K102)</f>
        <v>9.7100000000000006E-2</v>
      </c>
    </row>
    <row r="139" spans="1:11">
      <c r="A139" s="59" t="s">
        <v>290</v>
      </c>
      <c r="B139" s="53"/>
      <c r="C139" s="53"/>
      <c r="D139" s="53"/>
      <c r="E139" s="53"/>
      <c r="F139" s="53"/>
      <c r="G139" s="53"/>
      <c r="H139" s="53"/>
      <c r="I139" s="53"/>
      <c r="J139" s="61"/>
      <c r="K139" s="65">
        <f>AVERAGEIF(I98:I102,"D",K98:K102)</f>
        <v>9.2999999999999999E-2</v>
      </c>
    </row>
    <row r="140" spans="1:11">
      <c r="A140" s="59" t="s">
        <v>295</v>
      </c>
      <c r="B140" s="53"/>
      <c r="C140" s="53"/>
      <c r="D140" s="53"/>
      <c r="E140" s="53"/>
      <c r="F140" s="53"/>
      <c r="G140" s="53"/>
      <c r="H140" s="53"/>
      <c r="I140" s="53"/>
      <c r="J140" s="61"/>
      <c r="K140" s="65">
        <f>K98</f>
        <v>0.09</v>
      </c>
    </row>
    <row r="141" spans="1:11">
      <c r="A141" s="59" t="s">
        <v>291</v>
      </c>
      <c r="B141" s="53"/>
      <c r="C141" s="53"/>
      <c r="D141" s="53"/>
      <c r="E141" s="53"/>
      <c r="F141" s="53"/>
      <c r="G141" s="53"/>
      <c r="H141" s="53"/>
      <c r="I141" s="53"/>
      <c r="J141" s="61"/>
      <c r="K141" s="61">
        <f>AVERAGEIF(I98:I102,"V",K98:K102)</f>
        <v>9.9833333333333329E-2</v>
      </c>
    </row>
    <row r="142" spans="1:11">
      <c r="A142" s="59"/>
      <c r="B142" s="53"/>
      <c r="C142" s="53"/>
      <c r="D142" s="53"/>
      <c r="E142" s="53"/>
      <c r="F142" s="53"/>
      <c r="G142" s="53"/>
      <c r="H142" s="53"/>
      <c r="I142" s="53"/>
      <c r="J142" s="61"/>
      <c r="K142" s="61"/>
    </row>
    <row r="143" spans="1:11">
      <c r="A143" s="59" t="s">
        <v>296</v>
      </c>
      <c r="B143" s="53"/>
      <c r="C143" s="53"/>
      <c r="D143" s="53"/>
      <c r="E143" s="53"/>
      <c r="F143" s="53"/>
      <c r="G143" s="53"/>
      <c r="H143" s="53"/>
      <c r="I143" s="53"/>
      <c r="J143" s="53"/>
      <c r="K143" s="53"/>
    </row>
  </sheetData>
  <mergeCells count="1">
    <mergeCell ref="A3:K3"/>
  </mergeCells>
  <pageMargins left="0.7" right="0.7" top="0.75" bottom="0.75" header="0.3" footer="0.3"/>
  <pageSetup scale="89" fitToHeight="0" orientation="portrait" r:id="rId1"/>
  <headerFooter scaleWithDoc="0">
    <oddHeader>&amp;R&amp;"-,Bold"&amp;10Wal-Mart Stores East, LP and Sam's East, Inc.
Exhibit GWT-4
Commonwealth of Kentucky, Case No. 2016-0370
Page &amp;P of &amp;N</oddHeader>
  </headerFooter>
  <rowBreaks count="1" manualBreakCount="1">
    <brk id="10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39"/>
  <sheetViews>
    <sheetView showGridLines="0" view="pageLayout" zoomScaleNormal="100" workbookViewId="0">
      <selection activeCell="J6" sqref="J6"/>
    </sheetView>
  </sheetViews>
  <sheetFormatPr defaultRowHeight="15"/>
  <cols>
    <col min="1" max="1" width="6.5703125" customWidth="1"/>
    <col min="2" max="2" width="4.28515625" customWidth="1"/>
    <col min="3" max="3" width="23.7109375" style="24" customWidth="1"/>
    <col min="4" max="4" width="17" customWidth="1"/>
    <col min="5" max="5" width="2.5703125" customWidth="1"/>
    <col min="6" max="6" width="2.42578125" customWidth="1"/>
    <col min="7" max="7" width="10.7109375" customWidth="1"/>
    <col min="8" max="8" width="3" customWidth="1"/>
    <col min="9" max="9" width="13" customWidth="1"/>
    <col min="10" max="10" width="10" customWidth="1"/>
    <col min="11" max="11" width="7.85546875" customWidth="1"/>
    <col min="12" max="12" width="13.5703125" customWidth="1"/>
    <col min="13" max="13" width="14.7109375" customWidth="1"/>
    <col min="14" max="14" width="2" customWidth="1"/>
    <col min="15" max="15" width="9.85546875" bestFit="1" customWidth="1"/>
  </cols>
  <sheetData>
    <row r="4" spans="2:16" ht="18.75">
      <c r="B4" s="118" t="s">
        <v>297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"/>
      <c r="N4" s="2"/>
      <c r="O4" s="2"/>
    </row>
    <row r="5" spans="2:16" ht="15.75"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2:16">
      <c r="B6" s="4" t="s">
        <v>1</v>
      </c>
      <c r="C6" s="5" t="s">
        <v>2</v>
      </c>
      <c r="D6" s="6" t="s">
        <v>3</v>
      </c>
      <c r="E6" s="6"/>
      <c r="F6" s="6"/>
      <c r="G6" s="6"/>
      <c r="H6" s="6"/>
      <c r="I6" s="6"/>
      <c r="J6" s="6"/>
      <c r="L6" s="7">
        <v>7.2900000000000006E-2</v>
      </c>
    </row>
    <row r="7" spans="2:16" ht="6" customHeight="1">
      <c r="B7" s="4"/>
      <c r="C7" s="5"/>
      <c r="D7" s="6"/>
      <c r="E7" s="6"/>
      <c r="F7" s="6"/>
      <c r="G7" s="6"/>
      <c r="H7" s="6"/>
      <c r="I7" s="6"/>
      <c r="J7" s="6"/>
      <c r="K7" s="6"/>
      <c r="L7" s="6"/>
      <c r="M7" s="2"/>
      <c r="N7" s="2"/>
      <c r="O7" s="2"/>
    </row>
    <row r="8" spans="2:16" ht="15.75">
      <c r="B8" s="4"/>
      <c r="C8" s="5"/>
      <c r="D8" s="6" t="s">
        <v>298</v>
      </c>
      <c r="E8" s="6"/>
      <c r="F8" s="6"/>
      <c r="G8" s="6"/>
      <c r="H8" s="6"/>
      <c r="I8" s="6"/>
      <c r="J8" s="6"/>
      <c r="K8" s="6"/>
      <c r="L8" s="6"/>
      <c r="M8" s="2"/>
      <c r="N8" s="2"/>
      <c r="O8" s="2"/>
    </row>
    <row r="9" spans="2:16" ht="6.75" customHeight="1">
      <c r="B9" s="4"/>
      <c r="C9" s="5"/>
      <c r="D9" s="6"/>
      <c r="E9" s="6"/>
      <c r="F9" s="6"/>
      <c r="G9" s="6"/>
      <c r="H9" s="6"/>
      <c r="I9" s="6"/>
      <c r="J9" s="6"/>
      <c r="K9" s="6"/>
      <c r="L9" s="6"/>
      <c r="M9" s="2"/>
      <c r="N9" s="2"/>
      <c r="O9" s="2"/>
    </row>
    <row r="10" spans="2:16" s="11" customFormat="1" ht="28.5" customHeight="1">
      <c r="B10" s="8"/>
      <c r="C10" s="5"/>
      <c r="D10" s="9" t="s">
        <v>5</v>
      </c>
      <c r="E10" s="9"/>
      <c r="F10" s="9"/>
      <c r="G10" s="9" t="s">
        <v>6</v>
      </c>
      <c r="H10" s="9"/>
      <c r="I10" s="9" t="s">
        <v>7</v>
      </c>
      <c r="J10" s="9" t="s">
        <v>8</v>
      </c>
      <c r="K10" s="9"/>
      <c r="L10" s="9" t="s">
        <v>9</v>
      </c>
      <c r="M10" s="10"/>
    </row>
    <row r="11" spans="2:16">
      <c r="B11" s="12" t="s">
        <v>10</v>
      </c>
      <c r="C11" s="5" t="s">
        <v>11</v>
      </c>
      <c r="D11" s="6" t="s">
        <v>12</v>
      </c>
      <c r="E11" s="6"/>
      <c r="F11" s="6"/>
      <c r="G11" s="7">
        <v>2.47E-2</v>
      </c>
      <c r="H11" s="6"/>
      <c r="I11" s="7">
        <v>2.47E-2</v>
      </c>
      <c r="J11" s="7">
        <v>7.4000000000000003E-3</v>
      </c>
      <c r="K11" s="6"/>
      <c r="L11" s="7">
        <f t="shared" ref="L11:L13" si="0">J11*I11</f>
        <v>1.8278000000000001E-4</v>
      </c>
      <c r="M11" s="13"/>
    </row>
    <row r="12" spans="2:16">
      <c r="B12" s="12" t="s">
        <v>13</v>
      </c>
      <c r="C12" s="5" t="s">
        <v>11</v>
      </c>
      <c r="D12" s="6" t="s">
        <v>14</v>
      </c>
      <c r="E12" s="6"/>
      <c r="F12" s="6"/>
      <c r="G12" s="7">
        <v>0.4425</v>
      </c>
      <c r="H12" s="6"/>
      <c r="I12" s="7">
        <v>0.4425</v>
      </c>
      <c r="J12" s="14">
        <v>4.1200000000000001E-2</v>
      </c>
      <c r="K12" s="6"/>
      <c r="L12" s="7">
        <f t="shared" si="0"/>
        <v>1.8231000000000001E-2</v>
      </c>
      <c r="M12" s="6"/>
    </row>
    <row r="13" spans="2:16">
      <c r="B13" s="12" t="s">
        <v>15</v>
      </c>
      <c r="C13" s="5" t="s">
        <v>299</v>
      </c>
      <c r="D13" s="6" t="s">
        <v>17</v>
      </c>
      <c r="E13" s="6"/>
      <c r="F13" s="6"/>
      <c r="G13" s="7">
        <v>0.53280000000000005</v>
      </c>
      <c r="H13" s="6"/>
      <c r="I13" s="7">
        <v>0.53227999999999998</v>
      </c>
      <c r="J13" s="7">
        <v>9.7600000000000006E-2</v>
      </c>
      <c r="K13" s="6"/>
      <c r="L13" s="7">
        <f t="shared" si="0"/>
        <v>5.1950528000000003E-2</v>
      </c>
      <c r="M13" s="6"/>
    </row>
    <row r="14" spans="2:16">
      <c r="B14" s="12"/>
      <c r="C14" s="5"/>
      <c r="D14" s="6"/>
      <c r="E14" s="6"/>
      <c r="F14" s="6"/>
      <c r="G14" s="7"/>
      <c r="H14" s="6"/>
      <c r="I14" s="7"/>
      <c r="J14" s="7"/>
      <c r="K14" s="6"/>
      <c r="L14" s="7"/>
      <c r="M14" s="6"/>
    </row>
    <row r="15" spans="2:16" ht="15.75">
      <c r="B15" s="12" t="s">
        <v>18</v>
      </c>
      <c r="C15" s="5" t="s">
        <v>19</v>
      </c>
      <c r="D15" s="15" t="s">
        <v>300</v>
      </c>
      <c r="E15" s="15"/>
      <c r="F15" s="15"/>
      <c r="G15" s="15"/>
      <c r="H15" s="15"/>
      <c r="I15" s="15"/>
      <c r="J15" s="15"/>
      <c r="K15" s="15"/>
      <c r="L15" s="16">
        <f>SUM(L11:L14)</f>
        <v>7.0364308E-2</v>
      </c>
      <c r="M15" s="6"/>
      <c r="N15" s="2"/>
      <c r="O15" s="2"/>
      <c r="P15" s="2"/>
    </row>
    <row r="16" spans="2:16" ht="15.75">
      <c r="B16" s="4"/>
      <c r="C16" s="5"/>
      <c r="D16" s="6"/>
      <c r="E16" s="6"/>
      <c r="F16" s="6"/>
      <c r="G16" s="6"/>
      <c r="H16" s="6"/>
      <c r="I16" s="6"/>
      <c r="J16" s="6"/>
      <c r="K16" s="6"/>
      <c r="L16" s="6"/>
      <c r="M16" s="6"/>
      <c r="N16" s="2"/>
      <c r="O16" s="2"/>
      <c r="P16" s="2"/>
    </row>
    <row r="17" spans="2:16" ht="15.75">
      <c r="B17" s="4"/>
      <c r="C17" s="5"/>
      <c r="D17" s="6" t="s">
        <v>21</v>
      </c>
      <c r="E17" s="6"/>
      <c r="F17" s="6"/>
      <c r="G17" s="6"/>
      <c r="H17" s="6"/>
      <c r="I17" s="6"/>
      <c r="J17" s="6"/>
      <c r="K17" s="6"/>
      <c r="L17" s="6"/>
      <c r="M17" s="6"/>
      <c r="N17" s="2"/>
      <c r="O17" s="2"/>
      <c r="P17" s="2"/>
    </row>
    <row r="18" spans="2:16" ht="15.75">
      <c r="B18" s="4"/>
      <c r="C18" s="5"/>
      <c r="D18" s="6"/>
      <c r="E18" s="6"/>
      <c r="F18" s="6"/>
      <c r="G18" s="6"/>
      <c r="H18" s="6"/>
      <c r="I18" s="6"/>
      <c r="J18" s="6"/>
      <c r="K18" s="6"/>
      <c r="L18" s="6"/>
      <c r="M18" s="6"/>
      <c r="N18" s="2"/>
      <c r="O18" s="2"/>
      <c r="P18" s="2"/>
    </row>
    <row r="19" spans="2:16" ht="15.75">
      <c r="B19" s="12" t="s">
        <v>22</v>
      </c>
      <c r="C19" s="5" t="s">
        <v>23</v>
      </c>
      <c r="D19" s="6" t="s">
        <v>24</v>
      </c>
      <c r="E19" s="6"/>
      <c r="F19" s="6"/>
      <c r="G19" s="6"/>
      <c r="H19" s="6"/>
      <c r="I19" s="6"/>
      <c r="J19" s="6"/>
      <c r="K19" s="17"/>
      <c r="L19" s="18">
        <v>3639080</v>
      </c>
      <c r="M19" s="6"/>
      <c r="N19" s="2"/>
      <c r="O19" s="2"/>
      <c r="P19" s="2"/>
    </row>
    <row r="20" spans="2:16" ht="15.75">
      <c r="B20" s="12" t="s">
        <v>25</v>
      </c>
      <c r="C20" s="5" t="s">
        <v>26</v>
      </c>
      <c r="D20" s="6" t="s">
        <v>300</v>
      </c>
      <c r="E20" s="6"/>
      <c r="F20" s="6"/>
      <c r="G20" s="6"/>
      <c r="H20" s="6"/>
      <c r="I20" s="6"/>
      <c r="J20" s="6"/>
      <c r="K20" s="6"/>
      <c r="L20" s="19">
        <f>L15</f>
        <v>7.0364308E-2</v>
      </c>
      <c r="M20" s="6"/>
      <c r="N20" s="2"/>
      <c r="O20" s="2"/>
      <c r="P20" s="2"/>
    </row>
    <row r="21" spans="2:16" ht="15.75">
      <c r="B21" s="12" t="s">
        <v>27</v>
      </c>
      <c r="C21" s="5" t="s">
        <v>28</v>
      </c>
      <c r="D21" s="6" t="s">
        <v>301</v>
      </c>
      <c r="E21" s="6"/>
      <c r="F21" s="6"/>
      <c r="G21" s="6"/>
      <c r="H21" s="6"/>
      <c r="I21" s="6"/>
      <c r="J21" s="6"/>
      <c r="K21" s="6"/>
      <c r="L21" s="18">
        <f>L19*L20</f>
        <v>256061.34595664</v>
      </c>
      <c r="M21" s="6"/>
      <c r="N21" s="2"/>
      <c r="O21" s="2"/>
      <c r="P21" s="2"/>
    </row>
    <row r="22" spans="2:16" ht="15.75">
      <c r="B22" s="12" t="s">
        <v>30</v>
      </c>
      <c r="C22" s="5" t="s">
        <v>31</v>
      </c>
      <c r="D22" s="6" t="s">
        <v>32</v>
      </c>
      <c r="E22" s="6"/>
      <c r="F22" s="6"/>
      <c r="G22" s="6"/>
      <c r="H22" s="6"/>
      <c r="I22" s="6"/>
      <c r="J22" s="6"/>
      <c r="K22" s="6"/>
      <c r="L22" s="18">
        <v>265294</v>
      </c>
      <c r="M22" s="6"/>
      <c r="N22" s="2"/>
      <c r="O22" s="2"/>
      <c r="P22" s="2"/>
    </row>
    <row r="23" spans="2:16" ht="15.75">
      <c r="B23" s="12" t="s">
        <v>33</v>
      </c>
      <c r="C23" s="5" t="s">
        <v>34</v>
      </c>
      <c r="D23" s="6" t="s">
        <v>35</v>
      </c>
      <c r="E23" s="6"/>
      <c r="F23" s="6"/>
      <c r="G23" s="6"/>
      <c r="H23" s="6"/>
      <c r="I23" s="6"/>
      <c r="J23" s="6"/>
      <c r="K23" s="6"/>
      <c r="L23" s="18">
        <f>L22-L21</f>
        <v>9232.6540433600021</v>
      </c>
      <c r="M23" s="6"/>
      <c r="N23" s="2"/>
      <c r="O23" s="2"/>
      <c r="P23" s="2"/>
    </row>
    <row r="24" spans="2:16" ht="15.75">
      <c r="B24" s="12" t="s">
        <v>36</v>
      </c>
      <c r="C24" s="5" t="s">
        <v>37</v>
      </c>
      <c r="D24" s="6" t="s">
        <v>38</v>
      </c>
      <c r="E24" s="6"/>
      <c r="F24" s="6"/>
      <c r="G24" s="6"/>
      <c r="H24" s="6"/>
      <c r="I24" s="6"/>
      <c r="J24" s="6"/>
      <c r="K24" s="6"/>
      <c r="L24" s="20">
        <v>1.6421319999999999</v>
      </c>
      <c r="M24" s="6"/>
      <c r="N24" s="2"/>
      <c r="O24" s="21"/>
      <c r="P24" s="2"/>
    </row>
    <row r="25" spans="2:16" ht="15.75">
      <c r="B25" s="12" t="s">
        <v>39</v>
      </c>
      <c r="C25" s="5" t="s">
        <v>40</v>
      </c>
      <c r="D25" s="15" t="s">
        <v>41</v>
      </c>
      <c r="E25" s="15"/>
      <c r="F25" s="15"/>
      <c r="G25" s="15"/>
      <c r="H25" s="15"/>
      <c r="I25" s="15"/>
      <c r="J25" s="15"/>
      <c r="K25" s="15"/>
      <c r="L25" s="22">
        <f>L24*L23</f>
        <v>15161.236649530847</v>
      </c>
      <c r="M25" s="6"/>
      <c r="N25" s="2"/>
      <c r="O25" s="2"/>
      <c r="P25" s="2"/>
    </row>
    <row r="26" spans="2:16" ht="15.75">
      <c r="B26" s="12" t="s">
        <v>42</v>
      </c>
      <c r="C26" s="5" t="s">
        <v>43</v>
      </c>
      <c r="D26" s="6" t="s">
        <v>44</v>
      </c>
      <c r="E26" s="6"/>
      <c r="F26" s="6"/>
      <c r="G26" s="6"/>
      <c r="H26" s="6"/>
      <c r="I26" s="6"/>
      <c r="J26" s="6"/>
      <c r="K26" s="6"/>
      <c r="L26" s="18">
        <v>103078</v>
      </c>
      <c r="M26" s="6"/>
      <c r="N26" s="2"/>
      <c r="O26" s="2"/>
      <c r="P26" s="2"/>
    </row>
    <row r="27" spans="2:16" ht="15.75">
      <c r="B27" s="12" t="s">
        <v>45</v>
      </c>
      <c r="C27" s="5" t="s">
        <v>46</v>
      </c>
      <c r="D27" s="15" t="s">
        <v>47</v>
      </c>
      <c r="E27" s="6"/>
      <c r="F27" s="6"/>
      <c r="G27" s="6"/>
      <c r="H27" s="6"/>
      <c r="I27" s="6"/>
      <c r="J27" s="6"/>
      <c r="K27" s="6"/>
      <c r="L27" s="23">
        <f>L25/L26</f>
        <v>0.147085087501997</v>
      </c>
      <c r="M27" s="6"/>
      <c r="N27" s="2"/>
      <c r="O27" s="2"/>
      <c r="P27" s="2"/>
    </row>
    <row r="28" spans="2:16" ht="15.75">
      <c r="B28" s="2"/>
      <c r="C28" s="3"/>
      <c r="D28" s="6"/>
      <c r="E28" s="6"/>
      <c r="F28" s="6"/>
      <c r="G28" s="6"/>
      <c r="H28" s="6"/>
      <c r="I28" s="6"/>
      <c r="J28" s="6"/>
      <c r="K28" s="6"/>
      <c r="L28" s="6"/>
      <c r="M28" s="2"/>
      <c r="N28" s="2"/>
      <c r="O28" s="2"/>
    </row>
    <row r="29" spans="2:16" ht="15.75">
      <c r="B29" s="2"/>
      <c r="C29" s="3"/>
      <c r="D29" s="6"/>
      <c r="E29" s="6"/>
      <c r="F29" s="6"/>
      <c r="G29" s="6"/>
      <c r="H29" s="6"/>
      <c r="I29" s="6"/>
      <c r="J29" s="6"/>
      <c r="K29" s="6"/>
      <c r="L29" s="6"/>
      <c r="M29" s="2"/>
      <c r="N29" s="2"/>
      <c r="O29" s="2"/>
    </row>
    <row r="30" spans="2:16" ht="15.75">
      <c r="B30" s="2"/>
      <c r="C30" s="3"/>
      <c r="D30" s="6"/>
      <c r="E30" s="6"/>
      <c r="F30" s="6"/>
      <c r="G30" s="6"/>
      <c r="H30" s="6"/>
      <c r="I30" s="6"/>
      <c r="J30" s="6"/>
      <c r="K30" s="6"/>
      <c r="L30" s="6"/>
      <c r="M30" s="2"/>
      <c r="N30" s="2"/>
      <c r="O30" s="2"/>
    </row>
    <row r="31" spans="2:16" ht="15.75">
      <c r="B31" s="2"/>
      <c r="C31" s="3"/>
      <c r="D31" s="6"/>
      <c r="E31" s="6"/>
      <c r="F31" s="6"/>
      <c r="G31" s="6"/>
      <c r="H31" s="6"/>
      <c r="I31" s="6"/>
      <c r="J31" s="6"/>
      <c r="K31" s="6"/>
      <c r="L31" s="6"/>
      <c r="M31" s="2"/>
      <c r="N31" s="2"/>
      <c r="O31" s="2"/>
    </row>
    <row r="32" spans="2:16" ht="15.75">
      <c r="B32" s="2"/>
      <c r="C32" s="3"/>
      <c r="D32" s="6"/>
      <c r="E32" s="6"/>
      <c r="F32" s="6"/>
      <c r="G32" s="6"/>
      <c r="H32" s="6"/>
      <c r="I32" s="6"/>
      <c r="J32" s="6"/>
      <c r="K32" s="6"/>
      <c r="L32" s="6"/>
      <c r="M32" s="2"/>
      <c r="N32" s="2"/>
      <c r="O32" s="2"/>
    </row>
    <row r="33" spans="2:15" ht="15.75">
      <c r="B33" s="2"/>
      <c r="C33" s="3"/>
      <c r="D33" s="6"/>
      <c r="E33" s="6"/>
      <c r="F33" s="6"/>
      <c r="G33" s="6"/>
      <c r="H33" s="6"/>
      <c r="I33" s="6"/>
      <c r="J33" s="6"/>
      <c r="K33" s="6"/>
      <c r="L33" s="6"/>
      <c r="M33" s="2"/>
      <c r="N33" s="2"/>
      <c r="O33" s="2"/>
    </row>
    <row r="34" spans="2:15" ht="15.75">
      <c r="B34" s="2"/>
      <c r="C34" s="3"/>
      <c r="D34" s="6"/>
      <c r="E34" s="6"/>
      <c r="F34" s="6"/>
      <c r="G34" s="6"/>
      <c r="H34" s="6"/>
      <c r="I34" s="6"/>
      <c r="J34" s="6"/>
      <c r="K34" s="6"/>
      <c r="L34" s="6"/>
      <c r="M34" s="2"/>
      <c r="N34" s="2"/>
      <c r="O34" s="2"/>
    </row>
    <row r="35" spans="2:15" ht="15.75">
      <c r="B35" s="2"/>
      <c r="C35" s="3"/>
      <c r="D35" s="6"/>
      <c r="E35" s="6"/>
      <c r="F35" s="6"/>
      <c r="G35" s="6"/>
      <c r="H35" s="6"/>
      <c r="I35" s="6"/>
      <c r="J35" s="6"/>
      <c r="K35" s="6"/>
      <c r="L35" s="6"/>
      <c r="M35" s="2"/>
      <c r="N35" s="2"/>
      <c r="O35" s="2"/>
    </row>
    <row r="36" spans="2:15" ht="15.75">
      <c r="B36" s="2"/>
      <c r="C36" s="3"/>
      <c r="D36" s="6"/>
      <c r="E36" s="6"/>
      <c r="F36" s="6"/>
      <c r="G36" s="6"/>
      <c r="H36" s="6"/>
      <c r="I36" s="6"/>
      <c r="J36" s="6"/>
      <c r="K36" s="6"/>
      <c r="L36" s="6"/>
      <c r="M36" s="2"/>
      <c r="N36" s="2"/>
      <c r="O36" s="2"/>
    </row>
    <row r="37" spans="2:15" ht="15.75">
      <c r="B37" s="2"/>
      <c r="C37" s="3"/>
      <c r="D37" s="6"/>
      <c r="E37" s="6"/>
      <c r="F37" s="6"/>
      <c r="G37" s="6"/>
      <c r="H37" s="6"/>
      <c r="I37" s="6"/>
      <c r="J37" s="6"/>
      <c r="K37" s="6"/>
      <c r="L37" s="6"/>
      <c r="M37" s="2"/>
      <c r="N37" s="2"/>
      <c r="O37" s="2"/>
    </row>
    <row r="38" spans="2:15" ht="15.75"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2:15" ht="15.75">
      <c r="M39" s="2"/>
      <c r="N39" s="2"/>
      <c r="O39" s="2"/>
    </row>
  </sheetData>
  <mergeCells count="1">
    <mergeCell ref="B4:L4"/>
  </mergeCells>
  <pageMargins left="0.7" right="0.7" top="0.75" bottom="0.75" header="0.3" footer="0.3"/>
  <pageSetup orientation="landscape" r:id="rId1"/>
  <headerFooter>
    <oddHeader>&amp;L
&amp;R&amp;"-,Bold"&amp;10Wal-Mart Stores East, LP and Sam's East, Inc.
Exhibit GWT-5
Commonwealth of Kentucky, Case No. 2016-0370
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3"/>
  <sheetViews>
    <sheetView showGridLines="0" view="pageLayout" zoomScaleNormal="100" workbookViewId="0"/>
  </sheetViews>
  <sheetFormatPr defaultRowHeight="15"/>
  <cols>
    <col min="1" max="1" width="7.140625" customWidth="1"/>
    <col min="2" max="2" width="23.42578125" customWidth="1"/>
    <col min="3" max="3" width="13.7109375" customWidth="1"/>
    <col min="4" max="5" width="17" customWidth="1"/>
    <col min="6" max="6" width="2.42578125" customWidth="1"/>
    <col min="7" max="8" width="17" customWidth="1"/>
    <col min="9" max="9" width="2.140625" customWidth="1"/>
  </cols>
  <sheetData>
    <row r="3" spans="1:9" ht="15.75" thickBot="1"/>
    <row r="4" spans="1:9" ht="16.5" thickBot="1">
      <c r="A4" s="66"/>
      <c r="B4" s="121" t="s">
        <v>302</v>
      </c>
      <c r="C4" s="122"/>
      <c r="D4" s="122"/>
      <c r="E4" s="122"/>
      <c r="F4" s="122"/>
      <c r="G4" s="122"/>
      <c r="H4" s="123"/>
      <c r="I4" s="67"/>
    </row>
    <row r="5" spans="1:9" ht="15.75" customHeight="1" thickBot="1">
      <c r="A5" s="68"/>
      <c r="B5" s="69"/>
      <c r="C5" s="70"/>
      <c r="D5" s="124" t="s">
        <v>303</v>
      </c>
      <c r="E5" s="125"/>
      <c r="F5" s="71"/>
      <c r="G5" s="126" t="s">
        <v>304</v>
      </c>
      <c r="H5" s="127"/>
    </row>
    <row r="6" spans="1:9" ht="32.25" thickBot="1">
      <c r="A6" s="68"/>
      <c r="B6" s="72" t="s">
        <v>305</v>
      </c>
      <c r="C6" s="73"/>
      <c r="D6" s="74" t="s">
        <v>306</v>
      </c>
      <c r="E6" s="75" t="s">
        <v>307</v>
      </c>
      <c r="F6" s="76"/>
      <c r="G6" s="74" t="s">
        <v>306</v>
      </c>
      <c r="H6" s="75" t="s">
        <v>307</v>
      </c>
    </row>
    <row r="7" spans="1:9" ht="15.75">
      <c r="A7" s="77"/>
      <c r="B7" s="78"/>
      <c r="C7" s="79"/>
      <c r="D7" s="80"/>
      <c r="E7" s="81"/>
      <c r="F7" s="79"/>
      <c r="G7" s="80"/>
      <c r="H7" s="81"/>
    </row>
    <row r="8" spans="1:9" ht="15.75">
      <c r="A8" s="68"/>
      <c r="B8" s="82" t="s">
        <v>308</v>
      </c>
      <c r="C8" s="83"/>
      <c r="D8" s="84">
        <v>4.36E-2</v>
      </c>
      <c r="E8" s="85">
        <f>D8/$D$21</f>
        <v>0.78417266187050361</v>
      </c>
      <c r="F8" s="86"/>
      <c r="G8" s="84">
        <v>5.8500000000000003E-2</v>
      </c>
      <c r="H8" s="85">
        <f t="shared" ref="H8:H19" si="0">G8/$G$21</f>
        <v>0.80246913580246915</v>
      </c>
      <c r="I8" s="87"/>
    </row>
    <row r="9" spans="1:9" ht="15.75">
      <c r="A9" s="77"/>
      <c r="B9" s="88" t="s">
        <v>309</v>
      </c>
      <c r="C9" s="89"/>
      <c r="D9" s="90">
        <v>9.1999999999999998E-2</v>
      </c>
      <c r="E9" s="91">
        <f t="shared" ref="E9:E21" si="1">D9/$D$21</f>
        <v>1.6546762589928059</v>
      </c>
      <c r="F9" s="92"/>
      <c r="G9" s="90">
        <v>0.1105</v>
      </c>
      <c r="H9" s="91">
        <f t="shared" si="0"/>
        <v>1.5157750342935528</v>
      </c>
      <c r="I9" s="7"/>
    </row>
    <row r="10" spans="1:9" ht="15.75">
      <c r="A10" s="77"/>
      <c r="B10" s="82" t="s">
        <v>310</v>
      </c>
      <c r="C10" s="93"/>
      <c r="D10" s="84">
        <v>6.7699999999999996E-2</v>
      </c>
      <c r="E10" s="85">
        <f t="shared" si="1"/>
        <v>1.2176258992805755</v>
      </c>
      <c r="F10" s="94"/>
      <c r="G10" s="84">
        <v>8.7499999999999994E-2</v>
      </c>
      <c r="H10" s="85">
        <f t="shared" si="0"/>
        <v>1.2002743484224965</v>
      </c>
      <c r="I10" s="7"/>
    </row>
    <row r="11" spans="1:9" ht="15.75">
      <c r="A11" s="77"/>
      <c r="B11" s="88" t="s">
        <v>311</v>
      </c>
      <c r="C11" s="95"/>
      <c r="D11" s="90">
        <v>9.2600000000000002E-2</v>
      </c>
      <c r="E11" s="91">
        <f t="shared" si="1"/>
        <v>1.6654676258992807</v>
      </c>
      <c r="F11" s="96"/>
      <c r="G11" s="90">
        <v>0.11119999999999999</v>
      </c>
      <c r="H11" s="91">
        <f t="shared" si="0"/>
        <v>1.5253772290809327</v>
      </c>
      <c r="I11" s="7"/>
    </row>
    <row r="12" spans="1:9" ht="15.75">
      <c r="A12" s="77"/>
      <c r="B12" s="97" t="s">
        <v>312</v>
      </c>
      <c r="C12" s="77"/>
      <c r="D12" s="84">
        <v>0.107</v>
      </c>
      <c r="E12" s="85">
        <f t="shared" si="1"/>
        <v>1.9244604316546763</v>
      </c>
      <c r="F12" s="68"/>
      <c r="G12" s="84">
        <v>0.1255</v>
      </c>
      <c r="H12" s="85">
        <f t="shared" si="0"/>
        <v>1.7215363511659807</v>
      </c>
      <c r="I12" s="98"/>
    </row>
    <row r="13" spans="1:9" ht="15.75">
      <c r="A13" s="68"/>
      <c r="B13" s="99" t="s">
        <v>313</v>
      </c>
      <c r="C13" s="100"/>
      <c r="D13" s="90">
        <v>6.0600000000000001E-2</v>
      </c>
      <c r="E13" s="91">
        <f t="shared" si="1"/>
        <v>1.0899280575539569</v>
      </c>
      <c r="F13" s="100"/>
      <c r="G13" s="90">
        <v>7.9100000000000004E-2</v>
      </c>
      <c r="H13" s="91">
        <f t="shared" si="0"/>
        <v>1.0850480109739369</v>
      </c>
    </row>
    <row r="14" spans="1:9" ht="15.75">
      <c r="A14" s="77"/>
      <c r="B14" s="97" t="s">
        <v>314</v>
      </c>
      <c r="C14" s="101"/>
      <c r="D14" s="84">
        <v>4.0500000000000001E-2</v>
      </c>
      <c r="E14" s="85">
        <f t="shared" si="1"/>
        <v>0.72841726618705038</v>
      </c>
      <c r="F14" s="71"/>
      <c r="G14" s="84">
        <v>6.0999999999999999E-2</v>
      </c>
      <c r="H14" s="85">
        <f t="shared" si="0"/>
        <v>0.8367626886145404</v>
      </c>
    </row>
    <row r="15" spans="1:9" ht="15.75">
      <c r="A15" s="102"/>
      <c r="B15" s="99" t="s">
        <v>315</v>
      </c>
      <c r="C15" s="103"/>
      <c r="D15" s="90">
        <v>4.4999999999999998E-2</v>
      </c>
      <c r="E15" s="91">
        <f t="shared" si="1"/>
        <v>0.80935251798561147</v>
      </c>
      <c r="F15" s="104"/>
      <c r="G15" s="90">
        <v>6.7199999999999996E-2</v>
      </c>
      <c r="H15" s="91">
        <f t="shared" si="0"/>
        <v>0.92181069958847728</v>
      </c>
    </row>
    <row r="16" spans="1:9" ht="15.75">
      <c r="B16" s="97" t="s">
        <v>316</v>
      </c>
      <c r="C16" s="101"/>
      <c r="D16" s="84">
        <v>1.24E-2</v>
      </c>
      <c r="E16" s="85">
        <f t="shared" si="1"/>
        <v>0.22302158273381295</v>
      </c>
      <c r="F16" s="71"/>
      <c r="G16" s="84">
        <v>3.1399999999999997E-2</v>
      </c>
      <c r="H16" s="85">
        <f t="shared" si="0"/>
        <v>0.43072702331961582</v>
      </c>
    </row>
    <row r="17" spans="2:8" ht="15.75">
      <c r="B17" s="99" t="s">
        <v>317</v>
      </c>
      <c r="C17" s="103"/>
      <c r="D17" s="90">
        <v>0.1857</v>
      </c>
      <c r="E17" s="91">
        <f t="shared" si="1"/>
        <v>3.3399280575539572</v>
      </c>
      <c r="F17" s="104"/>
      <c r="G17" s="90">
        <v>0.18559999999999999</v>
      </c>
      <c r="H17" s="91">
        <f t="shared" si="0"/>
        <v>2.5459533607681752</v>
      </c>
    </row>
    <row r="18" spans="2:8" ht="15.75">
      <c r="B18" s="97" t="s">
        <v>318</v>
      </c>
      <c r="C18" s="101"/>
      <c r="D18" s="84">
        <v>0.1134</v>
      </c>
      <c r="E18" s="85">
        <f t="shared" si="1"/>
        <v>2.0395683453237412</v>
      </c>
      <c r="F18" s="71"/>
      <c r="G18" s="84">
        <v>0.13109999999999999</v>
      </c>
      <c r="H18" s="85">
        <f t="shared" si="0"/>
        <v>1.7983539094650203</v>
      </c>
    </row>
    <row r="19" spans="2:8" ht="15.75">
      <c r="B19" s="99" t="s">
        <v>319</v>
      </c>
      <c r="C19" s="103"/>
      <c r="D19" s="90">
        <v>8.4399999999999989E-2</v>
      </c>
      <c r="E19" s="91">
        <f t="shared" si="1"/>
        <v>1.5179856115107913</v>
      </c>
      <c r="F19" s="104"/>
      <c r="G19" s="90">
        <v>9.6600000000000005E-2</v>
      </c>
      <c r="H19" s="91">
        <f t="shared" si="0"/>
        <v>1.3251028806584362</v>
      </c>
    </row>
    <row r="20" spans="2:8" ht="16.5" thickBot="1">
      <c r="B20" s="105"/>
      <c r="C20" s="101"/>
      <c r="D20" s="106"/>
      <c r="E20" s="107"/>
      <c r="F20" s="71"/>
      <c r="G20" s="84"/>
      <c r="H20" s="85"/>
    </row>
    <row r="21" spans="2:8" ht="16.5" thickBot="1">
      <c r="B21" s="108" t="s">
        <v>320</v>
      </c>
      <c r="C21" s="109"/>
      <c r="D21" s="110">
        <v>5.5599999999999997E-2</v>
      </c>
      <c r="E21" s="111">
        <f t="shared" si="1"/>
        <v>1</v>
      </c>
      <c r="F21" s="109"/>
      <c r="G21" s="110">
        <v>7.2900000000000006E-2</v>
      </c>
      <c r="H21" s="111">
        <f>G21/$G$21</f>
        <v>1</v>
      </c>
    </row>
    <row r="22" spans="2:8" ht="15.75">
      <c r="B22" s="106"/>
      <c r="C22" s="71"/>
      <c r="D22" s="112"/>
      <c r="E22" s="71"/>
      <c r="F22" s="71"/>
      <c r="G22" s="71"/>
      <c r="H22" s="113"/>
    </row>
    <row r="23" spans="2:8" ht="16.5" thickBot="1">
      <c r="B23" s="114"/>
      <c r="C23" s="115" t="s">
        <v>52</v>
      </c>
      <c r="D23" s="116" t="s">
        <v>321</v>
      </c>
      <c r="E23" s="116"/>
      <c r="F23" s="116"/>
      <c r="G23" s="116"/>
      <c r="H23" s="117"/>
    </row>
  </sheetData>
  <mergeCells count="3">
    <mergeCell ref="B4:H4"/>
    <mergeCell ref="D5:E5"/>
    <mergeCell ref="G5:H5"/>
  </mergeCells>
  <pageMargins left="0.7" right="0.7" top="0.75" bottom="0.75" header="0.3" footer="0.3"/>
  <pageSetup orientation="landscape" r:id="rId1"/>
  <headerFooter>
    <oddHeader>&amp;R&amp;"-,Bold"&amp;10Wal-Mart Stores East, LP and Sam's East, Inc.
Exhibit GWT-6
Commonwealth of Kentucky, Case No. 2016-0370
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Exhibit GWT-2</vt:lpstr>
      <vt:lpstr>Exhibit GWT-3 </vt:lpstr>
      <vt:lpstr>Exhibit GWT-4</vt:lpstr>
      <vt:lpstr>Exhibit GWT-5</vt:lpstr>
      <vt:lpstr>Exhibit GWT-6</vt:lpstr>
      <vt:lpstr>'Exhibit GWT-4'!Print_Titles</vt:lpstr>
    </vt:vector>
  </TitlesOfParts>
  <Company>Wal-Mart Stores,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Tillman</dc:creator>
  <cp:lastModifiedBy>Windows User</cp:lastModifiedBy>
  <dcterms:created xsi:type="dcterms:W3CDTF">2017-03-20T15:03:27Z</dcterms:created>
  <dcterms:modified xsi:type="dcterms:W3CDTF">2017-03-31T14:26:33Z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-381014966</vt:i4>
  </property>
  <property fmtid="{D5CDD505-2E9C-101B-9397-08002B2CF9AE}" pid="3" name="_NewReviewCycle">
    <vt:lpwstr/>
  </property>
  <property fmtid="{D5CDD505-2E9C-101B-9397-08002B2CF9AE}" pid="4" name="_EmailSubject">
    <vt:lpwstr>KU/LGE Discovery to Walmart [STB-WORKSITE.FID718084]</vt:lpwstr>
  </property>
  <property fmtid="{D5CDD505-2E9C-101B-9397-08002B2CF9AE}" pid="5" name="_AuthorEmail">
    <vt:lpwstr>Greg.Tillman@walmart.com</vt:lpwstr>
  </property>
  <property fmtid="{D5CDD505-2E9C-101B-9397-08002B2CF9AE}" pid="6" name="_AuthorEmailDisplayName">
    <vt:lpwstr>Greg Tillman</vt:lpwstr>
  </property>
  <property fmtid="{D5CDD505-2E9C-101B-9397-08002B2CF9AE}" pid="7" name="_ReviewingToolsShownOnce">
    <vt:lpwstr/>
  </property>
</Properties>
</file>