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15795" yWindow="-15" windowWidth="13005" windowHeight="12150" tabRatio="517"/>
  </bookViews>
  <sheets>
    <sheet name="KU365.00" sheetId="30" r:id="rId1"/>
    <sheet name="ku e367.00" sheetId="29" r:id="rId2"/>
    <sheet name="ku e368.00" sheetId="2" r:id="rId3"/>
    <sheet name="KU-OHConductor-Pri-Sec" sheetId="19" r:id="rId4"/>
    <sheet name="KU-UGConductor-Pri-Sec" sheetId="21" r:id="rId5"/>
  </sheets>
  <definedNames>
    <definedName name="_xlnm._FilterDatabase" localSheetId="1" hidden="1">'ku e367.00'!$A$6:$E$879</definedName>
    <definedName name="_xlnm._FilterDatabase" localSheetId="2" hidden="1">'ku e368.00'!$A$6:$E$398</definedName>
    <definedName name="_xlnm.Print_Area" localSheetId="1">'ku e367.00'!$H$45:$M$69,'ku e367.00'!$H$8:$S$37</definedName>
    <definedName name="_xlnm.Print_Area" localSheetId="2">'ku e368.00'!$J$66:$O$91,'ku e368.00'!$J$9:$U$62</definedName>
    <definedName name="_xlnm.Print_Area" localSheetId="0">KU365.00!$I$54:$M$78,KU365.00!$I$12:$T$47</definedName>
  </definedNames>
  <calcPr calcId="152511"/>
</workbook>
</file>

<file path=xl/calcChain.xml><?xml version="1.0" encoding="utf-8"?>
<calcChain xmlns="http://schemas.openxmlformats.org/spreadsheetml/2006/main">
  <c r="P46" i="30" l="1"/>
  <c r="L46" i="30"/>
  <c r="N46" i="30" s="1"/>
  <c r="T46" i="30" s="1"/>
  <c r="K46" i="30"/>
  <c r="P45" i="30"/>
  <c r="L45" i="30"/>
  <c r="N45" i="30" s="1"/>
  <c r="V45" i="30" s="1"/>
  <c r="K45" i="30"/>
  <c r="M45" i="30" s="1"/>
  <c r="O45" i="30" s="1"/>
  <c r="R45" i="30" s="1"/>
  <c r="P44" i="30"/>
  <c r="L44" i="30"/>
  <c r="K44" i="30"/>
  <c r="P43" i="30"/>
  <c r="L43" i="30"/>
  <c r="N43" i="30" s="1"/>
  <c r="K43" i="30"/>
  <c r="P42" i="30"/>
  <c r="L42" i="30"/>
  <c r="N42" i="30" s="1"/>
  <c r="K42" i="30"/>
  <c r="P41" i="30"/>
  <c r="L41" i="30"/>
  <c r="N41" i="30" s="1"/>
  <c r="K41" i="30"/>
  <c r="M41" i="30" s="1"/>
  <c r="O41" i="30" s="1"/>
  <c r="R41" i="30" s="1"/>
  <c r="P40" i="30"/>
  <c r="L40" i="30"/>
  <c r="K40" i="30"/>
  <c r="P39" i="30"/>
  <c r="L39" i="30"/>
  <c r="N39" i="30" s="1"/>
  <c r="V39" i="30" s="1"/>
  <c r="K39" i="30"/>
  <c r="P38" i="30"/>
  <c r="L38" i="30"/>
  <c r="N38" i="30" s="1"/>
  <c r="K38" i="30"/>
  <c r="M38" i="30" s="1"/>
  <c r="O38" i="30" s="1"/>
  <c r="R38" i="30" s="1"/>
  <c r="P37" i="30"/>
  <c r="L37" i="30"/>
  <c r="N37" i="30" s="1"/>
  <c r="S37" i="30" s="1"/>
  <c r="K37" i="30"/>
  <c r="M37" i="30" s="1"/>
  <c r="O37" i="30" s="1"/>
  <c r="R37" i="30" s="1"/>
  <c r="P36" i="30"/>
  <c r="L36" i="30"/>
  <c r="N36" i="30" s="1"/>
  <c r="K36" i="30"/>
  <c r="P35" i="30"/>
  <c r="L35" i="30"/>
  <c r="N35" i="30" s="1"/>
  <c r="V35" i="30" s="1"/>
  <c r="K35" i="30"/>
  <c r="P34" i="30"/>
  <c r="L34" i="30"/>
  <c r="N34" i="30" s="1"/>
  <c r="K34" i="30"/>
  <c r="P33" i="30"/>
  <c r="L33" i="30"/>
  <c r="N33" i="30" s="1"/>
  <c r="K33" i="30"/>
  <c r="P32" i="30"/>
  <c r="L32" i="30"/>
  <c r="N32" i="30" s="1"/>
  <c r="K32" i="30"/>
  <c r="P31" i="30"/>
  <c r="L31" i="30"/>
  <c r="N31" i="30" s="1"/>
  <c r="K31" i="30"/>
  <c r="P30" i="30"/>
  <c r="L30" i="30"/>
  <c r="N30" i="30" s="1"/>
  <c r="K30" i="30"/>
  <c r="P29" i="30"/>
  <c r="L29" i="30"/>
  <c r="N29" i="30" s="1"/>
  <c r="K29" i="30"/>
  <c r="P28" i="30"/>
  <c r="L28" i="30"/>
  <c r="N28" i="30" s="1"/>
  <c r="K28" i="30"/>
  <c r="P27" i="30"/>
  <c r="L27" i="30"/>
  <c r="N27" i="30" s="1"/>
  <c r="V27" i="30" s="1"/>
  <c r="K27" i="30"/>
  <c r="P26" i="30"/>
  <c r="L26" i="30"/>
  <c r="N26" i="30" s="1"/>
  <c r="V26" i="30" s="1"/>
  <c r="K26" i="30"/>
  <c r="P25" i="30"/>
  <c r="L25" i="30"/>
  <c r="N25" i="30" s="1"/>
  <c r="K25" i="30"/>
  <c r="P24" i="30"/>
  <c r="L24" i="30"/>
  <c r="N24" i="30" s="1"/>
  <c r="S24" i="30" s="1"/>
  <c r="K24" i="30"/>
  <c r="M24" i="30" s="1"/>
  <c r="O24" i="30" s="1"/>
  <c r="P23" i="30"/>
  <c r="L23" i="30"/>
  <c r="N23" i="30" s="1"/>
  <c r="K23" i="30"/>
  <c r="P22" i="30"/>
  <c r="L22" i="30"/>
  <c r="N22" i="30" s="1"/>
  <c r="K22" i="30"/>
  <c r="P21" i="30"/>
  <c r="L21" i="30"/>
  <c r="N21" i="30" s="1"/>
  <c r="K21" i="30"/>
  <c r="P20" i="30"/>
  <c r="L20" i="30"/>
  <c r="N20" i="30" s="1"/>
  <c r="K20" i="30"/>
  <c r="P19" i="30"/>
  <c r="L19" i="30"/>
  <c r="N19" i="30" s="1"/>
  <c r="V19" i="30" s="1"/>
  <c r="K19" i="30"/>
  <c r="M19" i="30" s="1"/>
  <c r="O19" i="30" s="1"/>
  <c r="P18" i="30"/>
  <c r="L18" i="30"/>
  <c r="N18" i="30" s="1"/>
  <c r="V18" i="30" s="1"/>
  <c r="K18" i="30"/>
  <c r="P17" i="30"/>
  <c r="L17" i="30"/>
  <c r="N17" i="30" s="1"/>
  <c r="K17" i="30"/>
  <c r="P16" i="30"/>
  <c r="L16" i="30"/>
  <c r="N16" i="30" s="1"/>
  <c r="K16" i="30"/>
  <c r="P15" i="30"/>
  <c r="L15" i="30"/>
  <c r="N15" i="30" s="1"/>
  <c r="K15" i="30"/>
  <c r="M15" i="30" s="1"/>
  <c r="O15" i="30" s="1"/>
  <c r="P14" i="30"/>
  <c r="L14" i="30"/>
  <c r="N14" i="30" s="1"/>
  <c r="K14" i="30"/>
  <c r="P13" i="30"/>
  <c r="L13" i="30"/>
  <c r="K13" i="30"/>
  <c r="R24" i="30" l="1"/>
  <c r="M14" i="30"/>
  <c r="O14" i="30" s="1"/>
  <c r="R14" i="30" s="1"/>
  <c r="M18" i="30"/>
  <c r="O18" i="30" s="1"/>
  <c r="M27" i="30"/>
  <c r="O27" i="30" s="1"/>
  <c r="R27" i="30" s="1"/>
  <c r="M31" i="30"/>
  <c r="O31" i="30" s="1"/>
  <c r="R31" i="30" s="1"/>
  <c r="M36" i="30"/>
  <c r="O36" i="30" s="1"/>
  <c r="R36" i="30" s="1"/>
  <c r="T19" i="30"/>
  <c r="M22" i="30"/>
  <c r="O22" i="30" s="1"/>
  <c r="M30" i="30"/>
  <c r="O30" i="30" s="1"/>
  <c r="R30" i="30" s="1"/>
  <c r="M39" i="30"/>
  <c r="O39" i="30" s="1"/>
  <c r="R39" i="30" s="1"/>
  <c r="M40" i="30"/>
  <c r="O40" i="30" s="1"/>
  <c r="M44" i="30"/>
  <c r="O44" i="30" s="1"/>
  <c r="T27" i="30"/>
  <c r="R19" i="30"/>
  <c r="M28" i="30"/>
  <c r="O28" i="30" s="1"/>
  <c r="R28" i="30" s="1"/>
  <c r="S16" i="30"/>
  <c r="V16" i="30"/>
  <c r="T28" i="30"/>
  <c r="V28" i="30"/>
  <c r="S41" i="30"/>
  <c r="V41" i="30"/>
  <c r="T20" i="30"/>
  <c r="V20" i="30"/>
  <c r="S32" i="30"/>
  <c r="V32" i="30"/>
  <c r="M32" i="30"/>
  <c r="O32" i="30" s="1"/>
  <c r="R32" i="30" s="1"/>
  <c r="T38" i="30"/>
  <c r="T16" i="30"/>
  <c r="T18" i="30"/>
  <c r="M20" i="30"/>
  <c r="O20" i="30" s="1"/>
  <c r="R20" i="30" s="1"/>
  <c r="T24" i="30"/>
  <c r="T26" i="30"/>
  <c r="R18" i="30"/>
  <c r="K72" i="30"/>
  <c r="M23" i="30"/>
  <c r="O23" i="30" s="1"/>
  <c r="R23" i="30" s="1"/>
  <c r="V24" i="30"/>
  <c r="T32" i="30"/>
  <c r="M35" i="30"/>
  <c r="O35" i="30" s="1"/>
  <c r="R35" i="30" s="1"/>
  <c r="K66" i="30"/>
  <c r="T41" i="30"/>
  <c r="M16" i="30"/>
  <c r="O16" i="30" s="1"/>
  <c r="R16" i="30" s="1"/>
  <c r="T25" i="30"/>
  <c r="N40" i="30"/>
  <c r="N44" i="30"/>
  <c r="R44" i="30" s="1"/>
  <c r="M26" i="30"/>
  <c r="O26" i="30" s="1"/>
  <c r="R26" i="30" s="1"/>
  <c r="T40" i="30"/>
  <c r="R15" i="30"/>
  <c r="R22" i="30"/>
  <c r="S29" i="30"/>
  <c r="T29" i="30"/>
  <c r="V29" i="30"/>
  <c r="V31" i="30"/>
  <c r="T31" i="30"/>
  <c r="S31" i="30"/>
  <c r="T34" i="30"/>
  <c r="S36" i="30"/>
  <c r="T36" i="30"/>
  <c r="V36" i="30"/>
  <c r="V15" i="30"/>
  <c r="T15" i="30"/>
  <c r="S15" i="30"/>
  <c r="S22" i="30"/>
  <c r="V22" i="30"/>
  <c r="T22" i="30"/>
  <c r="V25" i="30"/>
  <c r="S25" i="30"/>
  <c r="T14" i="30"/>
  <c r="V14" i="30"/>
  <c r="S14" i="30"/>
  <c r="S33" i="30"/>
  <c r="V33" i="30"/>
  <c r="S30" i="30"/>
  <c r="V30" i="30"/>
  <c r="T30" i="30"/>
  <c r="T33" i="30"/>
  <c r="S21" i="30"/>
  <c r="V21" i="30"/>
  <c r="T21" i="30"/>
  <c r="V23" i="30"/>
  <c r="T23" i="30"/>
  <c r="S23" i="30"/>
  <c r="V17" i="30"/>
  <c r="S17" i="30"/>
  <c r="T17" i="30"/>
  <c r="S34" i="30"/>
  <c r="V34" i="30"/>
  <c r="M21" i="30"/>
  <c r="O21" i="30" s="1"/>
  <c r="R21" i="30" s="1"/>
  <c r="M29" i="30"/>
  <c r="O29" i="30" s="1"/>
  <c r="R29" i="30" s="1"/>
  <c r="S38" i="30"/>
  <c r="V38" i="30"/>
  <c r="V40" i="30"/>
  <c r="S40" i="30"/>
  <c r="T42" i="30"/>
  <c r="T45" i="30"/>
  <c r="S45" i="30"/>
  <c r="M34" i="30"/>
  <c r="O34" i="30" s="1"/>
  <c r="R34" i="30" s="1"/>
  <c r="S35" i="30"/>
  <c r="T39" i="30"/>
  <c r="V42" i="30"/>
  <c r="S42" i="30"/>
  <c r="M13" i="30"/>
  <c r="O13" i="30" s="1"/>
  <c r="N13" i="30"/>
  <c r="T35" i="30"/>
  <c r="S39" i="30"/>
  <c r="S18" i="30"/>
  <c r="S26" i="30"/>
  <c r="T37" i="30"/>
  <c r="V44" i="30"/>
  <c r="M17" i="30"/>
  <c r="O17" i="30" s="1"/>
  <c r="R17" i="30" s="1"/>
  <c r="S19" i="30"/>
  <c r="M25" i="30"/>
  <c r="O25" i="30" s="1"/>
  <c r="R25" i="30" s="1"/>
  <c r="S27" i="30"/>
  <c r="M33" i="30"/>
  <c r="O33" i="30" s="1"/>
  <c r="R33" i="30" s="1"/>
  <c r="V37" i="30"/>
  <c r="V43" i="30"/>
  <c r="T43" i="30"/>
  <c r="S43" i="30"/>
  <c r="S20" i="30"/>
  <c r="S28" i="30"/>
  <c r="M46" i="30"/>
  <c r="O46" i="30" s="1"/>
  <c r="R46" i="30" s="1"/>
  <c r="S46" i="30"/>
  <c r="V46" i="30"/>
  <c r="M42" i="30"/>
  <c r="O42" i="30" s="1"/>
  <c r="R42" i="30" s="1"/>
  <c r="M43" i="30"/>
  <c r="O43" i="30" s="1"/>
  <c r="R43" i="30" s="1"/>
  <c r="E13" i="19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E1035" i="29"/>
  <c r="O14" i="29"/>
  <c r="K14" i="29"/>
  <c r="M14" i="29" s="1"/>
  <c r="R14" i="29" s="1"/>
  <c r="J14" i="29"/>
  <c r="R40" i="30" l="1"/>
  <c r="S44" i="30"/>
  <c r="T44" i="30"/>
  <c r="S13" i="30"/>
  <c r="L59" i="30" s="1" a="1"/>
  <c r="V13" i="30"/>
  <c r="T13" i="30"/>
  <c r="R13" i="30"/>
  <c r="L14" i="29"/>
  <c r="N14" i="29" s="1"/>
  <c r="Q14" i="29" s="1"/>
  <c r="S14" i="29"/>
  <c r="K36" i="29"/>
  <c r="J36" i="29"/>
  <c r="K35" i="29"/>
  <c r="J35" i="29"/>
  <c r="K34" i="29"/>
  <c r="J34" i="29"/>
  <c r="K33" i="29"/>
  <c r="J33" i="29"/>
  <c r="K32" i="29"/>
  <c r="J32" i="29"/>
  <c r="K31" i="29"/>
  <c r="J31" i="29"/>
  <c r="K30" i="29"/>
  <c r="J30" i="29"/>
  <c r="K29" i="29"/>
  <c r="J29" i="29"/>
  <c r="K28" i="29"/>
  <c r="J28" i="29"/>
  <c r="K27" i="29"/>
  <c r="J27" i="29"/>
  <c r="K26" i="29"/>
  <c r="J26" i="29"/>
  <c r="K25" i="29"/>
  <c r="J25" i="29"/>
  <c r="K24" i="29"/>
  <c r="J24" i="29"/>
  <c r="K23" i="29"/>
  <c r="J23" i="29"/>
  <c r="K22" i="29"/>
  <c r="J22" i="29"/>
  <c r="K21" i="29"/>
  <c r="J21" i="29"/>
  <c r="K20" i="29"/>
  <c r="J20" i="29"/>
  <c r="K19" i="29"/>
  <c r="J19" i="29"/>
  <c r="K18" i="29"/>
  <c r="J18" i="29"/>
  <c r="K17" i="29"/>
  <c r="J17" i="29"/>
  <c r="K16" i="29"/>
  <c r="J16" i="29"/>
  <c r="K15" i="29"/>
  <c r="J15" i="29"/>
  <c r="K13" i="29"/>
  <c r="J13" i="29"/>
  <c r="K12" i="29"/>
  <c r="J12" i="29"/>
  <c r="K11" i="29"/>
  <c r="J11" i="29"/>
  <c r="K10" i="29"/>
  <c r="J10" i="29"/>
  <c r="K9" i="29"/>
  <c r="J9" i="29"/>
  <c r="O35" i="29"/>
  <c r="L35" i="29" l="1"/>
  <c r="N35" i="29" s="1"/>
  <c r="L62" i="30"/>
  <c r="M61" i="30"/>
  <c r="L61" i="30"/>
  <c r="J62" i="30" s="1"/>
  <c r="M60" i="30"/>
  <c r="K60" i="30" s="1"/>
  <c r="L60" i="30"/>
  <c r="K59" i="30" s="1"/>
  <c r="M63" i="30"/>
  <c r="M59" i="30"/>
  <c r="J60" i="30" s="1"/>
  <c r="L63" i="30"/>
  <c r="L59" i="30"/>
  <c r="J59" i="30" s="1"/>
  <c r="M62" i="30"/>
  <c r="M35" i="29"/>
  <c r="R35" i="29" s="1"/>
  <c r="W43" i="30" l="1"/>
  <c r="X43" i="30" s="1"/>
  <c r="Y43" i="30" s="1"/>
  <c r="Q40" i="30"/>
  <c r="W42" i="30"/>
  <c r="X42" i="30" s="1"/>
  <c r="Y42" i="30" s="1"/>
  <c r="Q39" i="30"/>
  <c r="Q46" i="30"/>
  <c r="W41" i="30"/>
  <c r="X41" i="30" s="1"/>
  <c r="Y41" i="30" s="1"/>
  <c r="Q45" i="30"/>
  <c r="Q44" i="30"/>
  <c r="W39" i="30"/>
  <c r="X39" i="30" s="1"/>
  <c r="Y39" i="30" s="1"/>
  <c r="Q36" i="30"/>
  <c r="K68" i="30"/>
  <c r="K70" i="30" s="1"/>
  <c r="K74" i="30" s="1"/>
  <c r="K76" i="30" s="1"/>
  <c r="K78" i="30" s="1"/>
  <c r="W46" i="30"/>
  <c r="X46" i="30" s="1"/>
  <c r="Y46" i="30" s="1"/>
  <c r="Q43" i="30"/>
  <c r="W38" i="30"/>
  <c r="X38" i="30" s="1"/>
  <c r="Y38" i="30" s="1"/>
  <c r="Q35" i="30"/>
  <c r="W45" i="30"/>
  <c r="X45" i="30" s="1"/>
  <c r="Y45" i="30" s="1"/>
  <c r="Q42" i="30"/>
  <c r="W37" i="30"/>
  <c r="X37" i="30" s="1"/>
  <c r="Y37" i="30" s="1"/>
  <c r="Q34" i="30"/>
  <c r="Q31" i="30"/>
  <c r="W26" i="30"/>
  <c r="X26" i="30" s="1"/>
  <c r="Y26" i="30" s="1"/>
  <c r="Q23" i="30"/>
  <c r="W18" i="30"/>
  <c r="X18" i="30" s="1"/>
  <c r="Y18" i="30" s="1"/>
  <c r="Q15" i="30"/>
  <c r="W44" i="30"/>
  <c r="X44" i="30" s="1"/>
  <c r="Y44" i="30" s="1"/>
  <c r="Q30" i="30"/>
  <c r="W25" i="30"/>
  <c r="X25" i="30" s="1"/>
  <c r="Y25" i="30" s="1"/>
  <c r="Q22" i="30"/>
  <c r="W17" i="30"/>
  <c r="X17" i="30" s="1"/>
  <c r="Y17" i="30" s="1"/>
  <c r="Q14" i="30"/>
  <c r="W35" i="30"/>
  <c r="X35" i="30" s="1"/>
  <c r="Y35" i="30" s="1"/>
  <c r="W32" i="30"/>
  <c r="X32" i="30" s="1"/>
  <c r="Y32" i="30" s="1"/>
  <c r="Q29" i="30"/>
  <c r="W24" i="30"/>
  <c r="X24" i="30" s="1"/>
  <c r="Y24" i="30" s="1"/>
  <c r="Q21" i="30"/>
  <c r="W16" i="30"/>
  <c r="X16" i="30" s="1"/>
  <c r="Y16" i="30" s="1"/>
  <c r="Q13" i="30"/>
  <c r="Q41" i="30"/>
  <c r="W40" i="30"/>
  <c r="X40" i="30" s="1"/>
  <c r="Y40" i="30" s="1"/>
  <c r="W33" i="30"/>
  <c r="X33" i="30" s="1"/>
  <c r="Y33" i="30" s="1"/>
  <c r="W31" i="30"/>
  <c r="X31" i="30" s="1"/>
  <c r="Y31" i="30" s="1"/>
  <c r="Q28" i="30"/>
  <c r="W23" i="30"/>
  <c r="X23" i="30" s="1"/>
  <c r="Y23" i="30" s="1"/>
  <c r="Q20" i="30"/>
  <c r="W15" i="30"/>
  <c r="X15" i="30" s="1"/>
  <c r="Y15" i="30" s="1"/>
  <c r="W27" i="30"/>
  <c r="X27" i="30" s="1"/>
  <c r="Y27" i="30" s="1"/>
  <c r="Q24" i="30"/>
  <c r="Q38" i="30"/>
  <c r="W30" i="30"/>
  <c r="X30" i="30" s="1"/>
  <c r="Y30" i="30" s="1"/>
  <c r="Q27" i="30"/>
  <c r="W22" i="30"/>
  <c r="X22" i="30" s="1"/>
  <c r="Y22" i="30" s="1"/>
  <c r="Q19" i="30"/>
  <c r="W14" i="30"/>
  <c r="X14" i="30" s="1"/>
  <c r="Y14" i="30" s="1"/>
  <c r="W13" i="30"/>
  <c r="X13" i="30" s="1"/>
  <c r="W34" i="30"/>
  <c r="X34" i="30" s="1"/>
  <c r="Y34" i="30" s="1"/>
  <c r="Q32" i="30"/>
  <c r="W19" i="30"/>
  <c r="X19" i="30" s="1"/>
  <c r="Y19" i="30" s="1"/>
  <c r="Q16" i="30"/>
  <c r="Q37" i="30"/>
  <c r="W36" i="30"/>
  <c r="X36" i="30" s="1"/>
  <c r="Y36" i="30" s="1"/>
  <c r="W29" i="30"/>
  <c r="X29" i="30" s="1"/>
  <c r="Y29" i="30" s="1"/>
  <c r="Q26" i="30"/>
  <c r="W21" i="30"/>
  <c r="X21" i="30" s="1"/>
  <c r="Y21" i="30" s="1"/>
  <c r="Q18" i="30"/>
  <c r="Q33" i="30"/>
  <c r="W28" i="30"/>
  <c r="X28" i="30" s="1"/>
  <c r="Y28" i="30" s="1"/>
  <c r="Q25" i="30"/>
  <c r="W20" i="30"/>
  <c r="X20" i="30" s="1"/>
  <c r="Y20" i="30" s="1"/>
  <c r="Q17" i="30"/>
  <c r="S35" i="29"/>
  <c r="Q35" i="29"/>
  <c r="X48" i="30" l="1"/>
  <c r="Y13" i="30"/>
  <c r="Y48" i="30" s="1"/>
  <c r="E16" i="19"/>
  <c r="D16" i="19"/>
  <c r="O12" i="2"/>
  <c r="Q12" i="2"/>
  <c r="N13" i="2"/>
  <c r="P13" i="2" s="1"/>
  <c r="O13" i="2"/>
  <c r="T13" i="2" s="1"/>
  <c r="Q13" i="2"/>
  <c r="O14" i="2"/>
  <c r="T14" i="2" s="1"/>
  <c r="Q14" i="2"/>
  <c r="Q15" i="2"/>
  <c r="O16" i="2"/>
  <c r="Q16" i="2"/>
  <c r="O17" i="2"/>
  <c r="T17" i="2" s="1"/>
  <c r="Q17" i="2"/>
  <c r="O18" i="2"/>
  <c r="T18" i="2" s="1"/>
  <c r="Q18" i="2"/>
  <c r="O19" i="2"/>
  <c r="T19" i="2" s="1"/>
  <c r="Q19" i="2"/>
  <c r="O20" i="2"/>
  <c r="Q20" i="2"/>
  <c r="O21" i="2"/>
  <c r="T21" i="2" s="1"/>
  <c r="Q21" i="2"/>
  <c r="O22" i="2"/>
  <c r="T22" i="2" s="1"/>
  <c r="Q22" i="2"/>
  <c r="O23" i="2"/>
  <c r="T23" i="2" s="1"/>
  <c r="Q23" i="2"/>
  <c r="O24" i="2"/>
  <c r="Q24" i="2"/>
  <c r="O25" i="2"/>
  <c r="T25" i="2" s="1"/>
  <c r="Q25" i="2"/>
  <c r="O26" i="2"/>
  <c r="T26" i="2" s="1"/>
  <c r="Q26" i="2"/>
  <c r="O27" i="2"/>
  <c r="Q27" i="2"/>
  <c r="O28" i="2"/>
  <c r="Q28" i="2"/>
  <c r="O29" i="2"/>
  <c r="T29" i="2" s="1"/>
  <c r="Q29" i="2"/>
  <c r="O30" i="2"/>
  <c r="T30" i="2" s="1"/>
  <c r="Q30" i="2"/>
  <c r="Q31" i="2"/>
  <c r="O32" i="2"/>
  <c r="Q32" i="2"/>
  <c r="O33" i="2"/>
  <c r="T33" i="2" s="1"/>
  <c r="Q33" i="2"/>
  <c r="O34" i="2"/>
  <c r="T34" i="2" s="1"/>
  <c r="Q34" i="2"/>
  <c r="Q35" i="2"/>
  <c r="O36" i="2"/>
  <c r="Q36" i="2"/>
  <c r="O37" i="2"/>
  <c r="T37" i="2" s="1"/>
  <c r="Q37" i="2"/>
  <c r="O38" i="2"/>
  <c r="T38" i="2" s="1"/>
  <c r="Q38" i="2"/>
  <c r="Q39" i="2"/>
  <c r="O40" i="2"/>
  <c r="Q40" i="2"/>
  <c r="O41" i="2"/>
  <c r="T41" i="2" s="1"/>
  <c r="Q41" i="2"/>
  <c r="O42" i="2"/>
  <c r="T42" i="2" s="1"/>
  <c r="Q42" i="2"/>
  <c r="Q43" i="2"/>
  <c r="O44" i="2"/>
  <c r="Q44" i="2"/>
  <c r="O45" i="2"/>
  <c r="T45" i="2" s="1"/>
  <c r="Q45" i="2"/>
  <c r="O46" i="2"/>
  <c r="T46" i="2" s="1"/>
  <c r="Q46" i="2"/>
  <c r="Q47" i="2"/>
  <c r="O48" i="2"/>
  <c r="T48" i="2" s="1"/>
  <c r="Q48" i="2"/>
  <c r="O49" i="2"/>
  <c r="T49" i="2" s="1"/>
  <c r="Q49" i="2"/>
  <c r="O50" i="2"/>
  <c r="T50" i="2" s="1"/>
  <c r="Q50" i="2"/>
  <c r="O51" i="2"/>
  <c r="Q51" i="2"/>
  <c r="O52" i="2"/>
  <c r="T52" i="2" s="1"/>
  <c r="Q52" i="2"/>
  <c r="O53" i="2"/>
  <c r="T53" i="2" s="1"/>
  <c r="Q53" i="2"/>
  <c r="O54" i="2"/>
  <c r="T54" i="2" s="1"/>
  <c r="Q54" i="2"/>
  <c r="Q55" i="2"/>
  <c r="O56" i="2"/>
  <c r="T56" i="2" s="1"/>
  <c r="Q56" i="2"/>
  <c r="O57" i="2"/>
  <c r="T57" i="2" s="1"/>
  <c r="Q57" i="2"/>
  <c r="O58" i="2"/>
  <c r="Q58" i="2"/>
  <c r="N59" i="2"/>
  <c r="P59" i="2" s="1"/>
  <c r="Q59" i="2"/>
  <c r="O60" i="2"/>
  <c r="T60" i="2" s="1"/>
  <c r="Q60" i="2"/>
  <c r="O61" i="2"/>
  <c r="T61" i="2" s="1"/>
  <c r="Q61" i="2"/>
  <c r="O62" i="2"/>
  <c r="Q62" i="2"/>
  <c r="O9" i="29"/>
  <c r="M10" i="29"/>
  <c r="U10" i="29" s="1"/>
  <c r="O10" i="29"/>
  <c r="M11" i="29"/>
  <c r="S11" i="29" s="1"/>
  <c r="O11" i="29"/>
  <c r="M12" i="29"/>
  <c r="U12" i="29" s="1"/>
  <c r="O12" i="29"/>
  <c r="M13" i="29"/>
  <c r="R13" i="29" s="1"/>
  <c r="O13" i="29"/>
  <c r="M15" i="29"/>
  <c r="O15" i="29"/>
  <c r="M16" i="29"/>
  <c r="U16" i="29" s="1"/>
  <c r="O16" i="29"/>
  <c r="M17" i="29"/>
  <c r="O17" i="29"/>
  <c r="M18" i="29"/>
  <c r="U18" i="29" s="1"/>
  <c r="O18" i="29"/>
  <c r="M19" i="29"/>
  <c r="U19" i="29" s="1"/>
  <c r="O19" i="29"/>
  <c r="M20" i="29"/>
  <c r="O20" i="29"/>
  <c r="M21" i="29"/>
  <c r="O21" i="29"/>
  <c r="M22" i="29"/>
  <c r="O22" i="29"/>
  <c r="M23" i="29"/>
  <c r="O23" i="29"/>
  <c r="M24" i="29"/>
  <c r="O24" i="29"/>
  <c r="M25" i="29"/>
  <c r="U25" i="29" s="1"/>
  <c r="O25" i="29"/>
  <c r="M26" i="29"/>
  <c r="O26" i="29"/>
  <c r="M27" i="29"/>
  <c r="O27" i="29"/>
  <c r="M28" i="29"/>
  <c r="O28" i="29"/>
  <c r="M29" i="29"/>
  <c r="O29" i="29"/>
  <c r="M30" i="29"/>
  <c r="O30" i="29"/>
  <c r="M31" i="29"/>
  <c r="U31" i="29" s="1"/>
  <c r="O31" i="29"/>
  <c r="M32" i="29"/>
  <c r="U32" i="29" s="1"/>
  <c r="O32" i="29"/>
  <c r="M33" i="29"/>
  <c r="O33" i="29"/>
  <c r="M34" i="29"/>
  <c r="S34" i="29" s="1"/>
  <c r="O34" i="29"/>
  <c r="M36" i="29"/>
  <c r="O36" i="29"/>
  <c r="U37" i="29"/>
  <c r="L16" i="29"/>
  <c r="N16" i="29" s="1"/>
  <c r="U58" i="2" l="1"/>
  <c r="S13" i="2"/>
  <c r="U19" i="2"/>
  <c r="N37" i="2"/>
  <c r="P37" i="2" s="1"/>
  <c r="S37" i="2" s="1"/>
  <c r="U41" i="2"/>
  <c r="U26" i="2"/>
  <c r="U33" i="2"/>
  <c r="N33" i="2"/>
  <c r="P33" i="2" s="1"/>
  <c r="S33" i="2" s="1"/>
  <c r="N21" i="2"/>
  <c r="P21" i="2" s="1"/>
  <c r="S21" i="2" s="1"/>
  <c r="U18" i="2"/>
  <c r="N53" i="2"/>
  <c r="P53" i="2" s="1"/>
  <c r="S53" i="2" s="1"/>
  <c r="N60" i="2"/>
  <c r="P60" i="2" s="1"/>
  <c r="S60" i="2" s="1"/>
  <c r="N19" i="2"/>
  <c r="P19" i="2" s="1"/>
  <c r="S19" i="2" s="1"/>
  <c r="N29" i="2"/>
  <c r="P29" i="2" s="1"/>
  <c r="S29" i="2" s="1"/>
  <c r="N36" i="2"/>
  <c r="P36" i="2" s="1"/>
  <c r="S36" i="2" s="1"/>
  <c r="N49" i="2"/>
  <c r="P49" i="2" s="1"/>
  <c r="S49" i="2" s="1"/>
  <c r="N25" i="2"/>
  <c r="P25" i="2" s="1"/>
  <c r="S25" i="2" s="1"/>
  <c r="N41" i="2"/>
  <c r="P41" i="2" s="1"/>
  <c r="S41" i="2" s="1"/>
  <c r="N17" i="2"/>
  <c r="P17" i="2" s="1"/>
  <c r="S17" i="2" s="1"/>
  <c r="U14" i="2"/>
  <c r="N45" i="2"/>
  <c r="P45" i="2" s="1"/>
  <c r="S45" i="2" s="1"/>
  <c r="U57" i="2"/>
  <c r="O59" i="2"/>
  <c r="T59" i="2" s="1"/>
  <c r="U48" i="2"/>
  <c r="N32" i="2"/>
  <c r="P32" i="2" s="1"/>
  <c r="S32" i="2" s="1"/>
  <c r="N54" i="2"/>
  <c r="P54" i="2" s="1"/>
  <c r="S54" i="2" s="1"/>
  <c r="N38" i="2"/>
  <c r="P38" i="2" s="1"/>
  <c r="S38" i="2" s="1"/>
  <c r="N40" i="2"/>
  <c r="P40" i="2" s="1"/>
  <c r="S40" i="2" s="1"/>
  <c r="N52" i="2"/>
  <c r="P52" i="2" s="1"/>
  <c r="S52" i="2" s="1"/>
  <c r="N42" i="2"/>
  <c r="P42" i="2" s="1"/>
  <c r="S42" i="2" s="1"/>
  <c r="N24" i="2"/>
  <c r="P24" i="2" s="1"/>
  <c r="S24" i="2" s="1"/>
  <c r="N28" i="2"/>
  <c r="P28" i="2" s="1"/>
  <c r="S28" i="2" s="1"/>
  <c r="N14" i="2"/>
  <c r="P14" i="2" s="1"/>
  <c r="S14" i="2" s="1"/>
  <c r="N62" i="2"/>
  <c r="P62" i="2" s="1"/>
  <c r="S62" i="2" s="1"/>
  <c r="N57" i="2"/>
  <c r="P57" i="2" s="1"/>
  <c r="S57" i="2" s="1"/>
  <c r="N48" i="2"/>
  <c r="P48" i="2" s="1"/>
  <c r="S48" i="2" s="1"/>
  <c r="N46" i="2"/>
  <c r="P46" i="2" s="1"/>
  <c r="S46" i="2" s="1"/>
  <c r="N30" i="2"/>
  <c r="P30" i="2" s="1"/>
  <c r="S30" i="2" s="1"/>
  <c r="U13" i="2"/>
  <c r="N56" i="2"/>
  <c r="P56" i="2" s="1"/>
  <c r="S56" i="2" s="1"/>
  <c r="N18" i="2"/>
  <c r="P18" i="2" s="1"/>
  <c r="S18" i="2" s="1"/>
  <c r="N16" i="2"/>
  <c r="P16" i="2" s="1"/>
  <c r="S16" i="2" s="1"/>
  <c r="U61" i="2"/>
  <c r="U56" i="2"/>
  <c r="U54" i="2"/>
  <c r="N51" i="2"/>
  <c r="P51" i="2" s="1"/>
  <c r="S51" i="2" s="1"/>
  <c r="U45" i="2"/>
  <c r="N61" i="2"/>
  <c r="P61" i="2" s="1"/>
  <c r="S61" i="2" s="1"/>
  <c r="N20" i="2"/>
  <c r="P20" i="2" s="1"/>
  <c r="S20" i="2" s="1"/>
  <c r="N50" i="2"/>
  <c r="P50" i="2" s="1"/>
  <c r="S50" i="2" s="1"/>
  <c r="N26" i="2"/>
  <c r="P26" i="2" s="1"/>
  <c r="S26" i="2" s="1"/>
  <c r="N12" i="2"/>
  <c r="P12" i="2" s="1"/>
  <c r="S12" i="2" s="1"/>
  <c r="N44" i="2"/>
  <c r="P44" i="2" s="1"/>
  <c r="S44" i="2" s="1"/>
  <c r="N58" i="2"/>
  <c r="P58" i="2" s="1"/>
  <c r="S58" i="2" s="1"/>
  <c r="U52" i="2"/>
  <c r="N34" i="2"/>
  <c r="P34" i="2" s="1"/>
  <c r="S34" i="2" s="1"/>
  <c r="R16" i="29"/>
  <c r="U15" i="29"/>
  <c r="R15" i="29"/>
  <c r="U29" i="29"/>
  <c r="R29" i="29"/>
  <c r="R12" i="29"/>
  <c r="Q16" i="29"/>
  <c r="S29" i="29"/>
  <c r="R18" i="29"/>
  <c r="U20" i="29"/>
  <c r="R20" i="29"/>
  <c r="R28" i="29"/>
  <c r="U28" i="29"/>
  <c r="U26" i="29"/>
  <c r="R26" i="29"/>
  <c r="S26" i="29"/>
  <c r="S28" i="29"/>
  <c r="U13" i="29"/>
  <c r="S25" i="29"/>
  <c r="S13" i="29"/>
  <c r="S33" i="29"/>
  <c r="R25" i="29"/>
  <c r="R19" i="29"/>
  <c r="R10" i="29"/>
  <c r="L20" i="29"/>
  <c r="N20" i="29" s="1"/>
  <c r="Q20" i="29" s="1"/>
  <c r="L18" i="29"/>
  <c r="N18" i="29" s="1"/>
  <c r="Q18" i="29" s="1"/>
  <c r="O15" i="2"/>
  <c r="L79" i="2"/>
  <c r="U17" i="29"/>
  <c r="R17" i="29"/>
  <c r="L33" i="29"/>
  <c r="N33" i="29" s="1"/>
  <c r="Q33" i="29" s="1"/>
  <c r="R31" i="29"/>
  <c r="S31" i="29"/>
  <c r="U22" i="29"/>
  <c r="R22" i="29"/>
  <c r="R33" i="29"/>
  <c r="U33" i="29"/>
  <c r="S17" i="29"/>
  <c r="S21" i="29"/>
  <c r="U24" i="29"/>
  <c r="R24" i="29"/>
  <c r="U21" i="29"/>
  <c r="R21" i="29"/>
  <c r="K57" i="29"/>
  <c r="M9" i="29"/>
  <c r="T62" i="2"/>
  <c r="U62" i="2"/>
  <c r="R32" i="29"/>
  <c r="S32" i="29"/>
  <c r="R27" i="29"/>
  <c r="U27" i="29"/>
  <c r="U30" i="29"/>
  <c r="R30" i="29"/>
  <c r="S10" i="29"/>
  <c r="S22" i="29"/>
  <c r="S18" i="29"/>
  <c r="T27" i="2"/>
  <c r="U27" i="2"/>
  <c r="R34" i="29"/>
  <c r="U34" i="29"/>
  <c r="T58" i="2"/>
  <c r="L21" i="29"/>
  <c r="N21" i="29" s="1"/>
  <c r="Q21" i="29" s="1"/>
  <c r="S36" i="29"/>
  <c r="U36" i="29"/>
  <c r="R36" i="29"/>
  <c r="U23" i="29"/>
  <c r="R23" i="29"/>
  <c r="U11" i="29"/>
  <c r="R11" i="29"/>
  <c r="L28" i="29"/>
  <c r="N28" i="29" s="1"/>
  <c r="Q28" i="29" s="1"/>
  <c r="S24" i="29"/>
  <c r="S12" i="29"/>
  <c r="T51" i="2"/>
  <c r="U51" i="2"/>
  <c r="N27" i="2"/>
  <c r="P27" i="2" s="1"/>
  <c r="S27" i="2" s="1"/>
  <c r="O47" i="2"/>
  <c r="N47" i="2"/>
  <c r="P47" i="2" s="1"/>
  <c r="U30" i="2"/>
  <c r="S23" i="29"/>
  <c r="S19" i="29"/>
  <c r="S15" i="29"/>
  <c r="U60" i="2"/>
  <c r="N55" i="2"/>
  <c r="P55" i="2" s="1"/>
  <c r="O55" i="2"/>
  <c r="U32" i="2"/>
  <c r="T32" i="2"/>
  <c r="U28" i="2"/>
  <c r="T28" i="2"/>
  <c r="U20" i="2"/>
  <c r="T20" i="2"/>
  <c r="S20" i="29"/>
  <c r="S16" i="29"/>
  <c r="U23" i="2"/>
  <c r="N22" i="2"/>
  <c r="P22" i="2" s="1"/>
  <c r="S22" i="2" s="1"/>
  <c r="L85" i="2"/>
  <c r="S27" i="29"/>
  <c r="U40" i="2"/>
  <c r="T40" i="2"/>
  <c r="U38" i="2"/>
  <c r="O35" i="2"/>
  <c r="N35" i="2"/>
  <c r="P35" i="2" s="1"/>
  <c r="U21" i="2"/>
  <c r="N15" i="2"/>
  <c r="P15" i="2" s="1"/>
  <c r="U49" i="2"/>
  <c r="U46" i="2"/>
  <c r="O43" i="2"/>
  <c r="N43" i="2"/>
  <c r="P43" i="2" s="1"/>
  <c r="U29" i="2"/>
  <c r="N23" i="2"/>
  <c r="P23" i="2" s="1"/>
  <c r="S23" i="2" s="1"/>
  <c r="U16" i="2"/>
  <c r="T16" i="2"/>
  <c r="S30" i="29"/>
  <c r="U53" i="2"/>
  <c r="U36" i="2"/>
  <c r="T36" i="2"/>
  <c r="U34" i="2"/>
  <c r="O31" i="2"/>
  <c r="N31" i="2"/>
  <c r="P31" i="2" s="1"/>
  <c r="U17" i="2"/>
  <c r="U37" i="2"/>
  <c r="U24" i="2"/>
  <c r="T24" i="2"/>
  <c r="U22" i="2"/>
  <c r="U50" i="2"/>
  <c r="U44" i="2"/>
  <c r="T44" i="2"/>
  <c r="U42" i="2"/>
  <c r="O39" i="2"/>
  <c r="N39" i="2"/>
  <c r="P39" i="2" s="1"/>
  <c r="U25" i="2"/>
  <c r="U12" i="2"/>
  <c r="T12" i="2"/>
  <c r="E18" i="19"/>
  <c r="D18" i="19"/>
  <c r="L30" i="29"/>
  <c r="N30" i="29" s="1"/>
  <c r="Q30" i="29" s="1"/>
  <c r="L25" i="29"/>
  <c r="N25" i="29" s="1"/>
  <c r="Q25" i="29" s="1"/>
  <c r="L36" i="29"/>
  <c r="N36" i="29" s="1"/>
  <c r="Q36" i="29" s="1"/>
  <c r="L19" i="29"/>
  <c r="N19" i="29" s="1"/>
  <c r="Q19" i="29" s="1"/>
  <c r="S47" i="2" l="1"/>
  <c r="S15" i="2"/>
  <c r="S59" i="2"/>
  <c r="S39" i="2"/>
  <c r="S35" i="2"/>
  <c r="U59" i="2"/>
  <c r="S31" i="2"/>
  <c r="S55" i="2"/>
  <c r="L23" i="29"/>
  <c r="N23" i="29" s="1"/>
  <c r="Q23" i="29" s="1"/>
  <c r="L13" i="29"/>
  <c r="N13" i="29" s="1"/>
  <c r="Q13" i="29" s="1"/>
  <c r="L31" i="29"/>
  <c r="N31" i="29" s="1"/>
  <c r="Q31" i="29" s="1"/>
  <c r="L34" i="29"/>
  <c r="N34" i="29" s="1"/>
  <c r="Q34" i="29" s="1"/>
  <c r="L29" i="29"/>
  <c r="N29" i="29" s="1"/>
  <c r="Q29" i="29" s="1"/>
  <c r="T43" i="2"/>
  <c r="U43" i="2"/>
  <c r="L24" i="29"/>
  <c r="N24" i="29" s="1"/>
  <c r="Q24" i="29" s="1"/>
  <c r="T31" i="2"/>
  <c r="U31" i="2"/>
  <c r="T47" i="2"/>
  <c r="U47" i="2"/>
  <c r="L32" i="29"/>
  <c r="N32" i="29" s="1"/>
  <c r="Q32" i="29" s="1"/>
  <c r="L11" i="29"/>
  <c r="N11" i="29" s="1"/>
  <c r="Q11" i="29" s="1"/>
  <c r="T39" i="2"/>
  <c r="U39" i="2"/>
  <c r="T15" i="2"/>
  <c r="U15" i="2"/>
  <c r="T35" i="2"/>
  <c r="U35" i="2"/>
  <c r="L26" i="29"/>
  <c r="N26" i="29" s="1"/>
  <c r="Q26" i="29" s="1"/>
  <c r="T55" i="2"/>
  <c r="U55" i="2"/>
  <c r="L10" i="29"/>
  <c r="N10" i="29" s="1"/>
  <c r="Q10" i="29" s="1"/>
  <c r="L27" i="29"/>
  <c r="N27" i="29" s="1"/>
  <c r="Q27" i="29" s="1"/>
  <c r="L15" i="29"/>
  <c r="N15" i="29" s="1"/>
  <c r="Q15" i="29" s="1"/>
  <c r="R9" i="29"/>
  <c r="S9" i="29"/>
  <c r="U9" i="29"/>
  <c r="S43" i="2"/>
  <c r="L12" i="29"/>
  <c r="N12" i="29" s="1"/>
  <c r="Q12" i="29" s="1"/>
  <c r="L22" i="29"/>
  <c r="N22" i="29" s="1"/>
  <c r="Q22" i="29" s="1"/>
  <c r="L9" i="29"/>
  <c r="N9" i="29" s="1"/>
  <c r="Q9" i="29" s="1"/>
  <c r="L17" i="29"/>
  <c r="N17" i="29" s="1"/>
  <c r="Q17" i="29" s="1"/>
  <c r="N69" i="2" l="1" a="1"/>
  <c r="N71" i="2" s="1"/>
  <c r="L73" i="2" s="1"/>
  <c r="L49" i="29" a="1"/>
  <c r="K63" i="29"/>
  <c r="O71" i="2" l="1"/>
  <c r="O70" i="2"/>
  <c r="M71" i="2" s="1"/>
  <c r="N73" i="2"/>
  <c r="O73" i="2"/>
  <c r="O72" i="2"/>
  <c r="N70" i="2"/>
  <c r="M70" i="2" s="1"/>
  <c r="N72" i="2"/>
  <c r="N69" i="2"/>
  <c r="L70" i="2" s="1"/>
  <c r="R18" i="2" s="1"/>
  <c r="O69" i="2"/>
  <c r="L71" i="2" s="1"/>
  <c r="L81" i="2" s="1"/>
  <c r="L83" i="2" s="1"/>
  <c r="L87" i="2" s="1"/>
  <c r="L89" i="2" s="1"/>
  <c r="L91" i="2" s="1"/>
  <c r="R17" i="2"/>
  <c r="L49" i="29"/>
  <c r="J49" i="29" s="1"/>
  <c r="M51" i="29"/>
  <c r="M50" i="29"/>
  <c r="K50" i="29" s="1"/>
  <c r="L51" i="29"/>
  <c r="J52" i="29" s="1"/>
  <c r="M52" i="29"/>
  <c r="M49" i="29"/>
  <c r="J50" i="29" s="1"/>
  <c r="L50" i="29"/>
  <c r="K49" i="29" s="1"/>
  <c r="L52" i="29"/>
  <c r="M53" i="29"/>
  <c r="L53" i="29"/>
  <c r="R54" i="2" l="1"/>
  <c r="R46" i="2"/>
  <c r="R19" i="2"/>
  <c r="R60" i="2"/>
  <c r="R38" i="2"/>
  <c r="R35" i="2"/>
  <c r="R49" i="2"/>
  <c r="R36" i="2"/>
  <c r="R14" i="2"/>
  <c r="R31" i="2"/>
  <c r="R41" i="2"/>
  <c r="R28" i="2"/>
  <c r="R57" i="2"/>
  <c r="R53" i="2"/>
  <c r="R45" i="2"/>
  <c r="R13" i="2"/>
  <c r="R32" i="2"/>
  <c r="R42" i="2"/>
  <c r="R59" i="2"/>
  <c r="R39" i="2"/>
  <c r="R37" i="2"/>
  <c r="R56" i="2"/>
  <c r="R24" i="2"/>
  <c r="R34" i="2"/>
  <c r="R33" i="2"/>
  <c r="R30" i="2"/>
  <c r="R61" i="2"/>
  <c r="R62" i="2"/>
  <c r="R52" i="2"/>
  <c r="R20" i="2"/>
  <c r="R51" i="2"/>
  <c r="R27" i="2"/>
  <c r="R29" i="2"/>
  <c r="R48" i="2"/>
  <c r="R16" i="2"/>
  <c r="R26" i="2"/>
  <c r="R23" i="2"/>
  <c r="R25" i="2"/>
  <c r="R12" i="2"/>
  <c r="R58" i="2"/>
  <c r="R47" i="2"/>
  <c r="R44" i="2"/>
  <c r="R22" i="2"/>
  <c r="R55" i="2"/>
  <c r="R43" i="2"/>
  <c r="R15" i="2"/>
  <c r="R21" i="2"/>
  <c r="R40" i="2"/>
  <c r="R50" i="2"/>
  <c r="P14" i="29"/>
  <c r="P35" i="29"/>
  <c r="V9" i="29"/>
  <c r="W9" i="29" s="1"/>
  <c r="P10" i="29"/>
  <c r="V13" i="29"/>
  <c r="W13" i="29" s="1"/>
  <c r="X13" i="29" s="1"/>
  <c r="P15" i="29"/>
  <c r="V18" i="29"/>
  <c r="W18" i="29" s="1"/>
  <c r="X18" i="29" s="1"/>
  <c r="P19" i="29"/>
  <c r="V22" i="29"/>
  <c r="W22" i="29" s="1"/>
  <c r="X22" i="29" s="1"/>
  <c r="P23" i="29"/>
  <c r="V26" i="29"/>
  <c r="W26" i="29" s="1"/>
  <c r="X26" i="29" s="1"/>
  <c r="P27" i="29"/>
  <c r="V30" i="29"/>
  <c r="W30" i="29" s="1"/>
  <c r="X30" i="29" s="1"/>
  <c r="P31" i="29"/>
  <c r="V34" i="29"/>
  <c r="W34" i="29" s="1"/>
  <c r="X34" i="29" s="1"/>
  <c r="P36" i="29"/>
  <c r="V37" i="29"/>
  <c r="W37" i="29" s="1"/>
  <c r="X37" i="29" s="1"/>
  <c r="K59" i="29"/>
  <c r="K61" i="29" s="1"/>
  <c r="K65" i="29" s="1"/>
  <c r="K67" i="29" s="1"/>
  <c r="P9" i="29"/>
  <c r="V12" i="29"/>
  <c r="W12" i="29" s="1"/>
  <c r="X12" i="29" s="1"/>
  <c r="P13" i="29"/>
  <c r="V17" i="29"/>
  <c r="W17" i="29" s="1"/>
  <c r="X17" i="29" s="1"/>
  <c r="P18" i="29"/>
  <c r="V21" i="29"/>
  <c r="W21" i="29" s="1"/>
  <c r="X21" i="29" s="1"/>
  <c r="P22" i="29"/>
  <c r="V25" i="29"/>
  <c r="W25" i="29" s="1"/>
  <c r="X25" i="29" s="1"/>
  <c r="P26" i="29"/>
  <c r="V29" i="29"/>
  <c r="W29" i="29" s="1"/>
  <c r="X29" i="29" s="1"/>
  <c r="P30" i="29"/>
  <c r="V33" i="29"/>
  <c r="W33" i="29" s="1"/>
  <c r="X33" i="29" s="1"/>
  <c r="P34" i="29"/>
  <c r="V11" i="29"/>
  <c r="W11" i="29" s="1"/>
  <c r="X11" i="29" s="1"/>
  <c r="P12" i="29"/>
  <c r="V16" i="29"/>
  <c r="W16" i="29" s="1"/>
  <c r="X16" i="29" s="1"/>
  <c r="P17" i="29"/>
  <c r="V20" i="29"/>
  <c r="W20" i="29" s="1"/>
  <c r="X20" i="29" s="1"/>
  <c r="P21" i="29"/>
  <c r="V24" i="29"/>
  <c r="W24" i="29" s="1"/>
  <c r="X24" i="29" s="1"/>
  <c r="P25" i="29"/>
  <c r="V28" i="29"/>
  <c r="W28" i="29" s="1"/>
  <c r="X28" i="29" s="1"/>
  <c r="P29" i="29"/>
  <c r="V32" i="29"/>
  <c r="W32" i="29" s="1"/>
  <c r="X32" i="29" s="1"/>
  <c r="P33" i="29"/>
  <c r="P16" i="29"/>
  <c r="V27" i="29"/>
  <c r="W27" i="29" s="1"/>
  <c r="X27" i="29" s="1"/>
  <c r="P32" i="29"/>
  <c r="V10" i="29"/>
  <c r="W10" i="29" s="1"/>
  <c r="X10" i="29" s="1"/>
  <c r="V23" i="29"/>
  <c r="W23" i="29" s="1"/>
  <c r="X23" i="29" s="1"/>
  <c r="P28" i="29"/>
  <c r="P11" i="29"/>
  <c r="V19" i="29"/>
  <c r="W19" i="29" s="1"/>
  <c r="X19" i="29" s="1"/>
  <c r="P24" i="29"/>
  <c r="V36" i="29"/>
  <c r="W36" i="29" s="1"/>
  <c r="X36" i="29" s="1"/>
  <c r="V15" i="29"/>
  <c r="W15" i="29" s="1"/>
  <c r="X15" i="29" s="1"/>
  <c r="P20" i="29"/>
  <c r="V31" i="29"/>
  <c r="W31" i="29" s="1"/>
  <c r="X31" i="29" s="1"/>
  <c r="K69" i="29" l="1"/>
  <c r="E13" i="21" s="1"/>
  <c r="D13" i="21"/>
  <c r="X9" i="29"/>
  <c r="X38" i="29" s="1"/>
  <c r="W38" i="29"/>
  <c r="D16" i="21" l="1"/>
  <c r="D18" i="21"/>
  <c r="E16" i="21"/>
  <c r="E18" i="21"/>
</calcChain>
</file>

<file path=xl/sharedStrings.xml><?xml version="1.0" encoding="utf-8"?>
<sst xmlns="http://schemas.openxmlformats.org/spreadsheetml/2006/main" count="8269" uniqueCount="152">
  <si>
    <t>Quantity</t>
  </si>
  <si>
    <t>Size</t>
  </si>
  <si>
    <t>Avg Cost</t>
  </si>
  <si>
    <t>n</t>
  </si>
  <si>
    <t>y</t>
  </si>
  <si>
    <t>x</t>
  </si>
  <si>
    <t>est y</t>
  </si>
  <si>
    <t>y*n^.5</t>
  </si>
  <si>
    <t>n^.5</t>
  </si>
  <si>
    <t>xn^.5</t>
  </si>
  <si>
    <t>Standard</t>
  </si>
  <si>
    <t>Estimate</t>
  </si>
  <si>
    <t>Error</t>
  </si>
  <si>
    <t>Description</t>
  </si>
  <si>
    <t>954 MCM ACSR CONDUCTOR</t>
  </si>
  <si>
    <t>636 MCM ALUMINUM CONDUCTOR</t>
  </si>
  <si>
    <t>1272 MCM ACSR CONDUCTOR</t>
  </si>
  <si>
    <t>utility_account</t>
  </si>
  <si>
    <t>retirement_unit</t>
  </si>
  <si>
    <t>accum_cost</t>
  </si>
  <si>
    <t>in_service_year</t>
  </si>
  <si>
    <t>quantity</t>
  </si>
  <si>
    <t>E368.00-Line Transformers</t>
  </si>
  <si>
    <t>TRANSFORMERS - OH 1P - 100 KVA</t>
  </si>
  <si>
    <t>TRANSFORMERS - PM 1P - 25 KVA</t>
  </si>
  <si>
    <t>TRANSFORMERS - PM 1P - 150 KVA</t>
  </si>
  <si>
    <t>TRANSFORMERS - OH 1P - 75 KVA</t>
  </si>
  <si>
    <t>TRANSFORMERS - PM 3P - 150 KVA</t>
  </si>
  <si>
    <t>TRANSFORMERS - PM 1P - 75 KVA</t>
  </si>
  <si>
    <t>TRANSFORMERS - OH 1P - 50 KVA</t>
  </si>
  <si>
    <t>TRANSFORMERS - PM 3P - 2500 KVA</t>
  </si>
  <si>
    <t>TRANSFORMERS - OH 1P - 150 KVA</t>
  </si>
  <si>
    <t>TRANSFORMERS - PM 3P - 225 KVA</t>
  </si>
  <si>
    <t>TRANSFORMERS - PM 3P - 750 KVA</t>
  </si>
  <si>
    <t>TRANSFORMERS - PM 1P - 50 KVA</t>
  </si>
  <si>
    <t>TRANSFORMERS - PM 1P - 225 KVA</t>
  </si>
  <si>
    <t>TRANSFORMERS - PM 3P - 2000 KVA</t>
  </si>
  <si>
    <t>TRANSFORMERS - PM 1P - 100 KVA</t>
  </si>
  <si>
    <t>TRANSFORMERS - PM 1P - 37.5 KVA</t>
  </si>
  <si>
    <t>TRANSFORMERS - OH 1P - 167 KVA</t>
  </si>
  <si>
    <t>TRANSFORMERS - OH 1P - 37.5 KVA</t>
  </si>
  <si>
    <t>TRANSFORMERS - PM 3P - 1000 KVA</t>
  </si>
  <si>
    <t>TRANSFORMERS - OH 1P - 250 KVA</t>
  </si>
  <si>
    <t>TRANSFORMERS - PM 3P - 500 KVA</t>
  </si>
  <si>
    <t>TRANSFORMERS - OH 1P - 15 KVA</t>
  </si>
  <si>
    <t>TRANSFORMERS - PM 3P - 300 KVA</t>
  </si>
  <si>
    <t>TRANSFORMERS - OH 1P - 25 KVA</t>
  </si>
  <si>
    <t>TRANSFORMERS - PM 3P - 1500 KVA</t>
  </si>
  <si>
    <t>TRANSFORMERS - OH 1P - 500 KVA</t>
  </si>
  <si>
    <t>TRANSFORMERS - PM 3P - 75 KVA</t>
  </si>
  <si>
    <t>TRANSFORMERS - PM 3P - 3000 KVA</t>
  </si>
  <si>
    <t>6 COPPER CONDUCTOR</t>
  </si>
  <si>
    <t>E367.00-UG Conductors and Devices</t>
  </si>
  <si>
    <t>350 MCM COPPER CONDUCTOR</t>
  </si>
  <si>
    <t>500 MCM COPPER CONDUCTOR</t>
  </si>
  <si>
    <t>750 MCM COPPER CONDUCTOR</t>
  </si>
  <si>
    <t>1/0 CONDUCTOR</t>
  </si>
  <si>
    <t>2/0 COPPER CONDUCTOR</t>
  </si>
  <si>
    <t>1000 MCM CONDUCTOR</t>
  </si>
  <si>
    <t>4 COPPER CONDUCTOR</t>
  </si>
  <si>
    <t>250 MCM COPPER CONDUCTOR</t>
  </si>
  <si>
    <t>2000 MCM 1/C 1000V CABLE</t>
  </si>
  <si>
    <t>8 COPPER CONDUCTOR</t>
  </si>
  <si>
    <t>#12 CABLE</t>
  </si>
  <si>
    <t>1500 MCM UGAL CABLE</t>
  </si>
  <si>
    <t>795 MCM ALUMINUM CONDUCTOR</t>
  </si>
  <si>
    <t>1 CONDUCTOR</t>
  </si>
  <si>
    <t>E365.00-OH Conductors and Devices</t>
  </si>
  <si>
    <t>840,200 24/13 ACAR WIRE</t>
  </si>
  <si>
    <t>6A COPPER CONDUCTOR</t>
  </si>
  <si>
    <t>300 MCM COPPER CONDUCTOR</t>
  </si>
  <si>
    <t>Primary</t>
  </si>
  <si>
    <t>Secondary</t>
  </si>
  <si>
    <t>Plant Classification</t>
  </si>
  <si>
    <t>Total Number of Units</t>
  </si>
  <si>
    <t>Zero Intercept</t>
  </si>
  <si>
    <t>Zero Intercept Cost</t>
  </si>
  <si>
    <t>Total Cost of Sample</t>
  </si>
  <si>
    <t>Percentage of Total</t>
  </si>
  <si>
    <t>Percentage Classified as Customer-Related</t>
  </si>
  <si>
    <t>Percentage Classified as Demand-Related</t>
  </si>
  <si>
    <t>Size Coefficient  ($ per MCM)</t>
  </si>
  <si>
    <t>Zero Intercept ($ per Unit)</t>
  </si>
  <si>
    <t>R-Square</t>
  </si>
  <si>
    <t>Customer</t>
  </si>
  <si>
    <t>Demand</t>
  </si>
  <si>
    <t>Asset</t>
  </si>
  <si>
    <t>Units</t>
  </si>
  <si>
    <t>Original Cost</t>
  </si>
  <si>
    <t>Size Coefficient  ($ per kVA)</t>
  </si>
  <si>
    <t>Cost</t>
  </si>
  <si>
    <t>Weighted Linear Regression Statistics</t>
  </si>
  <si>
    <t>4A COPPER CONDUCTOR</t>
  </si>
  <si>
    <t>80 MCM ACSR CONDUCTOR</t>
  </si>
  <si>
    <t>TRANSFORMERS - OH 1P - 10 KVA</t>
  </si>
  <si>
    <t>TRANSFORMERS - PM 1P - 15 KVA</t>
  </si>
  <si>
    <t>TRANSFORMERS - PM 1P - 167 KVA</t>
  </si>
  <si>
    <t>TRANSFORMERS - PM 1P - 250 KVA</t>
  </si>
  <si>
    <t>TRANSFORMERS - PM 1P - 500 KVA</t>
  </si>
  <si>
    <t>1/0 CABLE</t>
  </si>
  <si>
    <t>Overhead</t>
  </si>
  <si>
    <t>Underground</t>
  </si>
  <si>
    <t>Pri/Sec Splits for Overhead Conductor</t>
  </si>
  <si>
    <t>Pri/Sec Splits for Underground Conductor</t>
  </si>
  <si>
    <t>3/0 CONDUCTOR</t>
  </si>
  <si>
    <t>4/0 CONDUCTOR</t>
  </si>
  <si>
    <t>7/C CONDUCTOR</t>
  </si>
  <si>
    <t>101 MCM ACSR CONDUCTOR</t>
  </si>
  <si>
    <t>520 MCM CONDUCTOR</t>
  </si>
  <si>
    <t>600 MCM CONDUCTOR</t>
  </si>
  <si>
    <t>error y</t>
  </si>
  <si>
    <t>error y*n^.5</t>
  </si>
  <si>
    <t>sqr error</t>
  </si>
  <si>
    <t>20 M.A.W. MESSENGER WIRE</t>
  </si>
  <si>
    <t>200 MCM CABLE</t>
  </si>
  <si>
    <t>336,400 19 STR. ALL ALUMINUM</t>
  </si>
  <si>
    <t>TRANSFORMERS - OH 1P - 1 KVA</t>
  </si>
  <si>
    <t>TRANSFORMERS - OH 1P - 333 KVA</t>
  </si>
  <si>
    <t>TRANSFORMERS - OH 1P - 7.5 KVA</t>
  </si>
  <si>
    <t>Kentucky Utilities Company</t>
  </si>
  <si>
    <t>266 MCM ACSR CONDUCTOR</t>
  </si>
  <si>
    <t>397 MCM ACSR CONDUCTOR</t>
  </si>
  <si>
    <t>Underground Conductors and Devices Account E367.00</t>
  </si>
  <si>
    <t>Line Transformers Account E368.00</t>
  </si>
  <si>
    <t>TRANSFORMERS - OH 1P - .6 KVA</t>
  </si>
  <si>
    <t>TRANSFORMERS - OH 1P - 1.5 KVA</t>
  </si>
  <si>
    <t>TRANSFORMERS - OH 1P - 1250 KVA</t>
  </si>
  <si>
    <t>TRANSFORMERS - OH 1P - 3 KVA</t>
  </si>
  <si>
    <t>TRANSFORMERS - OH 1P - 5 KVA</t>
  </si>
  <si>
    <t>TRANSFORMERS - OH 1P - 667 KVA</t>
  </si>
  <si>
    <t>TRANSFORMERS - OH 1P - 833 KVA</t>
  </si>
  <si>
    <t>TRANSFORMERS - PM 1P - 10 KVA</t>
  </si>
  <si>
    <t>TRANSFORMERS - PM 1P - 333 KVA</t>
  </si>
  <si>
    <t>TRANSFORMERS - PM 3P - 112 KVA</t>
  </si>
  <si>
    <t>TRANSFORMERS - PM 3P - 112.5 KVA</t>
  </si>
  <si>
    <t>TRANSFORMERS - PM 3P - 1250 KVA</t>
  </si>
  <si>
    <t>TRANSFORMERS - PM 3P - 333 KVA</t>
  </si>
  <si>
    <t>TRANSFORMERS - PM 3P - 45 KVA</t>
  </si>
  <si>
    <t>TRANSFORMERS - PM 3P - 833 KVA</t>
  </si>
  <si>
    <t>as of June 2016</t>
  </si>
  <si>
    <t>#2 Triplex</t>
  </si>
  <si>
    <t>#4 Aluminum Poly</t>
  </si>
  <si>
    <t>1/0 Triplex</t>
  </si>
  <si>
    <t>Distribution Overhead Conductors and Devices Account E365.00</t>
  </si>
  <si>
    <t>as of June 30 2016</t>
  </si>
  <si>
    <t>1/0 Aluminum</t>
  </si>
  <si>
    <t>123,270 ACAR WIRE</t>
  </si>
  <si>
    <t>195,700 ACAR WIRE</t>
  </si>
  <si>
    <t>392,500 24/13 ACAR WIRE</t>
  </si>
  <si>
    <t>LINEST ARRAY</t>
  </si>
  <si>
    <t>2000 MCM CABLE</t>
  </si>
  <si>
    <t>LINEST 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</si>
</sst>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dd\-mmm\-yy;@"/>
    <numFmt numFmtId="166" formatCode="_(* #,##0_);_(* \(#,##0\);_(* &quot;-&quot;??_);_(@_)"/>
    <numFmt numFmtId="167" formatCode="_(* #,##0.00000_);_(* \(#,##0.00000\);_(* &quot;-&quot;??_);_(@_)"/>
    <numFmt numFmtId="168" formatCode="_(* #,##0.000_);_(* \(#,##0.000\);_(* &quot;-&quot;??_);_(@_)"/>
    <numFmt numFmtId="169" formatCode="_(* #,##0.0000000_);_(* \(#,##0.0000000\);_(* &quot;-&quot;??_);_(@_)"/>
    <numFmt numFmtId="170" formatCode="0.000%"/>
    <numFmt numFmtId="171" formatCode="0.0000%"/>
    <numFmt numFmtId="172" formatCode="_(* #,##0.0000_);_(* \(#,##0.0000\);_(* &quot;-&quot;??_);_(@_)"/>
    <numFmt numFmtId="173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sz val="12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164" fontId="0" fillId="0" borderId="0" xfId="0" applyNumberFormat="1"/>
    <xf numFmtId="39" fontId="0" fillId="0" borderId="0" xfId="0" applyNumberFormat="1"/>
    <xf numFmtId="37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0" fontId="0" fillId="0" borderId="0" xfId="0" applyBorder="1"/>
    <xf numFmtId="43" fontId="0" fillId="0" borderId="0" xfId="0" applyNumberFormat="1"/>
    <xf numFmtId="0" fontId="3" fillId="0" borderId="1" xfId="0" applyFont="1" applyBorder="1" applyAlignment="1">
      <alignment horizontal="center"/>
    </xf>
    <xf numFmtId="166" fontId="4" fillId="0" borderId="0" xfId="0" applyNumberFormat="1" applyFont="1"/>
    <xf numFmtId="167" fontId="4" fillId="0" borderId="0" xfId="0" applyNumberFormat="1" applyFont="1"/>
    <xf numFmtId="43" fontId="4" fillId="0" borderId="0" xfId="0" applyNumberFormat="1" applyFont="1"/>
    <xf numFmtId="168" fontId="4" fillId="0" borderId="0" xfId="0" applyNumberFormat="1" applyFont="1"/>
    <xf numFmtId="0" fontId="4" fillId="0" borderId="0" xfId="0" applyFont="1"/>
    <xf numFmtId="166" fontId="3" fillId="0" borderId="0" xfId="1" applyNumberFormat="1" applyFont="1"/>
    <xf numFmtId="166" fontId="3" fillId="0" borderId="0" xfId="1" applyNumberFormat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4" fillId="0" borderId="0" xfId="1" applyNumberFormat="1" applyFont="1"/>
    <xf numFmtId="169" fontId="4" fillId="0" borderId="0" xfId="1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7" fontId="4" fillId="0" borderId="0" xfId="0" applyNumberFormat="1" applyFont="1"/>
    <xf numFmtId="39" fontId="4" fillId="0" borderId="0" xfId="0" applyNumberFormat="1" applyFont="1"/>
    <xf numFmtId="164" fontId="4" fillId="0" borderId="0" xfId="0" applyNumberFormat="1" applyFont="1"/>
    <xf numFmtId="0" fontId="0" fillId="0" borderId="0" xfId="0" quotePrefix="1" applyAlignment="1">
      <alignment horizontal="left"/>
    </xf>
    <xf numFmtId="44" fontId="4" fillId="0" borderId="0" xfId="3" applyFont="1"/>
    <xf numFmtId="0" fontId="4" fillId="0" borderId="0" xfId="0" applyNumberFormat="1" applyFont="1"/>
    <xf numFmtId="0" fontId="4" fillId="0" borderId="0" xfId="0" applyFont="1" applyFill="1"/>
    <xf numFmtId="3" fontId="4" fillId="0" borderId="0" xfId="0" applyNumberFormat="1" applyFont="1"/>
    <xf numFmtId="6" fontId="4" fillId="0" borderId="0" xfId="0" applyNumberFormat="1" applyFont="1"/>
    <xf numFmtId="0" fontId="6" fillId="0" borderId="0" xfId="0" applyFont="1"/>
    <xf numFmtId="3" fontId="0" fillId="0" borderId="0" xfId="0" applyNumberFormat="1"/>
    <xf numFmtId="6" fontId="0" fillId="0" borderId="0" xfId="0" applyNumberFormat="1"/>
    <xf numFmtId="10" fontId="0" fillId="0" borderId="0" xfId="0" applyNumberFormat="1"/>
    <xf numFmtId="0" fontId="7" fillId="0" borderId="0" xfId="0" applyFont="1"/>
    <xf numFmtId="169" fontId="0" fillId="0" borderId="0" xfId="0" applyNumberFormat="1"/>
    <xf numFmtId="171" fontId="0" fillId="0" borderId="0" xfId="6" applyNumberFormat="1" applyFont="1"/>
    <xf numFmtId="170" fontId="4" fillId="0" borderId="0" xfId="0" applyNumberFormat="1" applyFont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3" fillId="0" borderId="0" xfId="0" applyFont="1"/>
    <xf numFmtId="10" fontId="4" fillId="0" borderId="0" xfId="0" applyNumberFormat="1" applyFont="1"/>
    <xf numFmtId="0" fontId="0" fillId="0" borderId="0" xfId="0" applyFill="1"/>
    <xf numFmtId="3" fontId="0" fillId="0" borderId="0" xfId="0" applyNumberFormat="1" applyFill="1"/>
    <xf numFmtId="169" fontId="0" fillId="0" borderId="0" xfId="0" applyNumberFormat="1" applyFill="1"/>
    <xf numFmtId="10" fontId="0" fillId="0" borderId="2" xfId="0" applyNumberForma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7" fillId="0" borderId="0" xfId="0" applyFont="1" applyFill="1"/>
    <xf numFmtId="43" fontId="7" fillId="0" borderId="0" xfId="1" applyFont="1" applyFill="1"/>
    <xf numFmtId="166" fontId="7" fillId="0" borderId="0" xfId="0" applyNumberFormat="1" applyFont="1" applyFill="1"/>
    <xf numFmtId="167" fontId="7" fillId="0" borderId="0" xfId="0" applyNumberFormat="1" applyFont="1" applyFill="1"/>
    <xf numFmtId="43" fontId="7" fillId="0" borderId="0" xfId="0" applyNumberFormat="1" applyFont="1" applyFill="1"/>
    <xf numFmtId="168" fontId="7" fillId="0" borderId="0" xfId="0" applyNumberFormat="1" applyFont="1" applyFill="1"/>
    <xf numFmtId="0" fontId="4" fillId="0" borderId="1" xfId="0" applyFont="1" applyBorder="1"/>
    <xf numFmtId="0" fontId="4" fillId="3" borderId="0" xfId="0" applyFont="1" applyFill="1"/>
    <xf numFmtId="0" fontId="0" fillId="3" borderId="0" xfId="0" applyFill="1"/>
    <xf numFmtId="0" fontId="5" fillId="0" borderId="0" xfId="0" applyFont="1"/>
    <xf numFmtId="10" fontId="0" fillId="0" borderId="0" xfId="6" applyNumberFormat="1" applyFont="1"/>
    <xf numFmtId="172" fontId="0" fillId="0" borderId="0" xfId="0" applyNumberFormat="1"/>
    <xf numFmtId="0" fontId="5" fillId="0" borderId="0" xfId="0" applyFont="1" applyAlignment="1">
      <alignment horizontal="right"/>
    </xf>
    <xf numFmtId="15" fontId="7" fillId="0" borderId="0" xfId="0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/>
    <xf numFmtId="0" fontId="0" fillId="0" borderId="0" xfId="0" applyFill="1" applyBorder="1"/>
    <xf numFmtId="173" fontId="0" fillId="0" borderId="0" xfId="3" applyNumberFormat="1" applyFont="1" applyFill="1"/>
    <xf numFmtId="166" fontId="0" fillId="0" borderId="0" xfId="0" applyNumberFormat="1"/>
    <xf numFmtId="43" fontId="4" fillId="0" borderId="0" xfId="1" applyNumberFormat="1" applyFont="1"/>
    <xf numFmtId="166" fontId="3" fillId="0" borderId="0" xfId="1" applyNumberFormat="1" applyFont="1" applyFill="1"/>
    <xf numFmtId="166" fontId="3" fillId="0" borderId="0" xfId="1" applyNumberFormat="1" applyFont="1" applyFill="1" applyAlignment="1">
      <alignment horizontal="right"/>
    </xf>
    <xf numFmtId="166" fontId="3" fillId="0" borderId="1" xfId="1" applyNumberFormat="1" applyFont="1" applyFill="1" applyBorder="1" applyAlignment="1">
      <alignment horizontal="right"/>
    </xf>
    <xf numFmtId="166" fontId="4" fillId="0" borderId="0" xfId="1" applyNumberFormat="1" applyFont="1" applyFill="1"/>
    <xf numFmtId="169" fontId="4" fillId="0" borderId="0" xfId="1" applyNumberFormat="1" applyFont="1" applyFill="1"/>
    <xf numFmtId="43" fontId="4" fillId="3" borderId="0" xfId="0" applyNumberFormat="1" applyFont="1" applyFill="1"/>
    <xf numFmtId="166" fontId="4" fillId="3" borderId="0" xfId="0" applyNumberFormat="1" applyFont="1" applyFill="1"/>
    <xf numFmtId="43" fontId="4" fillId="0" borderId="0" xfId="0" applyNumberFormat="1" applyFont="1" applyFill="1"/>
    <xf numFmtId="0" fontId="4" fillId="2" borderId="0" xfId="0" applyFont="1" applyFill="1" applyBorder="1"/>
    <xf numFmtId="0" fontId="4" fillId="0" borderId="0" xfId="0" applyFont="1" applyFill="1" applyBorder="1"/>
    <xf numFmtId="0" fontId="7" fillId="3" borderId="0" xfId="0" applyFont="1" applyFill="1"/>
    <xf numFmtId="43" fontId="4" fillId="0" borderId="0" xfId="1" applyNumberFormat="1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168" fontId="4" fillId="0" borderId="0" xfId="0" applyNumberFormat="1" applyFont="1" applyFill="1"/>
    <xf numFmtId="0" fontId="5" fillId="0" borderId="0" xfId="0" applyFont="1" applyBorder="1"/>
    <xf numFmtId="0" fontId="0" fillId="2" borderId="0" xfId="0" applyFill="1" applyBorder="1"/>
    <xf numFmtId="166" fontId="3" fillId="2" borderId="0" xfId="1" applyNumberFormat="1" applyFont="1" applyFill="1" applyBorder="1"/>
    <xf numFmtId="166" fontId="3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/>
    <xf numFmtId="169" fontId="4" fillId="2" borderId="0" xfId="1" applyNumberFormat="1" applyFont="1" applyFill="1" applyBorder="1"/>
    <xf numFmtId="0" fontId="7" fillId="2" borderId="0" xfId="0" applyFont="1" applyFill="1" applyBorder="1"/>
    <xf numFmtId="3" fontId="0" fillId="0" borderId="0" xfId="0" applyNumberFormat="1" applyFill="1" applyBorder="1"/>
    <xf numFmtId="169" fontId="0" fillId="0" borderId="0" xfId="0" applyNumberFormat="1" applyFill="1" applyBorder="1"/>
    <xf numFmtId="173" fontId="0" fillId="0" borderId="0" xfId="3" applyNumberFormat="1" applyFont="1" applyFill="1" applyBorder="1"/>
    <xf numFmtId="10" fontId="0" fillId="0" borderId="0" xfId="0" applyNumberFormat="1" applyFill="1" applyBorder="1"/>
    <xf numFmtId="169" fontId="11" fillId="2" borderId="0" xfId="1" applyNumberFormat="1" applyFont="1" applyFill="1" applyBorder="1"/>
    <xf numFmtId="0" fontId="9" fillId="0" borderId="0" xfId="0" applyFont="1"/>
    <xf numFmtId="0" fontId="8" fillId="0" borderId="0" xfId="0" applyFont="1" applyBorder="1"/>
    <xf numFmtId="166" fontId="3" fillId="0" borderId="0" xfId="1" applyNumberFormat="1" applyFont="1" applyBorder="1"/>
    <xf numFmtId="166" fontId="3" fillId="0" borderId="0" xfId="1" applyNumberFormat="1" applyFont="1" applyBorder="1" applyAlignment="1">
      <alignment horizontal="right"/>
    </xf>
    <xf numFmtId="166" fontId="4" fillId="0" borderId="0" xfId="1" applyNumberFormat="1" applyFont="1" applyBorder="1"/>
    <xf numFmtId="169" fontId="4" fillId="0" borderId="0" xfId="1" applyNumberFormat="1" applyFont="1" applyBorder="1"/>
    <xf numFmtId="0" fontId="7" fillId="0" borderId="0" xfId="0" applyFont="1" applyBorder="1"/>
    <xf numFmtId="0" fontId="6" fillId="0" borderId="0" xfId="0" applyFont="1" applyBorder="1"/>
    <xf numFmtId="3" fontId="0" fillId="0" borderId="0" xfId="0" applyNumberFormat="1" applyBorder="1"/>
    <xf numFmtId="169" fontId="0" fillId="0" borderId="0" xfId="0" applyNumberFormat="1" applyBorder="1"/>
    <xf numFmtId="6" fontId="0" fillId="0" borderId="0" xfId="0" applyNumberFormat="1" applyBorder="1"/>
    <xf numFmtId="43" fontId="0" fillId="0" borderId="0" xfId="0" applyNumberFormat="1" applyBorder="1"/>
    <xf numFmtId="10" fontId="0" fillId="0" borderId="0" xfId="0" applyNumberFormat="1" applyBorder="1"/>
    <xf numFmtId="166" fontId="0" fillId="0" borderId="0" xfId="0" applyNumberFormat="1" applyBorder="1"/>
    <xf numFmtId="0" fontId="0" fillId="0" borderId="0" xfId="0" quotePrefix="1" applyBorder="1" applyAlignment="1">
      <alignment horizontal="left"/>
    </xf>
    <xf numFmtId="43" fontId="4" fillId="0" borderId="0" xfId="1" applyNumberFormat="1" applyFont="1" applyBorder="1"/>
    <xf numFmtId="0" fontId="3" fillId="0" borderId="0" xfId="0" applyFont="1" applyBorder="1"/>
    <xf numFmtId="3" fontId="4" fillId="0" borderId="0" xfId="0" applyNumberFormat="1" applyFont="1" applyBorder="1"/>
    <xf numFmtId="44" fontId="4" fillId="0" borderId="0" xfId="3" applyFont="1" applyBorder="1"/>
    <xf numFmtId="6" fontId="4" fillId="0" borderId="0" xfId="0" applyNumberFormat="1" applyFont="1" applyBorder="1"/>
    <xf numFmtId="10" fontId="4" fillId="0" borderId="0" xfId="0" applyNumberFormat="1" applyFont="1" applyBorder="1"/>
    <xf numFmtId="173" fontId="4" fillId="0" borderId="0" xfId="3" applyNumberFormat="1" applyFont="1"/>
    <xf numFmtId="0" fontId="9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166" fontId="12" fillId="0" borderId="0" xfId="1" applyNumberFormat="1" applyFont="1" applyFill="1"/>
    <xf numFmtId="10" fontId="0" fillId="0" borderId="2" xfId="0" applyNumberFormat="1" applyBorder="1"/>
    <xf numFmtId="43" fontId="4" fillId="0" borderId="0" xfId="1" applyFont="1" applyFill="1"/>
    <xf numFmtId="2" fontId="4" fillId="0" borderId="0" xfId="0" applyNumberFormat="1" applyFont="1" applyFill="1"/>
    <xf numFmtId="0" fontId="13" fillId="0" borderId="0" xfId="0" applyFont="1"/>
    <xf numFmtId="172" fontId="0" fillId="0" borderId="0" xfId="2" applyNumberFormat="1" applyFont="1"/>
    <xf numFmtId="0" fontId="10" fillId="0" borderId="0" xfId="4" applyFont="1"/>
    <xf numFmtId="164" fontId="10" fillId="0" borderId="0" xfId="4" applyNumberFormat="1" applyFont="1"/>
    <xf numFmtId="44" fontId="10" fillId="0" borderId="0" xfId="3" applyFont="1"/>
    <xf numFmtId="43" fontId="10" fillId="0" borderId="0" xfId="1" applyFont="1"/>
    <xf numFmtId="0" fontId="12" fillId="0" borderId="0" xfId="0" applyFont="1" applyFill="1"/>
    <xf numFmtId="164" fontId="12" fillId="0" borderId="0" xfId="0" applyNumberFormat="1" applyFont="1" applyFill="1"/>
    <xf numFmtId="43" fontId="12" fillId="0" borderId="0" xfId="1" applyFont="1" applyFill="1"/>
    <xf numFmtId="0" fontId="10" fillId="0" borderId="0" xfId="5" quotePrefix="1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</cellXfs>
  <cellStyles count="7">
    <cellStyle name="Comma" xfId="1" builtinId="3"/>
    <cellStyle name="Comma 2" xfId="2"/>
    <cellStyle name="Currency" xfId="3" builtinId="4"/>
    <cellStyle name="Normal" xfId="0" builtinId="0"/>
    <cellStyle name="Normal 2" xfId="4"/>
    <cellStyle name="Normal 3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545"/>
  <sheetViews>
    <sheetView tabSelected="1" view="pageBreakPreview" zoomScale="80" zoomScaleNormal="75" zoomScaleSheetLayoutView="80" workbookViewId="0">
      <selection sqref="A1:F1"/>
    </sheetView>
  </sheetViews>
  <sheetFormatPr defaultRowHeight="12.75" x14ac:dyDescent="0.2"/>
  <cols>
    <col min="1" max="1" width="32.42578125" bestFit="1" customWidth="1"/>
    <col min="2" max="2" width="13.85546875" style="1" bestFit="1" customWidth="1"/>
    <col min="3" max="3" width="39.28515625" bestFit="1" customWidth="1"/>
    <col min="4" max="4" width="14.28515625" style="3" bestFit="1" customWidth="1"/>
    <col min="5" max="5" width="14.42578125" style="2" bestFit="1" customWidth="1"/>
    <col min="7" max="7" width="13.140625" bestFit="1" customWidth="1"/>
    <col min="9" max="9" width="32.140625" style="46" bestFit="1" customWidth="1"/>
    <col min="10" max="10" width="21" customWidth="1"/>
    <col min="11" max="11" width="19" customWidth="1"/>
    <col min="12" max="12" width="20" customWidth="1"/>
    <col min="13" max="13" width="9.42578125" bestFit="1" customWidth="1"/>
    <col min="14" max="14" width="12.28515625" bestFit="1" customWidth="1"/>
    <col min="15" max="15" width="13.42578125" bestFit="1" customWidth="1"/>
    <col min="16" max="16" width="10.140625" bestFit="1" customWidth="1"/>
    <col min="17" max="17" width="20.5703125" customWidth="1"/>
    <col min="18" max="18" width="19.85546875" customWidth="1"/>
    <col min="19" max="19" width="14.5703125" bestFit="1" customWidth="1"/>
    <col min="20" max="20" width="9.28515625" bestFit="1" customWidth="1"/>
    <col min="21" max="25" width="22.7109375" style="15" customWidth="1"/>
    <col min="30" max="30" width="17.28515625" bestFit="1" customWidth="1"/>
    <col min="31" max="31" width="10" bestFit="1" customWidth="1"/>
    <col min="254" max="254" width="32.42578125" bestFit="1" customWidth="1"/>
    <col min="255" max="255" width="13.85546875" bestFit="1" customWidth="1"/>
    <col min="256" max="256" width="39.28515625" bestFit="1" customWidth="1"/>
    <col min="257" max="257" width="14.28515625" bestFit="1" customWidth="1"/>
    <col min="258" max="258" width="14.42578125" bestFit="1" customWidth="1"/>
    <col min="259" max="260" width="14.42578125" customWidth="1"/>
    <col min="261" max="261" width="16.28515625" bestFit="1" customWidth="1"/>
    <col min="263" max="263" width="13.140625" bestFit="1" customWidth="1"/>
    <col min="265" max="265" width="32.140625" bestFit="1" customWidth="1"/>
    <col min="266" max="266" width="21" customWidth="1"/>
    <col min="267" max="267" width="19" customWidth="1"/>
    <col min="268" max="268" width="20" customWidth="1"/>
    <col min="269" max="269" width="9.42578125" bestFit="1" customWidth="1"/>
    <col min="270" max="270" width="12.28515625" bestFit="1" customWidth="1"/>
    <col min="271" max="271" width="13.42578125" bestFit="1" customWidth="1"/>
    <col min="272" max="272" width="10.140625" bestFit="1" customWidth="1"/>
    <col min="273" max="273" width="20.5703125" customWidth="1"/>
    <col min="274" max="274" width="19.85546875" customWidth="1"/>
    <col min="275" max="275" width="14.5703125" bestFit="1" customWidth="1"/>
    <col min="276" max="276" width="9.28515625" bestFit="1" customWidth="1"/>
    <col min="277" max="281" width="22.7109375" customWidth="1"/>
    <col min="286" max="286" width="17.28515625" bestFit="1" customWidth="1"/>
    <col min="287" max="287" width="10" bestFit="1" customWidth="1"/>
    <col min="510" max="510" width="32.42578125" bestFit="1" customWidth="1"/>
    <col min="511" max="511" width="13.85546875" bestFit="1" customWidth="1"/>
    <col min="512" max="512" width="39.28515625" bestFit="1" customWidth="1"/>
    <col min="513" max="513" width="14.28515625" bestFit="1" customWidth="1"/>
    <col min="514" max="514" width="14.42578125" bestFit="1" customWidth="1"/>
    <col min="515" max="516" width="14.42578125" customWidth="1"/>
    <col min="517" max="517" width="16.28515625" bestFit="1" customWidth="1"/>
    <col min="519" max="519" width="13.140625" bestFit="1" customWidth="1"/>
    <col min="521" max="521" width="32.140625" bestFit="1" customWidth="1"/>
    <col min="522" max="522" width="21" customWidth="1"/>
    <col min="523" max="523" width="19" customWidth="1"/>
    <col min="524" max="524" width="20" customWidth="1"/>
    <col min="525" max="525" width="9.42578125" bestFit="1" customWidth="1"/>
    <col min="526" max="526" width="12.28515625" bestFit="1" customWidth="1"/>
    <col min="527" max="527" width="13.42578125" bestFit="1" customWidth="1"/>
    <col min="528" max="528" width="10.140625" bestFit="1" customWidth="1"/>
    <col min="529" max="529" width="20.5703125" customWidth="1"/>
    <col min="530" max="530" width="19.85546875" customWidth="1"/>
    <col min="531" max="531" width="14.5703125" bestFit="1" customWidth="1"/>
    <col min="532" max="532" width="9.28515625" bestFit="1" customWidth="1"/>
    <col min="533" max="537" width="22.7109375" customWidth="1"/>
    <col min="542" max="542" width="17.28515625" bestFit="1" customWidth="1"/>
    <col min="543" max="543" width="10" bestFit="1" customWidth="1"/>
    <col min="766" max="766" width="32.42578125" bestFit="1" customWidth="1"/>
    <col min="767" max="767" width="13.85546875" bestFit="1" customWidth="1"/>
    <col min="768" max="768" width="39.28515625" bestFit="1" customWidth="1"/>
    <col min="769" max="769" width="14.28515625" bestFit="1" customWidth="1"/>
    <col min="770" max="770" width="14.42578125" bestFit="1" customWidth="1"/>
    <col min="771" max="772" width="14.42578125" customWidth="1"/>
    <col min="773" max="773" width="16.28515625" bestFit="1" customWidth="1"/>
    <col min="775" max="775" width="13.140625" bestFit="1" customWidth="1"/>
    <col min="777" max="777" width="32.140625" bestFit="1" customWidth="1"/>
    <col min="778" max="778" width="21" customWidth="1"/>
    <col min="779" max="779" width="19" customWidth="1"/>
    <col min="780" max="780" width="20" customWidth="1"/>
    <col min="781" max="781" width="9.42578125" bestFit="1" customWidth="1"/>
    <col min="782" max="782" width="12.28515625" bestFit="1" customWidth="1"/>
    <col min="783" max="783" width="13.42578125" bestFit="1" customWidth="1"/>
    <col min="784" max="784" width="10.140625" bestFit="1" customWidth="1"/>
    <col min="785" max="785" width="20.5703125" customWidth="1"/>
    <col min="786" max="786" width="19.85546875" customWidth="1"/>
    <col min="787" max="787" width="14.5703125" bestFit="1" customWidth="1"/>
    <col min="788" max="788" width="9.28515625" bestFit="1" customWidth="1"/>
    <col min="789" max="793" width="22.7109375" customWidth="1"/>
    <col min="798" max="798" width="17.28515625" bestFit="1" customWidth="1"/>
    <col min="799" max="799" width="10" bestFit="1" customWidth="1"/>
    <col min="1022" max="1022" width="32.42578125" bestFit="1" customWidth="1"/>
    <col min="1023" max="1023" width="13.85546875" bestFit="1" customWidth="1"/>
    <col min="1024" max="1024" width="39.28515625" bestFit="1" customWidth="1"/>
    <col min="1025" max="1025" width="14.28515625" bestFit="1" customWidth="1"/>
    <col min="1026" max="1026" width="14.42578125" bestFit="1" customWidth="1"/>
    <col min="1027" max="1028" width="14.42578125" customWidth="1"/>
    <col min="1029" max="1029" width="16.28515625" bestFit="1" customWidth="1"/>
    <col min="1031" max="1031" width="13.140625" bestFit="1" customWidth="1"/>
    <col min="1033" max="1033" width="32.140625" bestFit="1" customWidth="1"/>
    <col min="1034" max="1034" width="21" customWidth="1"/>
    <col min="1035" max="1035" width="19" customWidth="1"/>
    <col min="1036" max="1036" width="20" customWidth="1"/>
    <col min="1037" max="1037" width="9.42578125" bestFit="1" customWidth="1"/>
    <col min="1038" max="1038" width="12.28515625" bestFit="1" customWidth="1"/>
    <col min="1039" max="1039" width="13.42578125" bestFit="1" customWidth="1"/>
    <col min="1040" max="1040" width="10.140625" bestFit="1" customWidth="1"/>
    <col min="1041" max="1041" width="20.5703125" customWidth="1"/>
    <col min="1042" max="1042" width="19.85546875" customWidth="1"/>
    <col min="1043" max="1043" width="14.5703125" bestFit="1" customWidth="1"/>
    <col min="1044" max="1044" width="9.28515625" bestFit="1" customWidth="1"/>
    <col min="1045" max="1049" width="22.7109375" customWidth="1"/>
    <col min="1054" max="1054" width="17.28515625" bestFit="1" customWidth="1"/>
    <col min="1055" max="1055" width="10" bestFit="1" customWidth="1"/>
    <col min="1278" max="1278" width="32.42578125" bestFit="1" customWidth="1"/>
    <col min="1279" max="1279" width="13.85546875" bestFit="1" customWidth="1"/>
    <col min="1280" max="1280" width="39.28515625" bestFit="1" customWidth="1"/>
    <col min="1281" max="1281" width="14.28515625" bestFit="1" customWidth="1"/>
    <col min="1282" max="1282" width="14.42578125" bestFit="1" customWidth="1"/>
    <col min="1283" max="1284" width="14.42578125" customWidth="1"/>
    <col min="1285" max="1285" width="16.28515625" bestFit="1" customWidth="1"/>
    <col min="1287" max="1287" width="13.140625" bestFit="1" customWidth="1"/>
    <col min="1289" max="1289" width="32.140625" bestFit="1" customWidth="1"/>
    <col min="1290" max="1290" width="21" customWidth="1"/>
    <col min="1291" max="1291" width="19" customWidth="1"/>
    <col min="1292" max="1292" width="20" customWidth="1"/>
    <col min="1293" max="1293" width="9.42578125" bestFit="1" customWidth="1"/>
    <col min="1294" max="1294" width="12.28515625" bestFit="1" customWidth="1"/>
    <col min="1295" max="1295" width="13.42578125" bestFit="1" customWidth="1"/>
    <col min="1296" max="1296" width="10.140625" bestFit="1" customWidth="1"/>
    <col min="1297" max="1297" width="20.5703125" customWidth="1"/>
    <col min="1298" max="1298" width="19.85546875" customWidth="1"/>
    <col min="1299" max="1299" width="14.5703125" bestFit="1" customWidth="1"/>
    <col min="1300" max="1300" width="9.28515625" bestFit="1" customWidth="1"/>
    <col min="1301" max="1305" width="22.7109375" customWidth="1"/>
    <col min="1310" max="1310" width="17.28515625" bestFit="1" customWidth="1"/>
    <col min="1311" max="1311" width="10" bestFit="1" customWidth="1"/>
    <col min="1534" max="1534" width="32.42578125" bestFit="1" customWidth="1"/>
    <col min="1535" max="1535" width="13.85546875" bestFit="1" customWidth="1"/>
    <col min="1536" max="1536" width="39.28515625" bestFit="1" customWidth="1"/>
    <col min="1537" max="1537" width="14.28515625" bestFit="1" customWidth="1"/>
    <col min="1538" max="1538" width="14.42578125" bestFit="1" customWidth="1"/>
    <col min="1539" max="1540" width="14.42578125" customWidth="1"/>
    <col min="1541" max="1541" width="16.28515625" bestFit="1" customWidth="1"/>
    <col min="1543" max="1543" width="13.140625" bestFit="1" customWidth="1"/>
    <col min="1545" max="1545" width="32.140625" bestFit="1" customWidth="1"/>
    <col min="1546" max="1546" width="21" customWidth="1"/>
    <col min="1547" max="1547" width="19" customWidth="1"/>
    <col min="1548" max="1548" width="20" customWidth="1"/>
    <col min="1549" max="1549" width="9.42578125" bestFit="1" customWidth="1"/>
    <col min="1550" max="1550" width="12.28515625" bestFit="1" customWidth="1"/>
    <col min="1551" max="1551" width="13.42578125" bestFit="1" customWidth="1"/>
    <col min="1552" max="1552" width="10.140625" bestFit="1" customWidth="1"/>
    <col min="1553" max="1553" width="20.5703125" customWidth="1"/>
    <col min="1554" max="1554" width="19.85546875" customWidth="1"/>
    <col min="1555" max="1555" width="14.5703125" bestFit="1" customWidth="1"/>
    <col min="1556" max="1556" width="9.28515625" bestFit="1" customWidth="1"/>
    <col min="1557" max="1561" width="22.7109375" customWidth="1"/>
    <col min="1566" max="1566" width="17.28515625" bestFit="1" customWidth="1"/>
    <col min="1567" max="1567" width="10" bestFit="1" customWidth="1"/>
    <col min="1790" max="1790" width="32.42578125" bestFit="1" customWidth="1"/>
    <col min="1791" max="1791" width="13.85546875" bestFit="1" customWidth="1"/>
    <col min="1792" max="1792" width="39.28515625" bestFit="1" customWidth="1"/>
    <col min="1793" max="1793" width="14.28515625" bestFit="1" customWidth="1"/>
    <col min="1794" max="1794" width="14.42578125" bestFit="1" customWidth="1"/>
    <col min="1795" max="1796" width="14.42578125" customWidth="1"/>
    <col min="1797" max="1797" width="16.28515625" bestFit="1" customWidth="1"/>
    <col min="1799" max="1799" width="13.140625" bestFit="1" customWidth="1"/>
    <col min="1801" max="1801" width="32.140625" bestFit="1" customWidth="1"/>
    <col min="1802" max="1802" width="21" customWidth="1"/>
    <col min="1803" max="1803" width="19" customWidth="1"/>
    <col min="1804" max="1804" width="20" customWidth="1"/>
    <col min="1805" max="1805" width="9.42578125" bestFit="1" customWidth="1"/>
    <col min="1806" max="1806" width="12.28515625" bestFit="1" customWidth="1"/>
    <col min="1807" max="1807" width="13.42578125" bestFit="1" customWidth="1"/>
    <col min="1808" max="1808" width="10.140625" bestFit="1" customWidth="1"/>
    <col min="1809" max="1809" width="20.5703125" customWidth="1"/>
    <col min="1810" max="1810" width="19.85546875" customWidth="1"/>
    <col min="1811" max="1811" width="14.5703125" bestFit="1" customWidth="1"/>
    <col min="1812" max="1812" width="9.28515625" bestFit="1" customWidth="1"/>
    <col min="1813" max="1817" width="22.7109375" customWidth="1"/>
    <col min="1822" max="1822" width="17.28515625" bestFit="1" customWidth="1"/>
    <col min="1823" max="1823" width="10" bestFit="1" customWidth="1"/>
    <col min="2046" max="2046" width="32.42578125" bestFit="1" customWidth="1"/>
    <col min="2047" max="2047" width="13.85546875" bestFit="1" customWidth="1"/>
    <col min="2048" max="2048" width="39.28515625" bestFit="1" customWidth="1"/>
    <col min="2049" max="2049" width="14.28515625" bestFit="1" customWidth="1"/>
    <col min="2050" max="2050" width="14.42578125" bestFit="1" customWidth="1"/>
    <col min="2051" max="2052" width="14.42578125" customWidth="1"/>
    <col min="2053" max="2053" width="16.28515625" bestFit="1" customWidth="1"/>
    <col min="2055" max="2055" width="13.140625" bestFit="1" customWidth="1"/>
    <col min="2057" max="2057" width="32.140625" bestFit="1" customWidth="1"/>
    <col min="2058" max="2058" width="21" customWidth="1"/>
    <col min="2059" max="2059" width="19" customWidth="1"/>
    <col min="2060" max="2060" width="20" customWidth="1"/>
    <col min="2061" max="2061" width="9.42578125" bestFit="1" customWidth="1"/>
    <col min="2062" max="2062" width="12.28515625" bestFit="1" customWidth="1"/>
    <col min="2063" max="2063" width="13.42578125" bestFit="1" customWidth="1"/>
    <col min="2064" max="2064" width="10.140625" bestFit="1" customWidth="1"/>
    <col min="2065" max="2065" width="20.5703125" customWidth="1"/>
    <col min="2066" max="2066" width="19.85546875" customWidth="1"/>
    <col min="2067" max="2067" width="14.5703125" bestFit="1" customWidth="1"/>
    <col min="2068" max="2068" width="9.28515625" bestFit="1" customWidth="1"/>
    <col min="2069" max="2073" width="22.7109375" customWidth="1"/>
    <col min="2078" max="2078" width="17.28515625" bestFit="1" customWidth="1"/>
    <col min="2079" max="2079" width="10" bestFit="1" customWidth="1"/>
    <col min="2302" max="2302" width="32.42578125" bestFit="1" customWidth="1"/>
    <col min="2303" max="2303" width="13.85546875" bestFit="1" customWidth="1"/>
    <col min="2304" max="2304" width="39.28515625" bestFit="1" customWidth="1"/>
    <col min="2305" max="2305" width="14.28515625" bestFit="1" customWidth="1"/>
    <col min="2306" max="2306" width="14.42578125" bestFit="1" customWidth="1"/>
    <col min="2307" max="2308" width="14.42578125" customWidth="1"/>
    <col min="2309" max="2309" width="16.28515625" bestFit="1" customWidth="1"/>
    <col min="2311" max="2311" width="13.140625" bestFit="1" customWidth="1"/>
    <col min="2313" max="2313" width="32.140625" bestFit="1" customWidth="1"/>
    <col min="2314" max="2314" width="21" customWidth="1"/>
    <col min="2315" max="2315" width="19" customWidth="1"/>
    <col min="2316" max="2316" width="20" customWidth="1"/>
    <col min="2317" max="2317" width="9.42578125" bestFit="1" customWidth="1"/>
    <col min="2318" max="2318" width="12.28515625" bestFit="1" customWidth="1"/>
    <col min="2319" max="2319" width="13.42578125" bestFit="1" customWidth="1"/>
    <col min="2320" max="2320" width="10.140625" bestFit="1" customWidth="1"/>
    <col min="2321" max="2321" width="20.5703125" customWidth="1"/>
    <col min="2322" max="2322" width="19.85546875" customWidth="1"/>
    <col min="2323" max="2323" width="14.5703125" bestFit="1" customWidth="1"/>
    <col min="2324" max="2324" width="9.28515625" bestFit="1" customWidth="1"/>
    <col min="2325" max="2329" width="22.7109375" customWidth="1"/>
    <col min="2334" max="2334" width="17.28515625" bestFit="1" customWidth="1"/>
    <col min="2335" max="2335" width="10" bestFit="1" customWidth="1"/>
    <col min="2558" max="2558" width="32.42578125" bestFit="1" customWidth="1"/>
    <col min="2559" max="2559" width="13.85546875" bestFit="1" customWidth="1"/>
    <col min="2560" max="2560" width="39.28515625" bestFit="1" customWidth="1"/>
    <col min="2561" max="2561" width="14.28515625" bestFit="1" customWidth="1"/>
    <col min="2562" max="2562" width="14.42578125" bestFit="1" customWidth="1"/>
    <col min="2563" max="2564" width="14.42578125" customWidth="1"/>
    <col min="2565" max="2565" width="16.28515625" bestFit="1" customWidth="1"/>
    <col min="2567" max="2567" width="13.140625" bestFit="1" customWidth="1"/>
    <col min="2569" max="2569" width="32.140625" bestFit="1" customWidth="1"/>
    <col min="2570" max="2570" width="21" customWidth="1"/>
    <col min="2571" max="2571" width="19" customWidth="1"/>
    <col min="2572" max="2572" width="20" customWidth="1"/>
    <col min="2573" max="2573" width="9.42578125" bestFit="1" customWidth="1"/>
    <col min="2574" max="2574" width="12.28515625" bestFit="1" customWidth="1"/>
    <col min="2575" max="2575" width="13.42578125" bestFit="1" customWidth="1"/>
    <col min="2576" max="2576" width="10.140625" bestFit="1" customWidth="1"/>
    <col min="2577" max="2577" width="20.5703125" customWidth="1"/>
    <col min="2578" max="2578" width="19.85546875" customWidth="1"/>
    <col min="2579" max="2579" width="14.5703125" bestFit="1" customWidth="1"/>
    <col min="2580" max="2580" width="9.28515625" bestFit="1" customWidth="1"/>
    <col min="2581" max="2585" width="22.7109375" customWidth="1"/>
    <col min="2590" max="2590" width="17.28515625" bestFit="1" customWidth="1"/>
    <col min="2591" max="2591" width="10" bestFit="1" customWidth="1"/>
    <col min="2814" max="2814" width="32.42578125" bestFit="1" customWidth="1"/>
    <col min="2815" max="2815" width="13.85546875" bestFit="1" customWidth="1"/>
    <col min="2816" max="2816" width="39.28515625" bestFit="1" customWidth="1"/>
    <col min="2817" max="2817" width="14.28515625" bestFit="1" customWidth="1"/>
    <col min="2818" max="2818" width="14.42578125" bestFit="1" customWidth="1"/>
    <col min="2819" max="2820" width="14.42578125" customWidth="1"/>
    <col min="2821" max="2821" width="16.28515625" bestFit="1" customWidth="1"/>
    <col min="2823" max="2823" width="13.140625" bestFit="1" customWidth="1"/>
    <col min="2825" max="2825" width="32.140625" bestFit="1" customWidth="1"/>
    <col min="2826" max="2826" width="21" customWidth="1"/>
    <col min="2827" max="2827" width="19" customWidth="1"/>
    <col min="2828" max="2828" width="20" customWidth="1"/>
    <col min="2829" max="2829" width="9.42578125" bestFit="1" customWidth="1"/>
    <col min="2830" max="2830" width="12.28515625" bestFit="1" customWidth="1"/>
    <col min="2831" max="2831" width="13.42578125" bestFit="1" customWidth="1"/>
    <col min="2832" max="2832" width="10.140625" bestFit="1" customWidth="1"/>
    <col min="2833" max="2833" width="20.5703125" customWidth="1"/>
    <col min="2834" max="2834" width="19.85546875" customWidth="1"/>
    <col min="2835" max="2835" width="14.5703125" bestFit="1" customWidth="1"/>
    <col min="2836" max="2836" width="9.28515625" bestFit="1" customWidth="1"/>
    <col min="2837" max="2841" width="22.7109375" customWidth="1"/>
    <col min="2846" max="2846" width="17.28515625" bestFit="1" customWidth="1"/>
    <col min="2847" max="2847" width="10" bestFit="1" customWidth="1"/>
    <col min="3070" max="3070" width="32.42578125" bestFit="1" customWidth="1"/>
    <col min="3071" max="3071" width="13.85546875" bestFit="1" customWidth="1"/>
    <col min="3072" max="3072" width="39.28515625" bestFit="1" customWidth="1"/>
    <col min="3073" max="3073" width="14.28515625" bestFit="1" customWidth="1"/>
    <col min="3074" max="3074" width="14.42578125" bestFit="1" customWidth="1"/>
    <col min="3075" max="3076" width="14.42578125" customWidth="1"/>
    <col min="3077" max="3077" width="16.28515625" bestFit="1" customWidth="1"/>
    <col min="3079" max="3079" width="13.140625" bestFit="1" customWidth="1"/>
    <col min="3081" max="3081" width="32.140625" bestFit="1" customWidth="1"/>
    <col min="3082" max="3082" width="21" customWidth="1"/>
    <col min="3083" max="3083" width="19" customWidth="1"/>
    <col min="3084" max="3084" width="20" customWidth="1"/>
    <col min="3085" max="3085" width="9.42578125" bestFit="1" customWidth="1"/>
    <col min="3086" max="3086" width="12.28515625" bestFit="1" customWidth="1"/>
    <col min="3087" max="3087" width="13.42578125" bestFit="1" customWidth="1"/>
    <col min="3088" max="3088" width="10.140625" bestFit="1" customWidth="1"/>
    <col min="3089" max="3089" width="20.5703125" customWidth="1"/>
    <col min="3090" max="3090" width="19.85546875" customWidth="1"/>
    <col min="3091" max="3091" width="14.5703125" bestFit="1" customWidth="1"/>
    <col min="3092" max="3092" width="9.28515625" bestFit="1" customWidth="1"/>
    <col min="3093" max="3097" width="22.7109375" customWidth="1"/>
    <col min="3102" max="3102" width="17.28515625" bestFit="1" customWidth="1"/>
    <col min="3103" max="3103" width="10" bestFit="1" customWidth="1"/>
    <col min="3326" max="3326" width="32.42578125" bestFit="1" customWidth="1"/>
    <col min="3327" max="3327" width="13.85546875" bestFit="1" customWidth="1"/>
    <col min="3328" max="3328" width="39.28515625" bestFit="1" customWidth="1"/>
    <col min="3329" max="3329" width="14.28515625" bestFit="1" customWidth="1"/>
    <col min="3330" max="3330" width="14.42578125" bestFit="1" customWidth="1"/>
    <col min="3331" max="3332" width="14.42578125" customWidth="1"/>
    <col min="3333" max="3333" width="16.28515625" bestFit="1" customWidth="1"/>
    <col min="3335" max="3335" width="13.140625" bestFit="1" customWidth="1"/>
    <col min="3337" max="3337" width="32.140625" bestFit="1" customWidth="1"/>
    <col min="3338" max="3338" width="21" customWidth="1"/>
    <col min="3339" max="3339" width="19" customWidth="1"/>
    <col min="3340" max="3340" width="20" customWidth="1"/>
    <col min="3341" max="3341" width="9.42578125" bestFit="1" customWidth="1"/>
    <col min="3342" max="3342" width="12.28515625" bestFit="1" customWidth="1"/>
    <col min="3343" max="3343" width="13.42578125" bestFit="1" customWidth="1"/>
    <col min="3344" max="3344" width="10.140625" bestFit="1" customWidth="1"/>
    <col min="3345" max="3345" width="20.5703125" customWidth="1"/>
    <col min="3346" max="3346" width="19.85546875" customWidth="1"/>
    <col min="3347" max="3347" width="14.5703125" bestFit="1" customWidth="1"/>
    <col min="3348" max="3348" width="9.28515625" bestFit="1" customWidth="1"/>
    <col min="3349" max="3353" width="22.7109375" customWidth="1"/>
    <col min="3358" max="3358" width="17.28515625" bestFit="1" customWidth="1"/>
    <col min="3359" max="3359" width="10" bestFit="1" customWidth="1"/>
    <col min="3582" max="3582" width="32.42578125" bestFit="1" customWidth="1"/>
    <col min="3583" max="3583" width="13.85546875" bestFit="1" customWidth="1"/>
    <col min="3584" max="3584" width="39.28515625" bestFit="1" customWidth="1"/>
    <col min="3585" max="3585" width="14.28515625" bestFit="1" customWidth="1"/>
    <col min="3586" max="3586" width="14.42578125" bestFit="1" customWidth="1"/>
    <col min="3587" max="3588" width="14.42578125" customWidth="1"/>
    <col min="3589" max="3589" width="16.28515625" bestFit="1" customWidth="1"/>
    <col min="3591" max="3591" width="13.140625" bestFit="1" customWidth="1"/>
    <col min="3593" max="3593" width="32.140625" bestFit="1" customWidth="1"/>
    <col min="3594" max="3594" width="21" customWidth="1"/>
    <col min="3595" max="3595" width="19" customWidth="1"/>
    <col min="3596" max="3596" width="20" customWidth="1"/>
    <col min="3597" max="3597" width="9.42578125" bestFit="1" customWidth="1"/>
    <col min="3598" max="3598" width="12.28515625" bestFit="1" customWidth="1"/>
    <col min="3599" max="3599" width="13.42578125" bestFit="1" customWidth="1"/>
    <col min="3600" max="3600" width="10.140625" bestFit="1" customWidth="1"/>
    <col min="3601" max="3601" width="20.5703125" customWidth="1"/>
    <col min="3602" max="3602" width="19.85546875" customWidth="1"/>
    <col min="3603" max="3603" width="14.5703125" bestFit="1" customWidth="1"/>
    <col min="3604" max="3604" width="9.28515625" bestFit="1" customWidth="1"/>
    <col min="3605" max="3609" width="22.7109375" customWidth="1"/>
    <col min="3614" max="3614" width="17.28515625" bestFit="1" customWidth="1"/>
    <col min="3615" max="3615" width="10" bestFit="1" customWidth="1"/>
    <col min="3838" max="3838" width="32.42578125" bestFit="1" customWidth="1"/>
    <col min="3839" max="3839" width="13.85546875" bestFit="1" customWidth="1"/>
    <col min="3840" max="3840" width="39.28515625" bestFit="1" customWidth="1"/>
    <col min="3841" max="3841" width="14.28515625" bestFit="1" customWidth="1"/>
    <col min="3842" max="3842" width="14.42578125" bestFit="1" customWidth="1"/>
    <col min="3843" max="3844" width="14.42578125" customWidth="1"/>
    <col min="3845" max="3845" width="16.28515625" bestFit="1" customWidth="1"/>
    <col min="3847" max="3847" width="13.140625" bestFit="1" customWidth="1"/>
    <col min="3849" max="3849" width="32.140625" bestFit="1" customWidth="1"/>
    <col min="3850" max="3850" width="21" customWidth="1"/>
    <col min="3851" max="3851" width="19" customWidth="1"/>
    <col min="3852" max="3852" width="20" customWidth="1"/>
    <col min="3853" max="3853" width="9.42578125" bestFit="1" customWidth="1"/>
    <col min="3854" max="3854" width="12.28515625" bestFit="1" customWidth="1"/>
    <col min="3855" max="3855" width="13.42578125" bestFit="1" customWidth="1"/>
    <col min="3856" max="3856" width="10.140625" bestFit="1" customWidth="1"/>
    <col min="3857" max="3857" width="20.5703125" customWidth="1"/>
    <col min="3858" max="3858" width="19.85546875" customWidth="1"/>
    <col min="3859" max="3859" width="14.5703125" bestFit="1" customWidth="1"/>
    <col min="3860" max="3860" width="9.28515625" bestFit="1" customWidth="1"/>
    <col min="3861" max="3865" width="22.7109375" customWidth="1"/>
    <col min="3870" max="3870" width="17.28515625" bestFit="1" customWidth="1"/>
    <col min="3871" max="3871" width="10" bestFit="1" customWidth="1"/>
    <col min="4094" max="4094" width="32.42578125" bestFit="1" customWidth="1"/>
    <col min="4095" max="4095" width="13.85546875" bestFit="1" customWidth="1"/>
    <col min="4096" max="4096" width="39.28515625" bestFit="1" customWidth="1"/>
    <col min="4097" max="4097" width="14.28515625" bestFit="1" customWidth="1"/>
    <col min="4098" max="4098" width="14.42578125" bestFit="1" customWidth="1"/>
    <col min="4099" max="4100" width="14.42578125" customWidth="1"/>
    <col min="4101" max="4101" width="16.28515625" bestFit="1" customWidth="1"/>
    <col min="4103" max="4103" width="13.140625" bestFit="1" customWidth="1"/>
    <col min="4105" max="4105" width="32.140625" bestFit="1" customWidth="1"/>
    <col min="4106" max="4106" width="21" customWidth="1"/>
    <col min="4107" max="4107" width="19" customWidth="1"/>
    <col min="4108" max="4108" width="20" customWidth="1"/>
    <col min="4109" max="4109" width="9.42578125" bestFit="1" customWidth="1"/>
    <col min="4110" max="4110" width="12.28515625" bestFit="1" customWidth="1"/>
    <col min="4111" max="4111" width="13.42578125" bestFit="1" customWidth="1"/>
    <col min="4112" max="4112" width="10.140625" bestFit="1" customWidth="1"/>
    <col min="4113" max="4113" width="20.5703125" customWidth="1"/>
    <col min="4114" max="4114" width="19.85546875" customWidth="1"/>
    <col min="4115" max="4115" width="14.5703125" bestFit="1" customWidth="1"/>
    <col min="4116" max="4116" width="9.28515625" bestFit="1" customWidth="1"/>
    <col min="4117" max="4121" width="22.7109375" customWidth="1"/>
    <col min="4126" max="4126" width="17.28515625" bestFit="1" customWidth="1"/>
    <col min="4127" max="4127" width="10" bestFit="1" customWidth="1"/>
    <col min="4350" max="4350" width="32.42578125" bestFit="1" customWidth="1"/>
    <col min="4351" max="4351" width="13.85546875" bestFit="1" customWidth="1"/>
    <col min="4352" max="4352" width="39.28515625" bestFit="1" customWidth="1"/>
    <col min="4353" max="4353" width="14.28515625" bestFit="1" customWidth="1"/>
    <col min="4354" max="4354" width="14.42578125" bestFit="1" customWidth="1"/>
    <col min="4355" max="4356" width="14.42578125" customWidth="1"/>
    <col min="4357" max="4357" width="16.28515625" bestFit="1" customWidth="1"/>
    <col min="4359" max="4359" width="13.140625" bestFit="1" customWidth="1"/>
    <col min="4361" max="4361" width="32.140625" bestFit="1" customWidth="1"/>
    <col min="4362" max="4362" width="21" customWidth="1"/>
    <col min="4363" max="4363" width="19" customWidth="1"/>
    <col min="4364" max="4364" width="20" customWidth="1"/>
    <col min="4365" max="4365" width="9.42578125" bestFit="1" customWidth="1"/>
    <col min="4366" max="4366" width="12.28515625" bestFit="1" customWidth="1"/>
    <col min="4367" max="4367" width="13.42578125" bestFit="1" customWidth="1"/>
    <col min="4368" max="4368" width="10.140625" bestFit="1" customWidth="1"/>
    <col min="4369" max="4369" width="20.5703125" customWidth="1"/>
    <col min="4370" max="4370" width="19.85546875" customWidth="1"/>
    <col min="4371" max="4371" width="14.5703125" bestFit="1" customWidth="1"/>
    <col min="4372" max="4372" width="9.28515625" bestFit="1" customWidth="1"/>
    <col min="4373" max="4377" width="22.7109375" customWidth="1"/>
    <col min="4382" max="4382" width="17.28515625" bestFit="1" customWidth="1"/>
    <col min="4383" max="4383" width="10" bestFit="1" customWidth="1"/>
    <col min="4606" max="4606" width="32.42578125" bestFit="1" customWidth="1"/>
    <col min="4607" max="4607" width="13.85546875" bestFit="1" customWidth="1"/>
    <col min="4608" max="4608" width="39.28515625" bestFit="1" customWidth="1"/>
    <col min="4609" max="4609" width="14.28515625" bestFit="1" customWidth="1"/>
    <col min="4610" max="4610" width="14.42578125" bestFit="1" customWidth="1"/>
    <col min="4611" max="4612" width="14.42578125" customWidth="1"/>
    <col min="4613" max="4613" width="16.28515625" bestFit="1" customWidth="1"/>
    <col min="4615" max="4615" width="13.140625" bestFit="1" customWidth="1"/>
    <col min="4617" max="4617" width="32.140625" bestFit="1" customWidth="1"/>
    <col min="4618" max="4618" width="21" customWidth="1"/>
    <col min="4619" max="4619" width="19" customWidth="1"/>
    <col min="4620" max="4620" width="20" customWidth="1"/>
    <col min="4621" max="4621" width="9.42578125" bestFit="1" customWidth="1"/>
    <col min="4622" max="4622" width="12.28515625" bestFit="1" customWidth="1"/>
    <col min="4623" max="4623" width="13.42578125" bestFit="1" customWidth="1"/>
    <col min="4624" max="4624" width="10.140625" bestFit="1" customWidth="1"/>
    <col min="4625" max="4625" width="20.5703125" customWidth="1"/>
    <col min="4626" max="4626" width="19.85546875" customWidth="1"/>
    <col min="4627" max="4627" width="14.5703125" bestFit="1" customWidth="1"/>
    <col min="4628" max="4628" width="9.28515625" bestFit="1" customWidth="1"/>
    <col min="4629" max="4633" width="22.7109375" customWidth="1"/>
    <col min="4638" max="4638" width="17.28515625" bestFit="1" customWidth="1"/>
    <col min="4639" max="4639" width="10" bestFit="1" customWidth="1"/>
    <col min="4862" max="4862" width="32.42578125" bestFit="1" customWidth="1"/>
    <col min="4863" max="4863" width="13.85546875" bestFit="1" customWidth="1"/>
    <col min="4864" max="4864" width="39.28515625" bestFit="1" customWidth="1"/>
    <col min="4865" max="4865" width="14.28515625" bestFit="1" customWidth="1"/>
    <col min="4866" max="4866" width="14.42578125" bestFit="1" customWidth="1"/>
    <col min="4867" max="4868" width="14.42578125" customWidth="1"/>
    <col min="4869" max="4869" width="16.28515625" bestFit="1" customWidth="1"/>
    <col min="4871" max="4871" width="13.140625" bestFit="1" customWidth="1"/>
    <col min="4873" max="4873" width="32.140625" bestFit="1" customWidth="1"/>
    <col min="4874" max="4874" width="21" customWidth="1"/>
    <col min="4875" max="4875" width="19" customWidth="1"/>
    <col min="4876" max="4876" width="20" customWidth="1"/>
    <col min="4877" max="4877" width="9.42578125" bestFit="1" customWidth="1"/>
    <col min="4878" max="4878" width="12.28515625" bestFit="1" customWidth="1"/>
    <col min="4879" max="4879" width="13.42578125" bestFit="1" customWidth="1"/>
    <col min="4880" max="4880" width="10.140625" bestFit="1" customWidth="1"/>
    <col min="4881" max="4881" width="20.5703125" customWidth="1"/>
    <col min="4882" max="4882" width="19.85546875" customWidth="1"/>
    <col min="4883" max="4883" width="14.5703125" bestFit="1" customWidth="1"/>
    <col min="4884" max="4884" width="9.28515625" bestFit="1" customWidth="1"/>
    <col min="4885" max="4889" width="22.7109375" customWidth="1"/>
    <col min="4894" max="4894" width="17.28515625" bestFit="1" customWidth="1"/>
    <col min="4895" max="4895" width="10" bestFit="1" customWidth="1"/>
    <col min="5118" max="5118" width="32.42578125" bestFit="1" customWidth="1"/>
    <col min="5119" max="5119" width="13.85546875" bestFit="1" customWidth="1"/>
    <col min="5120" max="5120" width="39.28515625" bestFit="1" customWidth="1"/>
    <col min="5121" max="5121" width="14.28515625" bestFit="1" customWidth="1"/>
    <col min="5122" max="5122" width="14.42578125" bestFit="1" customWidth="1"/>
    <col min="5123" max="5124" width="14.42578125" customWidth="1"/>
    <col min="5125" max="5125" width="16.28515625" bestFit="1" customWidth="1"/>
    <col min="5127" max="5127" width="13.140625" bestFit="1" customWidth="1"/>
    <col min="5129" max="5129" width="32.140625" bestFit="1" customWidth="1"/>
    <col min="5130" max="5130" width="21" customWidth="1"/>
    <col min="5131" max="5131" width="19" customWidth="1"/>
    <col min="5132" max="5132" width="20" customWidth="1"/>
    <col min="5133" max="5133" width="9.42578125" bestFit="1" customWidth="1"/>
    <col min="5134" max="5134" width="12.28515625" bestFit="1" customWidth="1"/>
    <col min="5135" max="5135" width="13.42578125" bestFit="1" customWidth="1"/>
    <col min="5136" max="5136" width="10.140625" bestFit="1" customWidth="1"/>
    <col min="5137" max="5137" width="20.5703125" customWidth="1"/>
    <col min="5138" max="5138" width="19.85546875" customWidth="1"/>
    <col min="5139" max="5139" width="14.5703125" bestFit="1" customWidth="1"/>
    <col min="5140" max="5140" width="9.28515625" bestFit="1" customWidth="1"/>
    <col min="5141" max="5145" width="22.7109375" customWidth="1"/>
    <col min="5150" max="5150" width="17.28515625" bestFit="1" customWidth="1"/>
    <col min="5151" max="5151" width="10" bestFit="1" customWidth="1"/>
    <col min="5374" max="5374" width="32.42578125" bestFit="1" customWidth="1"/>
    <col min="5375" max="5375" width="13.85546875" bestFit="1" customWidth="1"/>
    <col min="5376" max="5376" width="39.28515625" bestFit="1" customWidth="1"/>
    <col min="5377" max="5377" width="14.28515625" bestFit="1" customWidth="1"/>
    <col min="5378" max="5378" width="14.42578125" bestFit="1" customWidth="1"/>
    <col min="5379" max="5380" width="14.42578125" customWidth="1"/>
    <col min="5381" max="5381" width="16.28515625" bestFit="1" customWidth="1"/>
    <col min="5383" max="5383" width="13.140625" bestFit="1" customWidth="1"/>
    <col min="5385" max="5385" width="32.140625" bestFit="1" customWidth="1"/>
    <col min="5386" max="5386" width="21" customWidth="1"/>
    <col min="5387" max="5387" width="19" customWidth="1"/>
    <col min="5388" max="5388" width="20" customWidth="1"/>
    <col min="5389" max="5389" width="9.42578125" bestFit="1" customWidth="1"/>
    <col min="5390" max="5390" width="12.28515625" bestFit="1" customWidth="1"/>
    <col min="5391" max="5391" width="13.42578125" bestFit="1" customWidth="1"/>
    <col min="5392" max="5392" width="10.140625" bestFit="1" customWidth="1"/>
    <col min="5393" max="5393" width="20.5703125" customWidth="1"/>
    <col min="5394" max="5394" width="19.85546875" customWidth="1"/>
    <col min="5395" max="5395" width="14.5703125" bestFit="1" customWidth="1"/>
    <col min="5396" max="5396" width="9.28515625" bestFit="1" customWidth="1"/>
    <col min="5397" max="5401" width="22.7109375" customWidth="1"/>
    <col min="5406" max="5406" width="17.28515625" bestFit="1" customWidth="1"/>
    <col min="5407" max="5407" width="10" bestFit="1" customWidth="1"/>
    <col min="5630" max="5630" width="32.42578125" bestFit="1" customWidth="1"/>
    <col min="5631" max="5631" width="13.85546875" bestFit="1" customWidth="1"/>
    <col min="5632" max="5632" width="39.28515625" bestFit="1" customWidth="1"/>
    <col min="5633" max="5633" width="14.28515625" bestFit="1" customWidth="1"/>
    <col min="5634" max="5634" width="14.42578125" bestFit="1" customWidth="1"/>
    <col min="5635" max="5636" width="14.42578125" customWidth="1"/>
    <col min="5637" max="5637" width="16.28515625" bestFit="1" customWidth="1"/>
    <col min="5639" max="5639" width="13.140625" bestFit="1" customWidth="1"/>
    <col min="5641" max="5641" width="32.140625" bestFit="1" customWidth="1"/>
    <col min="5642" max="5642" width="21" customWidth="1"/>
    <col min="5643" max="5643" width="19" customWidth="1"/>
    <col min="5644" max="5644" width="20" customWidth="1"/>
    <col min="5645" max="5645" width="9.42578125" bestFit="1" customWidth="1"/>
    <col min="5646" max="5646" width="12.28515625" bestFit="1" customWidth="1"/>
    <col min="5647" max="5647" width="13.42578125" bestFit="1" customWidth="1"/>
    <col min="5648" max="5648" width="10.140625" bestFit="1" customWidth="1"/>
    <col min="5649" max="5649" width="20.5703125" customWidth="1"/>
    <col min="5650" max="5650" width="19.85546875" customWidth="1"/>
    <col min="5651" max="5651" width="14.5703125" bestFit="1" customWidth="1"/>
    <col min="5652" max="5652" width="9.28515625" bestFit="1" customWidth="1"/>
    <col min="5653" max="5657" width="22.7109375" customWidth="1"/>
    <col min="5662" max="5662" width="17.28515625" bestFit="1" customWidth="1"/>
    <col min="5663" max="5663" width="10" bestFit="1" customWidth="1"/>
    <col min="5886" max="5886" width="32.42578125" bestFit="1" customWidth="1"/>
    <col min="5887" max="5887" width="13.85546875" bestFit="1" customWidth="1"/>
    <col min="5888" max="5888" width="39.28515625" bestFit="1" customWidth="1"/>
    <col min="5889" max="5889" width="14.28515625" bestFit="1" customWidth="1"/>
    <col min="5890" max="5890" width="14.42578125" bestFit="1" customWidth="1"/>
    <col min="5891" max="5892" width="14.42578125" customWidth="1"/>
    <col min="5893" max="5893" width="16.28515625" bestFit="1" customWidth="1"/>
    <col min="5895" max="5895" width="13.140625" bestFit="1" customWidth="1"/>
    <col min="5897" max="5897" width="32.140625" bestFit="1" customWidth="1"/>
    <col min="5898" max="5898" width="21" customWidth="1"/>
    <col min="5899" max="5899" width="19" customWidth="1"/>
    <col min="5900" max="5900" width="20" customWidth="1"/>
    <col min="5901" max="5901" width="9.42578125" bestFit="1" customWidth="1"/>
    <col min="5902" max="5902" width="12.28515625" bestFit="1" customWidth="1"/>
    <col min="5903" max="5903" width="13.42578125" bestFit="1" customWidth="1"/>
    <col min="5904" max="5904" width="10.140625" bestFit="1" customWidth="1"/>
    <col min="5905" max="5905" width="20.5703125" customWidth="1"/>
    <col min="5906" max="5906" width="19.85546875" customWidth="1"/>
    <col min="5907" max="5907" width="14.5703125" bestFit="1" customWidth="1"/>
    <col min="5908" max="5908" width="9.28515625" bestFit="1" customWidth="1"/>
    <col min="5909" max="5913" width="22.7109375" customWidth="1"/>
    <col min="5918" max="5918" width="17.28515625" bestFit="1" customWidth="1"/>
    <col min="5919" max="5919" width="10" bestFit="1" customWidth="1"/>
    <col min="6142" max="6142" width="32.42578125" bestFit="1" customWidth="1"/>
    <col min="6143" max="6143" width="13.85546875" bestFit="1" customWidth="1"/>
    <col min="6144" max="6144" width="39.28515625" bestFit="1" customWidth="1"/>
    <col min="6145" max="6145" width="14.28515625" bestFit="1" customWidth="1"/>
    <col min="6146" max="6146" width="14.42578125" bestFit="1" customWidth="1"/>
    <col min="6147" max="6148" width="14.42578125" customWidth="1"/>
    <col min="6149" max="6149" width="16.28515625" bestFit="1" customWidth="1"/>
    <col min="6151" max="6151" width="13.140625" bestFit="1" customWidth="1"/>
    <col min="6153" max="6153" width="32.140625" bestFit="1" customWidth="1"/>
    <col min="6154" max="6154" width="21" customWidth="1"/>
    <col min="6155" max="6155" width="19" customWidth="1"/>
    <col min="6156" max="6156" width="20" customWidth="1"/>
    <col min="6157" max="6157" width="9.42578125" bestFit="1" customWidth="1"/>
    <col min="6158" max="6158" width="12.28515625" bestFit="1" customWidth="1"/>
    <col min="6159" max="6159" width="13.42578125" bestFit="1" customWidth="1"/>
    <col min="6160" max="6160" width="10.140625" bestFit="1" customWidth="1"/>
    <col min="6161" max="6161" width="20.5703125" customWidth="1"/>
    <col min="6162" max="6162" width="19.85546875" customWidth="1"/>
    <col min="6163" max="6163" width="14.5703125" bestFit="1" customWidth="1"/>
    <col min="6164" max="6164" width="9.28515625" bestFit="1" customWidth="1"/>
    <col min="6165" max="6169" width="22.7109375" customWidth="1"/>
    <col min="6174" max="6174" width="17.28515625" bestFit="1" customWidth="1"/>
    <col min="6175" max="6175" width="10" bestFit="1" customWidth="1"/>
    <col min="6398" max="6398" width="32.42578125" bestFit="1" customWidth="1"/>
    <col min="6399" max="6399" width="13.85546875" bestFit="1" customWidth="1"/>
    <col min="6400" max="6400" width="39.28515625" bestFit="1" customWidth="1"/>
    <col min="6401" max="6401" width="14.28515625" bestFit="1" customWidth="1"/>
    <col min="6402" max="6402" width="14.42578125" bestFit="1" customWidth="1"/>
    <col min="6403" max="6404" width="14.42578125" customWidth="1"/>
    <col min="6405" max="6405" width="16.28515625" bestFit="1" customWidth="1"/>
    <col min="6407" max="6407" width="13.140625" bestFit="1" customWidth="1"/>
    <col min="6409" max="6409" width="32.140625" bestFit="1" customWidth="1"/>
    <col min="6410" max="6410" width="21" customWidth="1"/>
    <col min="6411" max="6411" width="19" customWidth="1"/>
    <col min="6412" max="6412" width="20" customWidth="1"/>
    <col min="6413" max="6413" width="9.42578125" bestFit="1" customWidth="1"/>
    <col min="6414" max="6414" width="12.28515625" bestFit="1" customWidth="1"/>
    <col min="6415" max="6415" width="13.42578125" bestFit="1" customWidth="1"/>
    <col min="6416" max="6416" width="10.140625" bestFit="1" customWidth="1"/>
    <col min="6417" max="6417" width="20.5703125" customWidth="1"/>
    <col min="6418" max="6418" width="19.85546875" customWidth="1"/>
    <col min="6419" max="6419" width="14.5703125" bestFit="1" customWidth="1"/>
    <col min="6420" max="6420" width="9.28515625" bestFit="1" customWidth="1"/>
    <col min="6421" max="6425" width="22.7109375" customWidth="1"/>
    <col min="6430" max="6430" width="17.28515625" bestFit="1" customWidth="1"/>
    <col min="6431" max="6431" width="10" bestFit="1" customWidth="1"/>
    <col min="6654" max="6654" width="32.42578125" bestFit="1" customWidth="1"/>
    <col min="6655" max="6655" width="13.85546875" bestFit="1" customWidth="1"/>
    <col min="6656" max="6656" width="39.28515625" bestFit="1" customWidth="1"/>
    <col min="6657" max="6657" width="14.28515625" bestFit="1" customWidth="1"/>
    <col min="6658" max="6658" width="14.42578125" bestFit="1" customWidth="1"/>
    <col min="6659" max="6660" width="14.42578125" customWidth="1"/>
    <col min="6661" max="6661" width="16.28515625" bestFit="1" customWidth="1"/>
    <col min="6663" max="6663" width="13.140625" bestFit="1" customWidth="1"/>
    <col min="6665" max="6665" width="32.140625" bestFit="1" customWidth="1"/>
    <col min="6666" max="6666" width="21" customWidth="1"/>
    <col min="6667" max="6667" width="19" customWidth="1"/>
    <col min="6668" max="6668" width="20" customWidth="1"/>
    <col min="6669" max="6669" width="9.42578125" bestFit="1" customWidth="1"/>
    <col min="6670" max="6670" width="12.28515625" bestFit="1" customWidth="1"/>
    <col min="6671" max="6671" width="13.42578125" bestFit="1" customWidth="1"/>
    <col min="6672" max="6672" width="10.140625" bestFit="1" customWidth="1"/>
    <col min="6673" max="6673" width="20.5703125" customWidth="1"/>
    <col min="6674" max="6674" width="19.85546875" customWidth="1"/>
    <col min="6675" max="6675" width="14.5703125" bestFit="1" customWidth="1"/>
    <col min="6676" max="6676" width="9.28515625" bestFit="1" customWidth="1"/>
    <col min="6677" max="6681" width="22.7109375" customWidth="1"/>
    <col min="6686" max="6686" width="17.28515625" bestFit="1" customWidth="1"/>
    <col min="6687" max="6687" width="10" bestFit="1" customWidth="1"/>
    <col min="6910" max="6910" width="32.42578125" bestFit="1" customWidth="1"/>
    <col min="6911" max="6911" width="13.85546875" bestFit="1" customWidth="1"/>
    <col min="6912" max="6912" width="39.28515625" bestFit="1" customWidth="1"/>
    <col min="6913" max="6913" width="14.28515625" bestFit="1" customWidth="1"/>
    <col min="6914" max="6914" width="14.42578125" bestFit="1" customWidth="1"/>
    <col min="6915" max="6916" width="14.42578125" customWidth="1"/>
    <col min="6917" max="6917" width="16.28515625" bestFit="1" customWidth="1"/>
    <col min="6919" max="6919" width="13.140625" bestFit="1" customWidth="1"/>
    <col min="6921" max="6921" width="32.140625" bestFit="1" customWidth="1"/>
    <col min="6922" max="6922" width="21" customWidth="1"/>
    <col min="6923" max="6923" width="19" customWidth="1"/>
    <col min="6924" max="6924" width="20" customWidth="1"/>
    <col min="6925" max="6925" width="9.42578125" bestFit="1" customWidth="1"/>
    <col min="6926" max="6926" width="12.28515625" bestFit="1" customWidth="1"/>
    <col min="6927" max="6927" width="13.42578125" bestFit="1" customWidth="1"/>
    <col min="6928" max="6928" width="10.140625" bestFit="1" customWidth="1"/>
    <col min="6929" max="6929" width="20.5703125" customWidth="1"/>
    <col min="6930" max="6930" width="19.85546875" customWidth="1"/>
    <col min="6931" max="6931" width="14.5703125" bestFit="1" customWidth="1"/>
    <col min="6932" max="6932" width="9.28515625" bestFit="1" customWidth="1"/>
    <col min="6933" max="6937" width="22.7109375" customWidth="1"/>
    <col min="6942" max="6942" width="17.28515625" bestFit="1" customWidth="1"/>
    <col min="6943" max="6943" width="10" bestFit="1" customWidth="1"/>
    <col min="7166" max="7166" width="32.42578125" bestFit="1" customWidth="1"/>
    <col min="7167" max="7167" width="13.85546875" bestFit="1" customWidth="1"/>
    <col min="7168" max="7168" width="39.28515625" bestFit="1" customWidth="1"/>
    <col min="7169" max="7169" width="14.28515625" bestFit="1" customWidth="1"/>
    <col min="7170" max="7170" width="14.42578125" bestFit="1" customWidth="1"/>
    <col min="7171" max="7172" width="14.42578125" customWidth="1"/>
    <col min="7173" max="7173" width="16.28515625" bestFit="1" customWidth="1"/>
    <col min="7175" max="7175" width="13.140625" bestFit="1" customWidth="1"/>
    <col min="7177" max="7177" width="32.140625" bestFit="1" customWidth="1"/>
    <col min="7178" max="7178" width="21" customWidth="1"/>
    <col min="7179" max="7179" width="19" customWidth="1"/>
    <col min="7180" max="7180" width="20" customWidth="1"/>
    <col min="7181" max="7181" width="9.42578125" bestFit="1" customWidth="1"/>
    <col min="7182" max="7182" width="12.28515625" bestFit="1" customWidth="1"/>
    <col min="7183" max="7183" width="13.42578125" bestFit="1" customWidth="1"/>
    <col min="7184" max="7184" width="10.140625" bestFit="1" customWidth="1"/>
    <col min="7185" max="7185" width="20.5703125" customWidth="1"/>
    <col min="7186" max="7186" width="19.85546875" customWidth="1"/>
    <col min="7187" max="7187" width="14.5703125" bestFit="1" customWidth="1"/>
    <col min="7188" max="7188" width="9.28515625" bestFit="1" customWidth="1"/>
    <col min="7189" max="7193" width="22.7109375" customWidth="1"/>
    <col min="7198" max="7198" width="17.28515625" bestFit="1" customWidth="1"/>
    <col min="7199" max="7199" width="10" bestFit="1" customWidth="1"/>
    <col min="7422" max="7422" width="32.42578125" bestFit="1" customWidth="1"/>
    <col min="7423" max="7423" width="13.85546875" bestFit="1" customWidth="1"/>
    <col min="7424" max="7424" width="39.28515625" bestFit="1" customWidth="1"/>
    <col min="7425" max="7425" width="14.28515625" bestFit="1" customWidth="1"/>
    <col min="7426" max="7426" width="14.42578125" bestFit="1" customWidth="1"/>
    <col min="7427" max="7428" width="14.42578125" customWidth="1"/>
    <col min="7429" max="7429" width="16.28515625" bestFit="1" customWidth="1"/>
    <col min="7431" max="7431" width="13.140625" bestFit="1" customWidth="1"/>
    <col min="7433" max="7433" width="32.140625" bestFit="1" customWidth="1"/>
    <col min="7434" max="7434" width="21" customWidth="1"/>
    <col min="7435" max="7435" width="19" customWidth="1"/>
    <col min="7436" max="7436" width="20" customWidth="1"/>
    <col min="7437" max="7437" width="9.42578125" bestFit="1" customWidth="1"/>
    <col min="7438" max="7438" width="12.28515625" bestFit="1" customWidth="1"/>
    <col min="7439" max="7439" width="13.42578125" bestFit="1" customWidth="1"/>
    <col min="7440" max="7440" width="10.140625" bestFit="1" customWidth="1"/>
    <col min="7441" max="7441" width="20.5703125" customWidth="1"/>
    <col min="7442" max="7442" width="19.85546875" customWidth="1"/>
    <col min="7443" max="7443" width="14.5703125" bestFit="1" customWidth="1"/>
    <col min="7444" max="7444" width="9.28515625" bestFit="1" customWidth="1"/>
    <col min="7445" max="7449" width="22.7109375" customWidth="1"/>
    <col min="7454" max="7454" width="17.28515625" bestFit="1" customWidth="1"/>
    <col min="7455" max="7455" width="10" bestFit="1" customWidth="1"/>
    <col min="7678" max="7678" width="32.42578125" bestFit="1" customWidth="1"/>
    <col min="7679" max="7679" width="13.85546875" bestFit="1" customWidth="1"/>
    <col min="7680" max="7680" width="39.28515625" bestFit="1" customWidth="1"/>
    <col min="7681" max="7681" width="14.28515625" bestFit="1" customWidth="1"/>
    <col min="7682" max="7682" width="14.42578125" bestFit="1" customWidth="1"/>
    <col min="7683" max="7684" width="14.42578125" customWidth="1"/>
    <col min="7685" max="7685" width="16.28515625" bestFit="1" customWidth="1"/>
    <col min="7687" max="7687" width="13.140625" bestFit="1" customWidth="1"/>
    <col min="7689" max="7689" width="32.140625" bestFit="1" customWidth="1"/>
    <col min="7690" max="7690" width="21" customWidth="1"/>
    <col min="7691" max="7691" width="19" customWidth="1"/>
    <col min="7692" max="7692" width="20" customWidth="1"/>
    <col min="7693" max="7693" width="9.42578125" bestFit="1" customWidth="1"/>
    <col min="7694" max="7694" width="12.28515625" bestFit="1" customWidth="1"/>
    <col min="7695" max="7695" width="13.42578125" bestFit="1" customWidth="1"/>
    <col min="7696" max="7696" width="10.140625" bestFit="1" customWidth="1"/>
    <col min="7697" max="7697" width="20.5703125" customWidth="1"/>
    <col min="7698" max="7698" width="19.85546875" customWidth="1"/>
    <col min="7699" max="7699" width="14.5703125" bestFit="1" customWidth="1"/>
    <col min="7700" max="7700" width="9.28515625" bestFit="1" customWidth="1"/>
    <col min="7701" max="7705" width="22.7109375" customWidth="1"/>
    <col min="7710" max="7710" width="17.28515625" bestFit="1" customWidth="1"/>
    <col min="7711" max="7711" width="10" bestFit="1" customWidth="1"/>
    <col min="7934" max="7934" width="32.42578125" bestFit="1" customWidth="1"/>
    <col min="7935" max="7935" width="13.85546875" bestFit="1" customWidth="1"/>
    <col min="7936" max="7936" width="39.28515625" bestFit="1" customWidth="1"/>
    <col min="7937" max="7937" width="14.28515625" bestFit="1" customWidth="1"/>
    <col min="7938" max="7938" width="14.42578125" bestFit="1" customWidth="1"/>
    <col min="7939" max="7940" width="14.42578125" customWidth="1"/>
    <col min="7941" max="7941" width="16.28515625" bestFit="1" customWidth="1"/>
    <col min="7943" max="7943" width="13.140625" bestFit="1" customWidth="1"/>
    <col min="7945" max="7945" width="32.140625" bestFit="1" customWidth="1"/>
    <col min="7946" max="7946" width="21" customWidth="1"/>
    <col min="7947" max="7947" width="19" customWidth="1"/>
    <col min="7948" max="7948" width="20" customWidth="1"/>
    <col min="7949" max="7949" width="9.42578125" bestFit="1" customWidth="1"/>
    <col min="7950" max="7950" width="12.28515625" bestFit="1" customWidth="1"/>
    <col min="7951" max="7951" width="13.42578125" bestFit="1" customWidth="1"/>
    <col min="7952" max="7952" width="10.140625" bestFit="1" customWidth="1"/>
    <col min="7953" max="7953" width="20.5703125" customWidth="1"/>
    <col min="7954" max="7954" width="19.85546875" customWidth="1"/>
    <col min="7955" max="7955" width="14.5703125" bestFit="1" customWidth="1"/>
    <col min="7956" max="7956" width="9.28515625" bestFit="1" customWidth="1"/>
    <col min="7957" max="7961" width="22.7109375" customWidth="1"/>
    <col min="7966" max="7966" width="17.28515625" bestFit="1" customWidth="1"/>
    <col min="7967" max="7967" width="10" bestFit="1" customWidth="1"/>
    <col min="8190" max="8190" width="32.42578125" bestFit="1" customWidth="1"/>
    <col min="8191" max="8191" width="13.85546875" bestFit="1" customWidth="1"/>
    <col min="8192" max="8192" width="39.28515625" bestFit="1" customWidth="1"/>
    <col min="8193" max="8193" width="14.28515625" bestFit="1" customWidth="1"/>
    <col min="8194" max="8194" width="14.42578125" bestFit="1" customWidth="1"/>
    <col min="8195" max="8196" width="14.42578125" customWidth="1"/>
    <col min="8197" max="8197" width="16.28515625" bestFit="1" customWidth="1"/>
    <col min="8199" max="8199" width="13.140625" bestFit="1" customWidth="1"/>
    <col min="8201" max="8201" width="32.140625" bestFit="1" customWidth="1"/>
    <col min="8202" max="8202" width="21" customWidth="1"/>
    <col min="8203" max="8203" width="19" customWidth="1"/>
    <col min="8204" max="8204" width="20" customWidth="1"/>
    <col min="8205" max="8205" width="9.42578125" bestFit="1" customWidth="1"/>
    <col min="8206" max="8206" width="12.28515625" bestFit="1" customWidth="1"/>
    <col min="8207" max="8207" width="13.42578125" bestFit="1" customWidth="1"/>
    <col min="8208" max="8208" width="10.140625" bestFit="1" customWidth="1"/>
    <col min="8209" max="8209" width="20.5703125" customWidth="1"/>
    <col min="8210" max="8210" width="19.85546875" customWidth="1"/>
    <col min="8211" max="8211" width="14.5703125" bestFit="1" customWidth="1"/>
    <col min="8212" max="8212" width="9.28515625" bestFit="1" customWidth="1"/>
    <col min="8213" max="8217" width="22.7109375" customWidth="1"/>
    <col min="8222" max="8222" width="17.28515625" bestFit="1" customWidth="1"/>
    <col min="8223" max="8223" width="10" bestFit="1" customWidth="1"/>
    <col min="8446" max="8446" width="32.42578125" bestFit="1" customWidth="1"/>
    <col min="8447" max="8447" width="13.85546875" bestFit="1" customWidth="1"/>
    <col min="8448" max="8448" width="39.28515625" bestFit="1" customWidth="1"/>
    <col min="8449" max="8449" width="14.28515625" bestFit="1" customWidth="1"/>
    <col min="8450" max="8450" width="14.42578125" bestFit="1" customWidth="1"/>
    <col min="8451" max="8452" width="14.42578125" customWidth="1"/>
    <col min="8453" max="8453" width="16.28515625" bestFit="1" customWidth="1"/>
    <col min="8455" max="8455" width="13.140625" bestFit="1" customWidth="1"/>
    <col min="8457" max="8457" width="32.140625" bestFit="1" customWidth="1"/>
    <col min="8458" max="8458" width="21" customWidth="1"/>
    <col min="8459" max="8459" width="19" customWidth="1"/>
    <col min="8460" max="8460" width="20" customWidth="1"/>
    <col min="8461" max="8461" width="9.42578125" bestFit="1" customWidth="1"/>
    <col min="8462" max="8462" width="12.28515625" bestFit="1" customWidth="1"/>
    <col min="8463" max="8463" width="13.42578125" bestFit="1" customWidth="1"/>
    <col min="8464" max="8464" width="10.140625" bestFit="1" customWidth="1"/>
    <col min="8465" max="8465" width="20.5703125" customWidth="1"/>
    <col min="8466" max="8466" width="19.85546875" customWidth="1"/>
    <col min="8467" max="8467" width="14.5703125" bestFit="1" customWidth="1"/>
    <col min="8468" max="8468" width="9.28515625" bestFit="1" customWidth="1"/>
    <col min="8469" max="8473" width="22.7109375" customWidth="1"/>
    <col min="8478" max="8478" width="17.28515625" bestFit="1" customWidth="1"/>
    <col min="8479" max="8479" width="10" bestFit="1" customWidth="1"/>
    <col min="8702" max="8702" width="32.42578125" bestFit="1" customWidth="1"/>
    <col min="8703" max="8703" width="13.85546875" bestFit="1" customWidth="1"/>
    <col min="8704" max="8704" width="39.28515625" bestFit="1" customWidth="1"/>
    <col min="8705" max="8705" width="14.28515625" bestFit="1" customWidth="1"/>
    <col min="8706" max="8706" width="14.42578125" bestFit="1" customWidth="1"/>
    <col min="8707" max="8708" width="14.42578125" customWidth="1"/>
    <col min="8709" max="8709" width="16.28515625" bestFit="1" customWidth="1"/>
    <col min="8711" max="8711" width="13.140625" bestFit="1" customWidth="1"/>
    <col min="8713" max="8713" width="32.140625" bestFit="1" customWidth="1"/>
    <col min="8714" max="8714" width="21" customWidth="1"/>
    <col min="8715" max="8715" width="19" customWidth="1"/>
    <col min="8716" max="8716" width="20" customWidth="1"/>
    <col min="8717" max="8717" width="9.42578125" bestFit="1" customWidth="1"/>
    <col min="8718" max="8718" width="12.28515625" bestFit="1" customWidth="1"/>
    <col min="8719" max="8719" width="13.42578125" bestFit="1" customWidth="1"/>
    <col min="8720" max="8720" width="10.140625" bestFit="1" customWidth="1"/>
    <col min="8721" max="8721" width="20.5703125" customWidth="1"/>
    <col min="8722" max="8722" width="19.85546875" customWidth="1"/>
    <col min="8723" max="8723" width="14.5703125" bestFit="1" customWidth="1"/>
    <col min="8724" max="8724" width="9.28515625" bestFit="1" customWidth="1"/>
    <col min="8725" max="8729" width="22.7109375" customWidth="1"/>
    <col min="8734" max="8734" width="17.28515625" bestFit="1" customWidth="1"/>
    <col min="8735" max="8735" width="10" bestFit="1" customWidth="1"/>
    <col min="8958" max="8958" width="32.42578125" bestFit="1" customWidth="1"/>
    <col min="8959" max="8959" width="13.85546875" bestFit="1" customWidth="1"/>
    <col min="8960" max="8960" width="39.28515625" bestFit="1" customWidth="1"/>
    <col min="8961" max="8961" width="14.28515625" bestFit="1" customWidth="1"/>
    <col min="8962" max="8962" width="14.42578125" bestFit="1" customWidth="1"/>
    <col min="8963" max="8964" width="14.42578125" customWidth="1"/>
    <col min="8965" max="8965" width="16.28515625" bestFit="1" customWidth="1"/>
    <col min="8967" max="8967" width="13.140625" bestFit="1" customWidth="1"/>
    <col min="8969" max="8969" width="32.140625" bestFit="1" customWidth="1"/>
    <col min="8970" max="8970" width="21" customWidth="1"/>
    <col min="8971" max="8971" width="19" customWidth="1"/>
    <col min="8972" max="8972" width="20" customWidth="1"/>
    <col min="8973" max="8973" width="9.42578125" bestFit="1" customWidth="1"/>
    <col min="8974" max="8974" width="12.28515625" bestFit="1" customWidth="1"/>
    <col min="8975" max="8975" width="13.42578125" bestFit="1" customWidth="1"/>
    <col min="8976" max="8976" width="10.140625" bestFit="1" customWidth="1"/>
    <col min="8977" max="8977" width="20.5703125" customWidth="1"/>
    <col min="8978" max="8978" width="19.85546875" customWidth="1"/>
    <col min="8979" max="8979" width="14.5703125" bestFit="1" customWidth="1"/>
    <col min="8980" max="8980" width="9.28515625" bestFit="1" customWidth="1"/>
    <col min="8981" max="8985" width="22.7109375" customWidth="1"/>
    <col min="8990" max="8990" width="17.28515625" bestFit="1" customWidth="1"/>
    <col min="8991" max="8991" width="10" bestFit="1" customWidth="1"/>
    <col min="9214" max="9214" width="32.42578125" bestFit="1" customWidth="1"/>
    <col min="9215" max="9215" width="13.85546875" bestFit="1" customWidth="1"/>
    <col min="9216" max="9216" width="39.28515625" bestFit="1" customWidth="1"/>
    <col min="9217" max="9217" width="14.28515625" bestFit="1" customWidth="1"/>
    <col min="9218" max="9218" width="14.42578125" bestFit="1" customWidth="1"/>
    <col min="9219" max="9220" width="14.42578125" customWidth="1"/>
    <col min="9221" max="9221" width="16.28515625" bestFit="1" customWidth="1"/>
    <col min="9223" max="9223" width="13.140625" bestFit="1" customWidth="1"/>
    <col min="9225" max="9225" width="32.140625" bestFit="1" customWidth="1"/>
    <col min="9226" max="9226" width="21" customWidth="1"/>
    <col min="9227" max="9227" width="19" customWidth="1"/>
    <col min="9228" max="9228" width="20" customWidth="1"/>
    <col min="9229" max="9229" width="9.42578125" bestFit="1" customWidth="1"/>
    <col min="9230" max="9230" width="12.28515625" bestFit="1" customWidth="1"/>
    <col min="9231" max="9231" width="13.42578125" bestFit="1" customWidth="1"/>
    <col min="9232" max="9232" width="10.140625" bestFit="1" customWidth="1"/>
    <col min="9233" max="9233" width="20.5703125" customWidth="1"/>
    <col min="9234" max="9234" width="19.85546875" customWidth="1"/>
    <col min="9235" max="9235" width="14.5703125" bestFit="1" customWidth="1"/>
    <col min="9236" max="9236" width="9.28515625" bestFit="1" customWidth="1"/>
    <col min="9237" max="9241" width="22.7109375" customWidth="1"/>
    <col min="9246" max="9246" width="17.28515625" bestFit="1" customWidth="1"/>
    <col min="9247" max="9247" width="10" bestFit="1" customWidth="1"/>
    <col min="9470" max="9470" width="32.42578125" bestFit="1" customWidth="1"/>
    <col min="9471" max="9471" width="13.85546875" bestFit="1" customWidth="1"/>
    <col min="9472" max="9472" width="39.28515625" bestFit="1" customWidth="1"/>
    <col min="9473" max="9473" width="14.28515625" bestFit="1" customWidth="1"/>
    <col min="9474" max="9474" width="14.42578125" bestFit="1" customWidth="1"/>
    <col min="9475" max="9476" width="14.42578125" customWidth="1"/>
    <col min="9477" max="9477" width="16.28515625" bestFit="1" customWidth="1"/>
    <col min="9479" max="9479" width="13.140625" bestFit="1" customWidth="1"/>
    <col min="9481" max="9481" width="32.140625" bestFit="1" customWidth="1"/>
    <col min="9482" max="9482" width="21" customWidth="1"/>
    <col min="9483" max="9483" width="19" customWidth="1"/>
    <col min="9484" max="9484" width="20" customWidth="1"/>
    <col min="9485" max="9485" width="9.42578125" bestFit="1" customWidth="1"/>
    <col min="9486" max="9486" width="12.28515625" bestFit="1" customWidth="1"/>
    <col min="9487" max="9487" width="13.42578125" bestFit="1" customWidth="1"/>
    <col min="9488" max="9488" width="10.140625" bestFit="1" customWidth="1"/>
    <col min="9489" max="9489" width="20.5703125" customWidth="1"/>
    <col min="9490" max="9490" width="19.85546875" customWidth="1"/>
    <col min="9491" max="9491" width="14.5703125" bestFit="1" customWidth="1"/>
    <col min="9492" max="9492" width="9.28515625" bestFit="1" customWidth="1"/>
    <col min="9493" max="9497" width="22.7109375" customWidth="1"/>
    <col min="9502" max="9502" width="17.28515625" bestFit="1" customWidth="1"/>
    <col min="9503" max="9503" width="10" bestFit="1" customWidth="1"/>
    <col min="9726" max="9726" width="32.42578125" bestFit="1" customWidth="1"/>
    <col min="9727" max="9727" width="13.85546875" bestFit="1" customWidth="1"/>
    <col min="9728" max="9728" width="39.28515625" bestFit="1" customWidth="1"/>
    <col min="9729" max="9729" width="14.28515625" bestFit="1" customWidth="1"/>
    <col min="9730" max="9730" width="14.42578125" bestFit="1" customWidth="1"/>
    <col min="9731" max="9732" width="14.42578125" customWidth="1"/>
    <col min="9733" max="9733" width="16.28515625" bestFit="1" customWidth="1"/>
    <col min="9735" max="9735" width="13.140625" bestFit="1" customWidth="1"/>
    <col min="9737" max="9737" width="32.140625" bestFit="1" customWidth="1"/>
    <col min="9738" max="9738" width="21" customWidth="1"/>
    <col min="9739" max="9739" width="19" customWidth="1"/>
    <col min="9740" max="9740" width="20" customWidth="1"/>
    <col min="9741" max="9741" width="9.42578125" bestFit="1" customWidth="1"/>
    <col min="9742" max="9742" width="12.28515625" bestFit="1" customWidth="1"/>
    <col min="9743" max="9743" width="13.42578125" bestFit="1" customWidth="1"/>
    <col min="9744" max="9744" width="10.140625" bestFit="1" customWidth="1"/>
    <col min="9745" max="9745" width="20.5703125" customWidth="1"/>
    <col min="9746" max="9746" width="19.85546875" customWidth="1"/>
    <col min="9747" max="9747" width="14.5703125" bestFit="1" customWidth="1"/>
    <col min="9748" max="9748" width="9.28515625" bestFit="1" customWidth="1"/>
    <col min="9749" max="9753" width="22.7109375" customWidth="1"/>
    <col min="9758" max="9758" width="17.28515625" bestFit="1" customWidth="1"/>
    <col min="9759" max="9759" width="10" bestFit="1" customWidth="1"/>
    <col min="9982" max="9982" width="32.42578125" bestFit="1" customWidth="1"/>
    <col min="9983" max="9983" width="13.85546875" bestFit="1" customWidth="1"/>
    <col min="9984" max="9984" width="39.28515625" bestFit="1" customWidth="1"/>
    <col min="9985" max="9985" width="14.28515625" bestFit="1" customWidth="1"/>
    <col min="9986" max="9986" width="14.42578125" bestFit="1" customWidth="1"/>
    <col min="9987" max="9988" width="14.42578125" customWidth="1"/>
    <col min="9989" max="9989" width="16.28515625" bestFit="1" customWidth="1"/>
    <col min="9991" max="9991" width="13.140625" bestFit="1" customWidth="1"/>
    <col min="9993" max="9993" width="32.140625" bestFit="1" customWidth="1"/>
    <col min="9994" max="9994" width="21" customWidth="1"/>
    <col min="9995" max="9995" width="19" customWidth="1"/>
    <col min="9996" max="9996" width="20" customWidth="1"/>
    <col min="9997" max="9997" width="9.42578125" bestFit="1" customWidth="1"/>
    <col min="9998" max="9998" width="12.28515625" bestFit="1" customWidth="1"/>
    <col min="9999" max="9999" width="13.42578125" bestFit="1" customWidth="1"/>
    <col min="10000" max="10000" width="10.140625" bestFit="1" customWidth="1"/>
    <col min="10001" max="10001" width="20.5703125" customWidth="1"/>
    <col min="10002" max="10002" width="19.85546875" customWidth="1"/>
    <col min="10003" max="10003" width="14.5703125" bestFit="1" customWidth="1"/>
    <col min="10004" max="10004" width="9.28515625" bestFit="1" customWidth="1"/>
    <col min="10005" max="10009" width="22.7109375" customWidth="1"/>
    <col min="10014" max="10014" width="17.28515625" bestFit="1" customWidth="1"/>
    <col min="10015" max="10015" width="10" bestFit="1" customWidth="1"/>
    <col min="10238" max="10238" width="32.42578125" bestFit="1" customWidth="1"/>
    <col min="10239" max="10239" width="13.85546875" bestFit="1" customWidth="1"/>
    <col min="10240" max="10240" width="39.28515625" bestFit="1" customWidth="1"/>
    <col min="10241" max="10241" width="14.28515625" bestFit="1" customWidth="1"/>
    <col min="10242" max="10242" width="14.42578125" bestFit="1" customWidth="1"/>
    <col min="10243" max="10244" width="14.42578125" customWidth="1"/>
    <col min="10245" max="10245" width="16.28515625" bestFit="1" customWidth="1"/>
    <col min="10247" max="10247" width="13.140625" bestFit="1" customWidth="1"/>
    <col min="10249" max="10249" width="32.140625" bestFit="1" customWidth="1"/>
    <col min="10250" max="10250" width="21" customWidth="1"/>
    <col min="10251" max="10251" width="19" customWidth="1"/>
    <col min="10252" max="10252" width="20" customWidth="1"/>
    <col min="10253" max="10253" width="9.42578125" bestFit="1" customWidth="1"/>
    <col min="10254" max="10254" width="12.28515625" bestFit="1" customWidth="1"/>
    <col min="10255" max="10255" width="13.42578125" bestFit="1" customWidth="1"/>
    <col min="10256" max="10256" width="10.140625" bestFit="1" customWidth="1"/>
    <col min="10257" max="10257" width="20.5703125" customWidth="1"/>
    <col min="10258" max="10258" width="19.85546875" customWidth="1"/>
    <col min="10259" max="10259" width="14.5703125" bestFit="1" customWidth="1"/>
    <col min="10260" max="10260" width="9.28515625" bestFit="1" customWidth="1"/>
    <col min="10261" max="10265" width="22.7109375" customWidth="1"/>
    <col min="10270" max="10270" width="17.28515625" bestFit="1" customWidth="1"/>
    <col min="10271" max="10271" width="10" bestFit="1" customWidth="1"/>
    <col min="10494" max="10494" width="32.42578125" bestFit="1" customWidth="1"/>
    <col min="10495" max="10495" width="13.85546875" bestFit="1" customWidth="1"/>
    <col min="10496" max="10496" width="39.28515625" bestFit="1" customWidth="1"/>
    <col min="10497" max="10497" width="14.28515625" bestFit="1" customWidth="1"/>
    <col min="10498" max="10498" width="14.42578125" bestFit="1" customWidth="1"/>
    <col min="10499" max="10500" width="14.42578125" customWidth="1"/>
    <col min="10501" max="10501" width="16.28515625" bestFit="1" customWidth="1"/>
    <col min="10503" max="10503" width="13.140625" bestFit="1" customWidth="1"/>
    <col min="10505" max="10505" width="32.140625" bestFit="1" customWidth="1"/>
    <col min="10506" max="10506" width="21" customWidth="1"/>
    <col min="10507" max="10507" width="19" customWidth="1"/>
    <col min="10508" max="10508" width="20" customWidth="1"/>
    <col min="10509" max="10509" width="9.42578125" bestFit="1" customWidth="1"/>
    <col min="10510" max="10510" width="12.28515625" bestFit="1" customWidth="1"/>
    <col min="10511" max="10511" width="13.42578125" bestFit="1" customWidth="1"/>
    <col min="10512" max="10512" width="10.140625" bestFit="1" customWidth="1"/>
    <col min="10513" max="10513" width="20.5703125" customWidth="1"/>
    <col min="10514" max="10514" width="19.85546875" customWidth="1"/>
    <col min="10515" max="10515" width="14.5703125" bestFit="1" customWidth="1"/>
    <col min="10516" max="10516" width="9.28515625" bestFit="1" customWidth="1"/>
    <col min="10517" max="10521" width="22.7109375" customWidth="1"/>
    <col min="10526" max="10526" width="17.28515625" bestFit="1" customWidth="1"/>
    <col min="10527" max="10527" width="10" bestFit="1" customWidth="1"/>
    <col min="10750" max="10750" width="32.42578125" bestFit="1" customWidth="1"/>
    <col min="10751" max="10751" width="13.85546875" bestFit="1" customWidth="1"/>
    <col min="10752" max="10752" width="39.28515625" bestFit="1" customWidth="1"/>
    <col min="10753" max="10753" width="14.28515625" bestFit="1" customWidth="1"/>
    <col min="10754" max="10754" width="14.42578125" bestFit="1" customWidth="1"/>
    <col min="10755" max="10756" width="14.42578125" customWidth="1"/>
    <col min="10757" max="10757" width="16.28515625" bestFit="1" customWidth="1"/>
    <col min="10759" max="10759" width="13.140625" bestFit="1" customWidth="1"/>
    <col min="10761" max="10761" width="32.140625" bestFit="1" customWidth="1"/>
    <col min="10762" max="10762" width="21" customWidth="1"/>
    <col min="10763" max="10763" width="19" customWidth="1"/>
    <col min="10764" max="10764" width="20" customWidth="1"/>
    <col min="10765" max="10765" width="9.42578125" bestFit="1" customWidth="1"/>
    <col min="10766" max="10766" width="12.28515625" bestFit="1" customWidth="1"/>
    <col min="10767" max="10767" width="13.42578125" bestFit="1" customWidth="1"/>
    <col min="10768" max="10768" width="10.140625" bestFit="1" customWidth="1"/>
    <col min="10769" max="10769" width="20.5703125" customWidth="1"/>
    <col min="10770" max="10770" width="19.85546875" customWidth="1"/>
    <col min="10771" max="10771" width="14.5703125" bestFit="1" customWidth="1"/>
    <col min="10772" max="10772" width="9.28515625" bestFit="1" customWidth="1"/>
    <col min="10773" max="10777" width="22.7109375" customWidth="1"/>
    <col min="10782" max="10782" width="17.28515625" bestFit="1" customWidth="1"/>
    <col min="10783" max="10783" width="10" bestFit="1" customWidth="1"/>
    <col min="11006" max="11006" width="32.42578125" bestFit="1" customWidth="1"/>
    <col min="11007" max="11007" width="13.85546875" bestFit="1" customWidth="1"/>
    <col min="11008" max="11008" width="39.28515625" bestFit="1" customWidth="1"/>
    <col min="11009" max="11009" width="14.28515625" bestFit="1" customWidth="1"/>
    <col min="11010" max="11010" width="14.42578125" bestFit="1" customWidth="1"/>
    <col min="11011" max="11012" width="14.42578125" customWidth="1"/>
    <col min="11013" max="11013" width="16.28515625" bestFit="1" customWidth="1"/>
    <col min="11015" max="11015" width="13.140625" bestFit="1" customWidth="1"/>
    <col min="11017" max="11017" width="32.140625" bestFit="1" customWidth="1"/>
    <col min="11018" max="11018" width="21" customWidth="1"/>
    <col min="11019" max="11019" width="19" customWidth="1"/>
    <col min="11020" max="11020" width="20" customWidth="1"/>
    <col min="11021" max="11021" width="9.42578125" bestFit="1" customWidth="1"/>
    <col min="11022" max="11022" width="12.28515625" bestFit="1" customWidth="1"/>
    <col min="11023" max="11023" width="13.42578125" bestFit="1" customWidth="1"/>
    <col min="11024" max="11024" width="10.140625" bestFit="1" customWidth="1"/>
    <col min="11025" max="11025" width="20.5703125" customWidth="1"/>
    <col min="11026" max="11026" width="19.85546875" customWidth="1"/>
    <col min="11027" max="11027" width="14.5703125" bestFit="1" customWidth="1"/>
    <col min="11028" max="11028" width="9.28515625" bestFit="1" customWidth="1"/>
    <col min="11029" max="11033" width="22.7109375" customWidth="1"/>
    <col min="11038" max="11038" width="17.28515625" bestFit="1" customWidth="1"/>
    <col min="11039" max="11039" width="10" bestFit="1" customWidth="1"/>
    <col min="11262" max="11262" width="32.42578125" bestFit="1" customWidth="1"/>
    <col min="11263" max="11263" width="13.85546875" bestFit="1" customWidth="1"/>
    <col min="11264" max="11264" width="39.28515625" bestFit="1" customWidth="1"/>
    <col min="11265" max="11265" width="14.28515625" bestFit="1" customWidth="1"/>
    <col min="11266" max="11266" width="14.42578125" bestFit="1" customWidth="1"/>
    <col min="11267" max="11268" width="14.42578125" customWidth="1"/>
    <col min="11269" max="11269" width="16.28515625" bestFit="1" customWidth="1"/>
    <col min="11271" max="11271" width="13.140625" bestFit="1" customWidth="1"/>
    <col min="11273" max="11273" width="32.140625" bestFit="1" customWidth="1"/>
    <col min="11274" max="11274" width="21" customWidth="1"/>
    <col min="11275" max="11275" width="19" customWidth="1"/>
    <col min="11276" max="11276" width="20" customWidth="1"/>
    <col min="11277" max="11277" width="9.42578125" bestFit="1" customWidth="1"/>
    <col min="11278" max="11278" width="12.28515625" bestFit="1" customWidth="1"/>
    <col min="11279" max="11279" width="13.42578125" bestFit="1" customWidth="1"/>
    <col min="11280" max="11280" width="10.140625" bestFit="1" customWidth="1"/>
    <col min="11281" max="11281" width="20.5703125" customWidth="1"/>
    <col min="11282" max="11282" width="19.85546875" customWidth="1"/>
    <col min="11283" max="11283" width="14.5703125" bestFit="1" customWidth="1"/>
    <col min="11284" max="11284" width="9.28515625" bestFit="1" customWidth="1"/>
    <col min="11285" max="11289" width="22.7109375" customWidth="1"/>
    <col min="11294" max="11294" width="17.28515625" bestFit="1" customWidth="1"/>
    <col min="11295" max="11295" width="10" bestFit="1" customWidth="1"/>
    <col min="11518" max="11518" width="32.42578125" bestFit="1" customWidth="1"/>
    <col min="11519" max="11519" width="13.85546875" bestFit="1" customWidth="1"/>
    <col min="11520" max="11520" width="39.28515625" bestFit="1" customWidth="1"/>
    <col min="11521" max="11521" width="14.28515625" bestFit="1" customWidth="1"/>
    <col min="11522" max="11522" width="14.42578125" bestFit="1" customWidth="1"/>
    <col min="11523" max="11524" width="14.42578125" customWidth="1"/>
    <col min="11525" max="11525" width="16.28515625" bestFit="1" customWidth="1"/>
    <col min="11527" max="11527" width="13.140625" bestFit="1" customWidth="1"/>
    <col min="11529" max="11529" width="32.140625" bestFit="1" customWidth="1"/>
    <col min="11530" max="11530" width="21" customWidth="1"/>
    <col min="11531" max="11531" width="19" customWidth="1"/>
    <col min="11532" max="11532" width="20" customWidth="1"/>
    <col min="11533" max="11533" width="9.42578125" bestFit="1" customWidth="1"/>
    <col min="11534" max="11534" width="12.28515625" bestFit="1" customWidth="1"/>
    <col min="11535" max="11535" width="13.42578125" bestFit="1" customWidth="1"/>
    <col min="11536" max="11536" width="10.140625" bestFit="1" customWidth="1"/>
    <col min="11537" max="11537" width="20.5703125" customWidth="1"/>
    <col min="11538" max="11538" width="19.85546875" customWidth="1"/>
    <col min="11539" max="11539" width="14.5703125" bestFit="1" customWidth="1"/>
    <col min="11540" max="11540" width="9.28515625" bestFit="1" customWidth="1"/>
    <col min="11541" max="11545" width="22.7109375" customWidth="1"/>
    <col min="11550" max="11550" width="17.28515625" bestFit="1" customWidth="1"/>
    <col min="11551" max="11551" width="10" bestFit="1" customWidth="1"/>
    <col min="11774" max="11774" width="32.42578125" bestFit="1" customWidth="1"/>
    <col min="11775" max="11775" width="13.85546875" bestFit="1" customWidth="1"/>
    <col min="11776" max="11776" width="39.28515625" bestFit="1" customWidth="1"/>
    <col min="11777" max="11777" width="14.28515625" bestFit="1" customWidth="1"/>
    <col min="11778" max="11778" width="14.42578125" bestFit="1" customWidth="1"/>
    <col min="11779" max="11780" width="14.42578125" customWidth="1"/>
    <col min="11781" max="11781" width="16.28515625" bestFit="1" customWidth="1"/>
    <col min="11783" max="11783" width="13.140625" bestFit="1" customWidth="1"/>
    <col min="11785" max="11785" width="32.140625" bestFit="1" customWidth="1"/>
    <col min="11786" max="11786" width="21" customWidth="1"/>
    <col min="11787" max="11787" width="19" customWidth="1"/>
    <col min="11788" max="11788" width="20" customWidth="1"/>
    <col min="11789" max="11789" width="9.42578125" bestFit="1" customWidth="1"/>
    <col min="11790" max="11790" width="12.28515625" bestFit="1" customWidth="1"/>
    <col min="11791" max="11791" width="13.42578125" bestFit="1" customWidth="1"/>
    <col min="11792" max="11792" width="10.140625" bestFit="1" customWidth="1"/>
    <col min="11793" max="11793" width="20.5703125" customWidth="1"/>
    <col min="11794" max="11794" width="19.85546875" customWidth="1"/>
    <col min="11795" max="11795" width="14.5703125" bestFit="1" customWidth="1"/>
    <col min="11796" max="11796" width="9.28515625" bestFit="1" customWidth="1"/>
    <col min="11797" max="11801" width="22.7109375" customWidth="1"/>
    <col min="11806" max="11806" width="17.28515625" bestFit="1" customWidth="1"/>
    <col min="11807" max="11807" width="10" bestFit="1" customWidth="1"/>
    <col min="12030" max="12030" width="32.42578125" bestFit="1" customWidth="1"/>
    <col min="12031" max="12031" width="13.85546875" bestFit="1" customWidth="1"/>
    <col min="12032" max="12032" width="39.28515625" bestFit="1" customWidth="1"/>
    <col min="12033" max="12033" width="14.28515625" bestFit="1" customWidth="1"/>
    <col min="12034" max="12034" width="14.42578125" bestFit="1" customWidth="1"/>
    <col min="12035" max="12036" width="14.42578125" customWidth="1"/>
    <col min="12037" max="12037" width="16.28515625" bestFit="1" customWidth="1"/>
    <col min="12039" max="12039" width="13.140625" bestFit="1" customWidth="1"/>
    <col min="12041" max="12041" width="32.140625" bestFit="1" customWidth="1"/>
    <col min="12042" max="12042" width="21" customWidth="1"/>
    <col min="12043" max="12043" width="19" customWidth="1"/>
    <col min="12044" max="12044" width="20" customWidth="1"/>
    <col min="12045" max="12045" width="9.42578125" bestFit="1" customWidth="1"/>
    <col min="12046" max="12046" width="12.28515625" bestFit="1" customWidth="1"/>
    <col min="12047" max="12047" width="13.42578125" bestFit="1" customWidth="1"/>
    <col min="12048" max="12048" width="10.140625" bestFit="1" customWidth="1"/>
    <col min="12049" max="12049" width="20.5703125" customWidth="1"/>
    <col min="12050" max="12050" width="19.85546875" customWidth="1"/>
    <col min="12051" max="12051" width="14.5703125" bestFit="1" customWidth="1"/>
    <col min="12052" max="12052" width="9.28515625" bestFit="1" customWidth="1"/>
    <col min="12053" max="12057" width="22.7109375" customWidth="1"/>
    <col min="12062" max="12062" width="17.28515625" bestFit="1" customWidth="1"/>
    <col min="12063" max="12063" width="10" bestFit="1" customWidth="1"/>
    <col min="12286" max="12286" width="32.42578125" bestFit="1" customWidth="1"/>
    <col min="12287" max="12287" width="13.85546875" bestFit="1" customWidth="1"/>
    <col min="12288" max="12288" width="39.28515625" bestFit="1" customWidth="1"/>
    <col min="12289" max="12289" width="14.28515625" bestFit="1" customWidth="1"/>
    <col min="12290" max="12290" width="14.42578125" bestFit="1" customWidth="1"/>
    <col min="12291" max="12292" width="14.42578125" customWidth="1"/>
    <col min="12293" max="12293" width="16.28515625" bestFit="1" customWidth="1"/>
    <col min="12295" max="12295" width="13.140625" bestFit="1" customWidth="1"/>
    <col min="12297" max="12297" width="32.140625" bestFit="1" customWidth="1"/>
    <col min="12298" max="12298" width="21" customWidth="1"/>
    <col min="12299" max="12299" width="19" customWidth="1"/>
    <col min="12300" max="12300" width="20" customWidth="1"/>
    <col min="12301" max="12301" width="9.42578125" bestFit="1" customWidth="1"/>
    <col min="12302" max="12302" width="12.28515625" bestFit="1" customWidth="1"/>
    <col min="12303" max="12303" width="13.42578125" bestFit="1" customWidth="1"/>
    <col min="12304" max="12304" width="10.140625" bestFit="1" customWidth="1"/>
    <col min="12305" max="12305" width="20.5703125" customWidth="1"/>
    <col min="12306" max="12306" width="19.85546875" customWidth="1"/>
    <col min="12307" max="12307" width="14.5703125" bestFit="1" customWidth="1"/>
    <col min="12308" max="12308" width="9.28515625" bestFit="1" customWidth="1"/>
    <col min="12309" max="12313" width="22.7109375" customWidth="1"/>
    <col min="12318" max="12318" width="17.28515625" bestFit="1" customWidth="1"/>
    <col min="12319" max="12319" width="10" bestFit="1" customWidth="1"/>
    <col min="12542" max="12542" width="32.42578125" bestFit="1" customWidth="1"/>
    <col min="12543" max="12543" width="13.85546875" bestFit="1" customWidth="1"/>
    <col min="12544" max="12544" width="39.28515625" bestFit="1" customWidth="1"/>
    <col min="12545" max="12545" width="14.28515625" bestFit="1" customWidth="1"/>
    <col min="12546" max="12546" width="14.42578125" bestFit="1" customWidth="1"/>
    <col min="12547" max="12548" width="14.42578125" customWidth="1"/>
    <col min="12549" max="12549" width="16.28515625" bestFit="1" customWidth="1"/>
    <col min="12551" max="12551" width="13.140625" bestFit="1" customWidth="1"/>
    <col min="12553" max="12553" width="32.140625" bestFit="1" customWidth="1"/>
    <col min="12554" max="12554" width="21" customWidth="1"/>
    <col min="12555" max="12555" width="19" customWidth="1"/>
    <col min="12556" max="12556" width="20" customWidth="1"/>
    <col min="12557" max="12557" width="9.42578125" bestFit="1" customWidth="1"/>
    <col min="12558" max="12558" width="12.28515625" bestFit="1" customWidth="1"/>
    <col min="12559" max="12559" width="13.42578125" bestFit="1" customWidth="1"/>
    <col min="12560" max="12560" width="10.140625" bestFit="1" customWidth="1"/>
    <col min="12561" max="12561" width="20.5703125" customWidth="1"/>
    <col min="12562" max="12562" width="19.85546875" customWidth="1"/>
    <col min="12563" max="12563" width="14.5703125" bestFit="1" customWidth="1"/>
    <col min="12564" max="12564" width="9.28515625" bestFit="1" customWidth="1"/>
    <col min="12565" max="12569" width="22.7109375" customWidth="1"/>
    <col min="12574" max="12574" width="17.28515625" bestFit="1" customWidth="1"/>
    <col min="12575" max="12575" width="10" bestFit="1" customWidth="1"/>
    <col min="12798" max="12798" width="32.42578125" bestFit="1" customWidth="1"/>
    <col min="12799" max="12799" width="13.85546875" bestFit="1" customWidth="1"/>
    <col min="12800" max="12800" width="39.28515625" bestFit="1" customWidth="1"/>
    <col min="12801" max="12801" width="14.28515625" bestFit="1" customWidth="1"/>
    <col min="12802" max="12802" width="14.42578125" bestFit="1" customWidth="1"/>
    <col min="12803" max="12804" width="14.42578125" customWidth="1"/>
    <col min="12805" max="12805" width="16.28515625" bestFit="1" customWidth="1"/>
    <col min="12807" max="12807" width="13.140625" bestFit="1" customWidth="1"/>
    <col min="12809" max="12809" width="32.140625" bestFit="1" customWidth="1"/>
    <col min="12810" max="12810" width="21" customWidth="1"/>
    <col min="12811" max="12811" width="19" customWidth="1"/>
    <col min="12812" max="12812" width="20" customWidth="1"/>
    <col min="12813" max="12813" width="9.42578125" bestFit="1" customWidth="1"/>
    <col min="12814" max="12814" width="12.28515625" bestFit="1" customWidth="1"/>
    <col min="12815" max="12815" width="13.42578125" bestFit="1" customWidth="1"/>
    <col min="12816" max="12816" width="10.140625" bestFit="1" customWidth="1"/>
    <col min="12817" max="12817" width="20.5703125" customWidth="1"/>
    <col min="12818" max="12818" width="19.85546875" customWidth="1"/>
    <col min="12819" max="12819" width="14.5703125" bestFit="1" customWidth="1"/>
    <col min="12820" max="12820" width="9.28515625" bestFit="1" customWidth="1"/>
    <col min="12821" max="12825" width="22.7109375" customWidth="1"/>
    <col min="12830" max="12830" width="17.28515625" bestFit="1" customWidth="1"/>
    <col min="12831" max="12831" width="10" bestFit="1" customWidth="1"/>
    <col min="13054" max="13054" width="32.42578125" bestFit="1" customWidth="1"/>
    <col min="13055" max="13055" width="13.85546875" bestFit="1" customWidth="1"/>
    <col min="13056" max="13056" width="39.28515625" bestFit="1" customWidth="1"/>
    <col min="13057" max="13057" width="14.28515625" bestFit="1" customWidth="1"/>
    <col min="13058" max="13058" width="14.42578125" bestFit="1" customWidth="1"/>
    <col min="13059" max="13060" width="14.42578125" customWidth="1"/>
    <col min="13061" max="13061" width="16.28515625" bestFit="1" customWidth="1"/>
    <col min="13063" max="13063" width="13.140625" bestFit="1" customWidth="1"/>
    <col min="13065" max="13065" width="32.140625" bestFit="1" customWidth="1"/>
    <col min="13066" max="13066" width="21" customWidth="1"/>
    <col min="13067" max="13067" width="19" customWidth="1"/>
    <col min="13068" max="13068" width="20" customWidth="1"/>
    <col min="13069" max="13069" width="9.42578125" bestFit="1" customWidth="1"/>
    <col min="13070" max="13070" width="12.28515625" bestFit="1" customWidth="1"/>
    <col min="13071" max="13071" width="13.42578125" bestFit="1" customWidth="1"/>
    <col min="13072" max="13072" width="10.140625" bestFit="1" customWidth="1"/>
    <col min="13073" max="13073" width="20.5703125" customWidth="1"/>
    <col min="13074" max="13074" width="19.85546875" customWidth="1"/>
    <col min="13075" max="13075" width="14.5703125" bestFit="1" customWidth="1"/>
    <col min="13076" max="13076" width="9.28515625" bestFit="1" customWidth="1"/>
    <col min="13077" max="13081" width="22.7109375" customWidth="1"/>
    <col min="13086" max="13086" width="17.28515625" bestFit="1" customWidth="1"/>
    <col min="13087" max="13087" width="10" bestFit="1" customWidth="1"/>
    <col min="13310" max="13310" width="32.42578125" bestFit="1" customWidth="1"/>
    <col min="13311" max="13311" width="13.85546875" bestFit="1" customWidth="1"/>
    <col min="13312" max="13312" width="39.28515625" bestFit="1" customWidth="1"/>
    <col min="13313" max="13313" width="14.28515625" bestFit="1" customWidth="1"/>
    <col min="13314" max="13314" width="14.42578125" bestFit="1" customWidth="1"/>
    <col min="13315" max="13316" width="14.42578125" customWidth="1"/>
    <col min="13317" max="13317" width="16.28515625" bestFit="1" customWidth="1"/>
    <col min="13319" max="13319" width="13.140625" bestFit="1" customWidth="1"/>
    <col min="13321" max="13321" width="32.140625" bestFit="1" customWidth="1"/>
    <col min="13322" max="13322" width="21" customWidth="1"/>
    <col min="13323" max="13323" width="19" customWidth="1"/>
    <col min="13324" max="13324" width="20" customWidth="1"/>
    <col min="13325" max="13325" width="9.42578125" bestFit="1" customWidth="1"/>
    <col min="13326" max="13326" width="12.28515625" bestFit="1" customWidth="1"/>
    <col min="13327" max="13327" width="13.42578125" bestFit="1" customWidth="1"/>
    <col min="13328" max="13328" width="10.140625" bestFit="1" customWidth="1"/>
    <col min="13329" max="13329" width="20.5703125" customWidth="1"/>
    <col min="13330" max="13330" width="19.85546875" customWidth="1"/>
    <col min="13331" max="13331" width="14.5703125" bestFit="1" customWidth="1"/>
    <col min="13332" max="13332" width="9.28515625" bestFit="1" customWidth="1"/>
    <col min="13333" max="13337" width="22.7109375" customWidth="1"/>
    <col min="13342" max="13342" width="17.28515625" bestFit="1" customWidth="1"/>
    <col min="13343" max="13343" width="10" bestFit="1" customWidth="1"/>
    <col min="13566" max="13566" width="32.42578125" bestFit="1" customWidth="1"/>
    <col min="13567" max="13567" width="13.85546875" bestFit="1" customWidth="1"/>
    <col min="13568" max="13568" width="39.28515625" bestFit="1" customWidth="1"/>
    <col min="13569" max="13569" width="14.28515625" bestFit="1" customWidth="1"/>
    <col min="13570" max="13570" width="14.42578125" bestFit="1" customWidth="1"/>
    <col min="13571" max="13572" width="14.42578125" customWidth="1"/>
    <col min="13573" max="13573" width="16.28515625" bestFit="1" customWidth="1"/>
    <col min="13575" max="13575" width="13.140625" bestFit="1" customWidth="1"/>
    <col min="13577" max="13577" width="32.140625" bestFit="1" customWidth="1"/>
    <col min="13578" max="13578" width="21" customWidth="1"/>
    <col min="13579" max="13579" width="19" customWidth="1"/>
    <col min="13580" max="13580" width="20" customWidth="1"/>
    <col min="13581" max="13581" width="9.42578125" bestFit="1" customWidth="1"/>
    <col min="13582" max="13582" width="12.28515625" bestFit="1" customWidth="1"/>
    <col min="13583" max="13583" width="13.42578125" bestFit="1" customWidth="1"/>
    <col min="13584" max="13584" width="10.140625" bestFit="1" customWidth="1"/>
    <col min="13585" max="13585" width="20.5703125" customWidth="1"/>
    <col min="13586" max="13586" width="19.85546875" customWidth="1"/>
    <col min="13587" max="13587" width="14.5703125" bestFit="1" customWidth="1"/>
    <col min="13588" max="13588" width="9.28515625" bestFit="1" customWidth="1"/>
    <col min="13589" max="13593" width="22.7109375" customWidth="1"/>
    <col min="13598" max="13598" width="17.28515625" bestFit="1" customWidth="1"/>
    <col min="13599" max="13599" width="10" bestFit="1" customWidth="1"/>
    <col min="13822" max="13822" width="32.42578125" bestFit="1" customWidth="1"/>
    <col min="13823" max="13823" width="13.85546875" bestFit="1" customWidth="1"/>
    <col min="13824" max="13824" width="39.28515625" bestFit="1" customWidth="1"/>
    <col min="13825" max="13825" width="14.28515625" bestFit="1" customWidth="1"/>
    <col min="13826" max="13826" width="14.42578125" bestFit="1" customWidth="1"/>
    <col min="13827" max="13828" width="14.42578125" customWidth="1"/>
    <col min="13829" max="13829" width="16.28515625" bestFit="1" customWidth="1"/>
    <col min="13831" max="13831" width="13.140625" bestFit="1" customWidth="1"/>
    <col min="13833" max="13833" width="32.140625" bestFit="1" customWidth="1"/>
    <col min="13834" max="13834" width="21" customWidth="1"/>
    <col min="13835" max="13835" width="19" customWidth="1"/>
    <col min="13836" max="13836" width="20" customWidth="1"/>
    <col min="13837" max="13837" width="9.42578125" bestFit="1" customWidth="1"/>
    <col min="13838" max="13838" width="12.28515625" bestFit="1" customWidth="1"/>
    <col min="13839" max="13839" width="13.42578125" bestFit="1" customWidth="1"/>
    <col min="13840" max="13840" width="10.140625" bestFit="1" customWidth="1"/>
    <col min="13841" max="13841" width="20.5703125" customWidth="1"/>
    <col min="13842" max="13842" width="19.85546875" customWidth="1"/>
    <col min="13843" max="13843" width="14.5703125" bestFit="1" customWidth="1"/>
    <col min="13844" max="13844" width="9.28515625" bestFit="1" customWidth="1"/>
    <col min="13845" max="13849" width="22.7109375" customWidth="1"/>
    <col min="13854" max="13854" width="17.28515625" bestFit="1" customWidth="1"/>
    <col min="13855" max="13855" width="10" bestFit="1" customWidth="1"/>
    <col min="14078" max="14078" width="32.42578125" bestFit="1" customWidth="1"/>
    <col min="14079" max="14079" width="13.85546875" bestFit="1" customWidth="1"/>
    <col min="14080" max="14080" width="39.28515625" bestFit="1" customWidth="1"/>
    <col min="14081" max="14081" width="14.28515625" bestFit="1" customWidth="1"/>
    <col min="14082" max="14082" width="14.42578125" bestFit="1" customWidth="1"/>
    <col min="14083" max="14084" width="14.42578125" customWidth="1"/>
    <col min="14085" max="14085" width="16.28515625" bestFit="1" customWidth="1"/>
    <col min="14087" max="14087" width="13.140625" bestFit="1" customWidth="1"/>
    <col min="14089" max="14089" width="32.140625" bestFit="1" customWidth="1"/>
    <col min="14090" max="14090" width="21" customWidth="1"/>
    <col min="14091" max="14091" width="19" customWidth="1"/>
    <col min="14092" max="14092" width="20" customWidth="1"/>
    <col min="14093" max="14093" width="9.42578125" bestFit="1" customWidth="1"/>
    <col min="14094" max="14094" width="12.28515625" bestFit="1" customWidth="1"/>
    <col min="14095" max="14095" width="13.42578125" bestFit="1" customWidth="1"/>
    <col min="14096" max="14096" width="10.140625" bestFit="1" customWidth="1"/>
    <col min="14097" max="14097" width="20.5703125" customWidth="1"/>
    <col min="14098" max="14098" width="19.85546875" customWidth="1"/>
    <col min="14099" max="14099" width="14.5703125" bestFit="1" customWidth="1"/>
    <col min="14100" max="14100" width="9.28515625" bestFit="1" customWidth="1"/>
    <col min="14101" max="14105" width="22.7109375" customWidth="1"/>
    <col min="14110" max="14110" width="17.28515625" bestFit="1" customWidth="1"/>
    <col min="14111" max="14111" width="10" bestFit="1" customWidth="1"/>
    <col min="14334" max="14334" width="32.42578125" bestFit="1" customWidth="1"/>
    <col min="14335" max="14335" width="13.85546875" bestFit="1" customWidth="1"/>
    <col min="14336" max="14336" width="39.28515625" bestFit="1" customWidth="1"/>
    <col min="14337" max="14337" width="14.28515625" bestFit="1" customWidth="1"/>
    <col min="14338" max="14338" width="14.42578125" bestFit="1" customWidth="1"/>
    <col min="14339" max="14340" width="14.42578125" customWidth="1"/>
    <col min="14341" max="14341" width="16.28515625" bestFit="1" customWidth="1"/>
    <col min="14343" max="14343" width="13.140625" bestFit="1" customWidth="1"/>
    <col min="14345" max="14345" width="32.140625" bestFit="1" customWidth="1"/>
    <col min="14346" max="14346" width="21" customWidth="1"/>
    <col min="14347" max="14347" width="19" customWidth="1"/>
    <col min="14348" max="14348" width="20" customWidth="1"/>
    <col min="14349" max="14349" width="9.42578125" bestFit="1" customWidth="1"/>
    <col min="14350" max="14350" width="12.28515625" bestFit="1" customWidth="1"/>
    <col min="14351" max="14351" width="13.42578125" bestFit="1" customWidth="1"/>
    <col min="14352" max="14352" width="10.140625" bestFit="1" customWidth="1"/>
    <col min="14353" max="14353" width="20.5703125" customWidth="1"/>
    <col min="14354" max="14354" width="19.85546875" customWidth="1"/>
    <col min="14355" max="14355" width="14.5703125" bestFit="1" customWidth="1"/>
    <col min="14356" max="14356" width="9.28515625" bestFit="1" customWidth="1"/>
    <col min="14357" max="14361" width="22.7109375" customWidth="1"/>
    <col min="14366" max="14366" width="17.28515625" bestFit="1" customWidth="1"/>
    <col min="14367" max="14367" width="10" bestFit="1" customWidth="1"/>
    <col min="14590" max="14590" width="32.42578125" bestFit="1" customWidth="1"/>
    <col min="14591" max="14591" width="13.85546875" bestFit="1" customWidth="1"/>
    <col min="14592" max="14592" width="39.28515625" bestFit="1" customWidth="1"/>
    <col min="14593" max="14593" width="14.28515625" bestFit="1" customWidth="1"/>
    <col min="14594" max="14594" width="14.42578125" bestFit="1" customWidth="1"/>
    <col min="14595" max="14596" width="14.42578125" customWidth="1"/>
    <col min="14597" max="14597" width="16.28515625" bestFit="1" customWidth="1"/>
    <col min="14599" max="14599" width="13.140625" bestFit="1" customWidth="1"/>
    <col min="14601" max="14601" width="32.140625" bestFit="1" customWidth="1"/>
    <col min="14602" max="14602" width="21" customWidth="1"/>
    <col min="14603" max="14603" width="19" customWidth="1"/>
    <col min="14604" max="14604" width="20" customWidth="1"/>
    <col min="14605" max="14605" width="9.42578125" bestFit="1" customWidth="1"/>
    <col min="14606" max="14606" width="12.28515625" bestFit="1" customWidth="1"/>
    <col min="14607" max="14607" width="13.42578125" bestFit="1" customWidth="1"/>
    <col min="14608" max="14608" width="10.140625" bestFit="1" customWidth="1"/>
    <col min="14609" max="14609" width="20.5703125" customWidth="1"/>
    <col min="14610" max="14610" width="19.85546875" customWidth="1"/>
    <col min="14611" max="14611" width="14.5703125" bestFit="1" customWidth="1"/>
    <col min="14612" max="14612" width="9.28515625" bestFit="1" customWidth="1"/>
    <col min="14613" max="14617" width="22.7109375" customWidth="1"/>
    <col min="14622" max="14622" width="17.28515625" bestFit="1" customWidth="1"/>
    <col min="14623" max="14623" width="10" bestFit="1" customWidth="1"/>
    <col min="14846" max="14846" width="32.42578125" bestFit="1" customWidth="1"/>
    <col min="14847" max="14847" width="13.85546875" bestFit="1" customWidth="1"/>
    <col min="14848" max="14848" width="39.28515625" bestFit="1" customWidth="1"/>
    <col min="14849" max="14849" width="14.28515625" bestFit="1" customWidth="1"/>
    <col min="14850" max="14850" width="14.42578125" bestFit="1" customWidth="1"/>
    <col min="14851" max="14852" width="14.42578125" customWidth="1"/>
    <col min="14853" max="14853" width="16.28515625" bestFit="1" customWidth="1"/>
    <col min="14855" max="14855" width="13.140625" bestFit="1" customWidth="1"/>
    <col min="14857" max="14857" width="32.140625" bestFit="1" customWidth="1"/>
    <col min="14858" max="14858" width="21" customWidth="1"/>
    <col min="14859" max="14859" width="19" customWidth="1"/>
    <col min="14860" max="14860" width="20" customWidth="1"/>
    <col min="14861" max="14861" width="9.42578125" bestFit="1" customWidth="1"/>
    <col min="14862" max="14862" width="12.28515625" bestFit="1" customWidth="1"/>
    <col min="14863" max="14863" width="13.42578125" bestFit="1" customWidth="1"/>
    <col min="14864" max="14864" width="10.140625" bestFit="1" customWidth="1"/>
    <col min="14865" max="14865" width="20.5703125" customWidth="1"/>
    <col min="14866" max="14866" width="19.85546875" customWidth="1"/>
    <col min="14867" max="14867" width="14.5703125" bestFit="1" customWidth="1"/>
    <col min="14868" max="14868" width="9.28515625" bestFit="1" customWidth="1"/>
    <col min="14869" max="14873" width="22.7109375" customWidth="1"/>
    <col min="14878" max="14878" width="17.28515625" bestFit="1" customWidth="1"/>
    <col min="14879" max="14879" width="10" bestFit="1" customWidth="1"/>
    <col min="15102" max="15102" width="32.42578125" bestFit="1" customWidth="1"/>
    <col min="15103" max="15103" width="13.85546875" bestFit="1" customWidth="1"/>
    <col min="15104" max="15104" width="39.28515625" bestFit="1" customWidth="1"/>
    <col min="15105" max="15105" width="14.28515625" bestFit="1" customWidth="1"/>
    <col min="15106" max="15106" width="14.42578125" bestFit="1" customWidth="1"/>
    <col min="15107" max="15108" width="14.42578125" customWidth="1"/>
    <col min="15109" max="15109" width="16.28515625" bestFit="1" customWidth="1"/>
    <col min="15111" max="15111" width="13.140625" bestFit="1" customWidth="1"/>
    <col min="15113" max="15113" width="32.140625" bestFit="1" customWidth="1"/>
    <col min="15114" max="15114" width="21" customWidth="1"/>
    <col min="15115" max="15115" width="19" customWidth="1"/>
    <col min="15116" max="15116" width="20" customWidth="1"/>
    <col min="15117" max="15117" width="9.42578125" bestFit="1" customWidth="1"/>
    <col min="15118" max="15118" width="12.28515625" bestFit="1" customWidth="1"/>
    <col min="15119" max="15119" width="13.42578125" bestFit="1" customWidth="1"/>
    <col min="15120" max="15120" width="10.140625" bestFit="1" customWidth="1"/>
    <col min="15121" max="15121" width="20.5703125" customWidth="1"/>
    <col min="15122" max="15122" width="19.85546875" customWidth="1"/>
    <col min="15123" max="15123" width="14.5703125" bestFit="1" customWidth="1"/>
    <col min="15124" max="15124" width="9.28515625" bestFit="1" customWidth="1"/>
    <col min="15125" max="15129" width="22.7109375" customWidth="1"/>
    <col min="15134" max="15134" width="17.28515625" bestFit="1" customWidth="1"/>
    <col min="15135" max="15135" width="10" bestFit="1" customWidth="1"/>
    <col min="15358" max="15358" width="32.42578125" bestFit="1" customWidth="1"/>
    <col min="15359" max="15359" width="13.85546875" bestFit="1" customWidth="1"/>
    <col min="15360" max="15360" width="39.28515625" bestFit="1" customWidth="1"/>
    <col min="15361" max="15361" width="14.28515625" bestFit="1" customWidth="1"/>
    <col min="15362" max="15362" width="14.42578125" bestFit="1" customWidth="1"/>
    <col min="15363" max="15364" width="14.42578125" customWidth="1"/>
    <col min="15365" max="15365" width="16.28515625" bestFit="1" customWidth="1"/>
    <col min="15367" max="15367" width="13.140625" bestFit="1" customWidth="1"/>
    <col min="15369" max="15369" width="32.140625" bestFit="1" customWidth="1"/>
    <col min="15370" max="15370" width="21" customWidth="1"/>
    <col min="15371" max="15371" width="19" customWidth="1"/>
    <col min="15372" max="15372" width="20" customWidth="1"/>
    <col min="15373" max="15373" width="9.42578125" bestFit="1" customWidth="1"/>
    <col min="15374" max="15374" width="12.28515625" bestFit="1" customWidth="1"/>
    <col min="15375" max="15375" width="13.42578125" bestFit="1" customWidth="1"/>
    <col min="15376" max="15376" width="10.140625" bestFit="1" customWidth="1"/>
    <col min="15377" max="15377" width="20.5703125" customWidth="1"/>
    <col min="15378" max="15378" width="19.85546875" customWidth="1"/>
    <col min="15379" max="15379" width="14.5703125" bestFit="1" customWidth="1"/>
    <col min="15380" max="15380" width="9.28515625" bestFit="1" customWidth="1"/>
    <col min="15381" max="15385" width="22.7109375" customWidth="1"/>
    <col min="15390" max="15390" width="17.28515625" bestFit="1" customWidth="1"/>
    <col min="15391" max="15391" width="10" bestFit="1" customWidth="1"/>
    <col min="15614" max="15614" width="32.42578125" bestFit="1" customWidth="1"/>
    <col min="15615" max="15615" width="13.85546875" bestFit="1" customWidth="1"/>
    <col min="15616" max="15616" width="39.28515625" bestFit="1" customWidth="1"/>
    <col min="15617" max="15617" width="14.28515625" bestFit="1" customWidth="1"/>
    <col min="15618" max="15618" width="14.42578125" bestFit="1" customWidth="1"/>
    <col min="15619" max="15620" width="14.42578125" customWidth="1"/>
    <col min="15621" max="15621" width="16.28515625" bestFit="1" customWidth="1"/>
    <col min="15623" max="15623" width="13.140625" bestFit="1" customWidth="1"/>
    <col min="15625" max="15625" width="32.140625" bestFit="1" customWidth="1"/>
    <col min="15626" max="15626" width="21" customWidth="1"/>
    <col min="15627" max="15627" width="19" customWidth="1"/>
    <col min="15628" max="15628" width="20" customWidth="1"/>
    <col min="15629" max="15629" width="9.42578125" bestFit="1" customWidth="1"/>
    <col min="15630" max="15630" width="12.28515625" bestFit="1" customWidth="1"/>
    <col min="15631" max="15631" width="13.42578125" bestFit="1" customWidth="1"/>
    <col min="15632" max="15632" width="10.140625" bestFit="1" customWidth="1"/>
    <col min="15633" max="15633" width="20.5703125" customWidth="1"/>
    <col min="15634" max="15634" width="19.85546875" customWidth="1"/>
    <col min="15635" max="15635" width="14.5703125" bestFit="1" customWidth="1"/>
    <col min="15636" max="15636" width="9.28515625" bestFit="1" customWidth="1"/>
    <col min="15637" max="15641" width="22.7109375" customWidth="1"/>
    <col min="15646" max="15646" width="17.28515625" bestFit="1" customWidth="1"/>
    <col min="15647" max="15647" width="10" bestFit="1" customWidth="1"/>
    <col min="15870" max="15870" width="32.42578125" bestFit="1" customWidth="1"/>
    <col min="15871" max="15871" width="13.85546875" bestFit="1" customWidth="1"/>
    <col min="15872" max="15872" width="39.28515625" bestFit="1" customWidth="1"/>
    <col min="15873" max="15873" width="14.28515625" bestFit="1" customWidth="1"/>
    <col min="15874" max="15874" width="14.42578125" bestFit="1" customWidth="1"/>
    <col min="15875" max="15876" width="14.42578125" customWidth="1"/>
    <col min="15877" max="15877" width="16.28515625" bestFit="1" customWidth="1"/>
    <col min="15879" max="15879" width="13.140625" bestFit="1" customWidth="1"/>
    <col min="15881" max="15881" width="32.140625" bestFit="1" customWidth="1"/>
    <col min="15882" max="15882" width="21" customWidth="1"/>
    <col min="15883" max="15883" width="19" customWidth="1"/>
    <col min="15884" max="15884" width="20" customWidth="1"/>
    <col min="15885" max="15885" width="9.42578125" bestFit="1" customWidth="1"/>
    <col min="15886" max="15886" width="12.28515625" bestFit="1" customWidth="1"/>
    <col min="15887" max="15887" width="13.42578125" bestFit="1" customWidth="1"/>
    <col min="15888" max="15888" width="10.140625" bestFit="1" customWidth="1"/>
    <col min="15889" max="15889" width="20.5703125" customWidth="1"/>
    <col min="15890" max="15890" width="19.85546875" customWidth="1"/>
    <col min="15891" max="15891" width="14.5703125" bestFit="1" customWidth="1"/>
    <col min="15892" max="15892" width="9.28515625" bestFit="1" customWidth="1"/>
    <col min="15893" max="15897" width="22.7109375" customWidth="1"/>
    <col min="15902" max="15902" width="17.28515625" bestFit="1" customWidth="1"/>
    <col min="15903" max="15903" width="10" bestFit="1" customWidth="1"/>
    <col min="16126" max="16126" width="32.42578125" bestFit="1" customWidth="1"/>
    <col min="16127" max="16127" width="13.85546875" bestFit="1" customWidth="1"/>
    <col min="16128" max="16128" width="39.28515625" bestFit="1" customWidth="1"/>
    <col min="16129" max="16129" width="14.28515625" bestFit="1" customWidth="1"/>
    <col min="16130" max="16130" width="14.42578125" bestFit="1" customWidth="1"/>
    <col min="16131" max="16132" width="14.42578125" customWidth="1"/>
    <col min="16133" max="16133" width="16.28515625" bestFit="1" customWidth="1"/>
    <col min="16135" max="16135" width="13.140625" bestFit="1" customWidth="1"/>
    <col min="16137" max="16137" width="32.140625" bestFit="1" customWidth="1"/>
    <col min="16138" max="16138" width="21" customWidth="1"/>
    <col min="16139" max="16139" width="19" customWidth="1"/>
    <col min="16140" max="16140" width="20" customWidth="1"/>
    <col min="16141" max="16141" width="9.42578125" bestFit="1" customWidth="1"/>
    <col min="16142" max="16142" width="12.28515625" bestFit="1" customWidth="1"/>
    <col min="16143" max="16143" width="13.42578125" bestFit="1" customWidth="1"/>
    <col min="16144" max="16144" width="10.140625" bestFit="1" customWidth="1"/>
    <col min="16145" max="16145" width="20.5703125" customWidth="1"/>
    <col min="16146" max="16146" width="19.85546875" customWidth="1"/>
    <col min="16147" max="16147" width="14.5703125" bestFit="1" customWidth="1"/>
    <col min="16148" max="16148" width="9.28515625" bestFit="1" customWidth="1"/>
    <col min="16149" max="16153" width="22.7109375" customWidth="1"/>
    <col min="16158" max="16158" width="17.28515625" bestFit="1" customWidth="1"/>
    <col min="16159" max="16159" width="10" bestFit="1" customWidth="1"/>
  </cols>
  <sheetData>
    <row r="1" spans="1:25" ht="15.75" x14ac:dyDescent="0.25">
      <c r="A1" s="139" t="s">
        <v>119</v>
      </c>
      <c r="B1" s="140"/>
      <c r="C1" s="140"/>
      <c r="D1" s="140"/>
      <c r="E1" s="140"/>
      <c r="F1" s="140"/>
    </row>
    <row r="2" spans="1:25" ht="15.75" x14ac:dyDescent="0.25">
      <c r="A2" s="139" t="s">
        <v>143</v>
      </c>
      <c r="B2" s="139"/>
      <c r="C2" s="139"/>
      <c r="D2" s="139"/>
      <c r="E2" s="139"/>
      <c r="F2" s="139"/>
    </row>
    <row r="3" spans="1:25" ht="15.75" x14ac:dyDescent="0.25">
      <c r="A3" s="139" t="s">
        <v>144</v>
      </c>
      <c r="B3" s="139"/>
      <c r="C3" s="139"/>
      <c r="D3" s="139"/>
      <c r="E3" s="139"/>
      <c r="F3" s="139"/>
    </row>
    <row r="6" spans="1:25" s="4" customFormat="1" x14ac:dyDescent="0.2">
      <c r="A6" s="4" t="s">
        <v>17</v>
      </c>
      <c r="B6" s="5" t="s">
        <v>20</v>
      </c>
      <c r="C6" s="4" t="s">
        <v>18</v>
      </c>
      <c r="D6" s="6" t="s">
        <v>21</v>
      </c>
      <c r="E6" s="7" t="s">
        <v>19</v>
      </c>
      <c r="I6" s="123"/>
      <c r="U6" s="21"/>
      <c r="V6" s="21"/>
      <c r="W6" s="21"/>
      <c r="X6" s="21"/>
      <c r="Y6" s="21"/>
    </row>
    <row r="7" spans="1:25" ht="15" x14ac:dyDescent="0.25">
      <c r="A7" s="136" t="s">
        <v>67</v>
      </c>
      <c r="B7" s="137">
        <v>12785</v>
      </c>
      <c r="C7" s="136" t="s">
        <v>140</v>
      </c>
      <c r="D7" s="126">
        <v>256624</v>
      </c>
      <c r="E7" s="138">
        <v>19055.830000000002</v>
      </c>
    </row>
    <row r="8" spans="1:25" ht="15" x14ac:dyDescent="0.25">
      <c r="A8" s="136" t="s">
        <v>67</v>
      </c>
      <c r="B8" s="137">
        <v>15342</v>
      </c>
      <c r="C8" s="136" t="s">
        <v>140</v>
      </c>
      <c r="D8" s="126">
        <v>60397</v>
      </c>
      <c r="E8" s="138">
        <v>6080.97</v>
      </c>
    </row>
    <row r="9" spans="1:25" ht="15" x14ac:dyDescent="0.25">
      <c r="A9" s="136" t="s">
        <v>67</v>
      </c>
      <c r="B9" s="137">
        <v>17168</v>
      </c>
      <c r="C9" s="136" t="s">
        <v>140</v>
      </c>
      <c r="D9" s="126">
        <v>705835</v>
      </c>
      <c r="E9" s="138">
        <v>98427.81</v>
      </c>
      <c r="V9" s="11"/>
      <c r="W9" s="13"/>
      <c r="X9" s="13"/>
      <c r="Y9" s="13"/>
    </row>
    <row r="10" spans="1:25" ht="15" x14ac:dyDescent="0.25">
      <c r="A10" s="136" t="s">
        <v>67</v>
      </c>
      <c r="B10" s="137">
        <v>19360</v>
      </c>
      <c r="C10" s="136" t="s">
        <v>140</v>
      </c>
      <c r="D10" s="126">
        <v>2922902</v>
      </c>
      <c r="E10" s="138">
        <v>629055.13</v>
      </c>
      <c r="V10" s="11"/>
      <c r="W10" s="13"/>
      <c r="X10" s="13"/>
      <c r="Y10" s="13"/>
    </row>
    <row r="11" spans="1:25" ht="15" x14ac:dyDescent="0.25">
      <c r="A11" s="136" t="s">
        <v>67</v>
      </c>
      <c r="B11" s="137">
        <v>20821</v>
      </c>
      <c r="C11" s="136" t="s">
        <v>140</v>
      </c>
      <c r="D11" s="126">
        <v>3038059</v>
      </c>
      <c r="E11" s="138">
        <v>794678.01</v>
      </c>
    </row>
    <row r="12" spans="1:25" ht="15" x14ac:dyDescent="0.25">
      <c r="A12" s="136" t="s">
        <v>67</v>
      </c>
      <c r="B12" s="137">
        <v>23012</v>
      </c>
      <c r="C12" s="136" t="s">
        <v>140</v>
      </c>
      <c r="D12" s="126">
        <v>164659</v>
      </c>
      <c r="E12" s="138">
        <v>40244.910000000003</v>
      </c>
      <c r="I12" s="50" t="s">
        <v>13</v>
      </c>
      <c r="J12" s="51" t="s">
        <v>1</v>
      </c>
      <c r="K12" s="51" t="s">
        <v>90</v>
      </c>
      <c r="L12" s="51" t="s">
        <v>0</v>
      </c>
      <c r="M12" s="51" t="s">
        <v>2</v>
      </c>
      <c r="N12" s="51" t="s">
        <v>3</v>
      </c>
      <c r="O12" s="51" t="s">
        <v>4</v>
      </c>
      <c r="P12" s="51" t="s">
        <v>5</v>
      </c>
      <c r="Q12" s="51" t="s">
        <v>6</v>
      </c>
      <c r="R12" s="51" t="s">
        <v>7</v>
      </c>
      <c r="S12" s="51" t="s">
        <v>8</v>
      </c>
      <c r="T12" s="51" t="s">
        <v>9</v>
      </c>
      <c r="U12" s="66" t="s">
        <v>110</v>
      </c>
      <c r="V12" s="66"/>
      <c r="X12" s="66" t="s">
        <v>111</v>
      </c>
      <c r="Y12" s="15" t="s">
        <v>112</v>
      </c>
    </row>
    <row r="13" spans="1:25" ht="15" x14ac:dyDescent="0.25">
      <c r="A13" s="136" t="s">
        <v>67</v>
      </c>
      <c r="B13" s="137">
        <v>23743</v>
      </c>
      <c r="C13" s="136" t="s">
        <v>140</v>
      </c>
      <c r="D13" s="126">
        <v>119209</v>
      </c>
      <c r="E13" s="138">
        <v>32189.32</v>
      </c>
      <c r="I13" s="136" t="s">
        <v>140</v>
      </c>
      <c r="J13" s="52">
        <v>66.369</v>
      </c>
      <c r="K13" s="53">
        <f t="shared" ref="K13:K46" si="0">SUMIF($C$7:$C$1545,I13,$E$7:$E$1545)</f>
        <v>12049980.439999998</v>
      </c>
      <c r="L13" s="53">
        <f t="shared" ref="L13:L46" si="1">SUMIF($C$7:$C$1545,I13,$D$7:$D$1545)</f>
        <v>9444024</v>
      </c>
      <c r="M13" s="52">
        <f>K13/L13</f>
        <v>1.2759370835991095</v>
      </c>
      <c r="N13" s="54">
        <f t="shared" ref="N13:O28" si="2">L13</f>
        <v>9444024</v>
      </c>
      <c r="O13" s="55">
        <f t="shared" si="2"/>
        <v>1.2759370835991095</v>
      </c>
      <c r="P13" s="56">
        <f>J13</f>
        <v>66.369</v>
      </c>
      <c r="Q13" s="57">
        <f t="shared" ref="Q13:Q46" si="3">J$60+J$59*P13</f>
        <v>1.4294462131493706</v>
      </c>
      <c r="R13" s="52">
        <f>O13*N13^0.5</f>
        <v>3921.0989403533176</v>
      </c>
      <c r="S13" s="56">
        <f>N13^0.5</f>
        <v>3073.1130795986014</v>
      </c>
      <c r="T13" s="52">
        <f>P13*N13^0.5</f>
        <v>203959.44197987957</v>
      </c>
      <c r="V13" s="11">
        <f t="shared" ref="V13:V46" si="4">N13</f>
        <v>9444024</v>
      </c>
      <c r="W13" s="13">
        <f t="shared" ref="W13:W46" si="5">$J$60*S13+T13*$J$59</f>
        <v>4392.8498542120205</v>
      </c>
      <c r="X13" s="13">
        <f t="shared" ref="X13:X46" si="6">W13-R13</f>
        <v>471.75091385870292</v>
      </c>
      <c r="Y13" s="13">
        <f t="shared" ref="Y13:Y46" si="7">X13^2</f>
        <v>222548.92472652133</v>
      </c>
    </row>
    <row r="14" spans="1:25" ht="15" x14ac:dyDescent="0.25">
      <c r="A14" s="136" t="s">
        <v>67</v>
      </c>
      <c r="B14" s="137">
        <v>24108</v>
      </c>
      <c r="C14" s="136" t="s">
        <v>140</v>
      </c>
      <c r="D14" s="126">
        <v>70976</v>
      </c>
      <c r="E14" s="138">
        <v>24721.63</v>
      </c>
      <c r="I14" s="52" t="s">
        <v>141</v>
      </c>
      <c r="J14" s="52">
        <v>41.74</v>
      </c>
      <c r="K14" s="53">
        <f t="shared" si="0"/>
        <v>107147.8</v>
      </c>
      <c r="L14" s="53">
        <f t="shared" si="1"/>
        <v>24198</v>
      </c>
      <c r="M14" s="52">
        <f>K14/L14</f>
        <v>4.4279609885114475</v>
      </c>
      <c r="N14" s="54">
        <f t="shared" si="2"/>
        <v>24198</v>
      </c>
      <c r="O14" s="55">
        <f t="shared" si="2"/>
        <v>4.4279609885114475</v>
      </c>
      <c r="P14" s="56">
        <f>J14</f>
        <v>41.74</v>
      </c>
      <c r="Q14" s="57">
        <f t="shared" si="3"/>
        <v>1.3250666451281843</v>
      </c>
      <c r="R14" s="52">
        <f>O14*N14^0.5</f>
        <v>688.80060859789228</v>
      </c>
      <c r="S14" s="56">
        <f>N14^0.5</f>
        <v>155.55706348475468</v>
      </c>
      <c r="T14" s="52">
        <f>P14*N14^0.5</f>
        <v>6492.9518298536605</v>
      </c>
      <c r="V14" s="11">
        <f t="shared" si="4"/>
        <v>24198</v>
      </c>
      <c r="W14" s="13">
        <f t="shared" si="5"/>
        <v>206.12347623773584</v>
      </c>
      <c r="X14" s="13">
        <f t="shared" si="6"/>
        <v>-482.67713236015641</v>
      </c>
      <c r="Y14" s="13">
        <f t="shared" si="7"/>
        <v>232977.21410342396</v>
      </c>
    </row>
    <row r="15" spans="1:25" ht="15" x14ac:dyDescent="0.25">
      <c r="A15" s="136" t="s">
        <v>67</v>
      </c>
      <c r="B15" s="137">
        <v>24473</v>
      </c>
      <c r="C15" s="136" t="s">
        <v>140</v>
      </c>
      <c r="D15" s="126">
        <v>161372</v>
      </c>
      <c r="E15" s="138">
        <v>41806.730000000003</v>
      </c>
      <c r="I15" s="52" t="s">
        <v>66</v>
      </c>
      <c r="J15" s="52">
        <v>83.690000000000026</v>
      </c>
      <c r="K15" s="53">
        <f t="shared" si="0"/>
        <v>1411598.65</v>
      </c>
      <c r="L15" s="53">
        <f t="shared" si="1"/>
        <v>182059</v>
      </c>
      <c r="M15" s="52">
        <f>K15/L15</f>
        <v>7.7535230337418088</v>
      </c>
      <c r="N15" s="54">
        <f t="shared" si="2"/>
        <v>182059</v>
      </c>
      <c r="O15" s="55">
        <f t="shared" si="2"/>
        <v>7.7535230337418088</v>
      </c>
      <c r="P15" s="56">
        <f>J15</f>
        <v>83.690000000000026</v>
      </c>
      <c r="Q15" s="57">
        <f t="shared" si="3"/>
        <v>1.5028539234784528</v>
      </c>
      <c r="R15" s="52">
        <f>O15*N15^0.5</f>
        <v>3308.3020791901458</v>
      </c>
      <c r="S15" s="56">
        <f>N15^0.5</f>
        <v>426.68372361738852</v>
      </c>
      <c r="T15" s="52">
        <f>P15*N15^0.5</f>
        <v>35709.160829539258</v>
      </c>
      <c r="V15" s="11">
        <f t="shared" si="4"/>
        <v>182059</v>
      </c>
      <c r="W15" s="13">
        <f t="shared" si="5"/>
        <v>641.24330812278822</v>
      </c>
      <c r="X15" s="13">
        <f t="shared" si="6"/>
        <v>-2667.0587710673576</v>
      </c>
      <c r="Y15" s="13">
        <f t="shared" si="7"/>
        <v>7113202.4883273235</v>
      </c>
    </row>
    <row r="16" spans="1:25" ht="15" x14ac:dyDescent="0.25">
      <c r="A16" s="136" t="s">
        <v>67</v>
      </c>
      <c r="B16" s="137">
        <v>24838</v>
      </c>
      <c r="C16" s="136" t="s">
        <v>140</v>
      </c>
      <c r="D16" s="126">
        <v>102227</v>
      </c>
      <c r="E16" s="138">
        <v>29193.87</v>
      </c>
      <c r="I16" s="52" t="s">
        <v>56</v>
      </c>
      <c r="J16" s="52">
        <v>105.59999999999995</v>
      </c>
      <c r="K16" s="53">
        <f t="shared" si="0"/>
        <v>4290230.0900000008</v>
      </c>
      <c r="L16" s="53">
        <f t="shared" si="1"/>
        <v>690429</v>
      </c>
      <c r="M16" s="52">
        <f t="shared" ref="M16:M41" si="8">K16/L16</f>
        <v>6.213861367352763</v>
      </c>
      <c r="N16" s="54">
        <f t="shared" si="2"/>
        <v>690429</v>
      </c>
      <c r="O16" s="55">
        <f t="shared" si="2"/>
        <v>6.213861367352763</v>
      </c>
      <c r="P16" s="56">
        <f t="shared" ref="P16:P41" si="9">J16</f>
        <v>105.59999999999995</v>
      </c>
      <c r="Q16" s="57">
        <f t="shared" si="3"/>
        <v>1.5957101634940516</v>
      </c>
      <c r="R16" s="52">
        <f t="shared" ref="R16:R41" si="10">O16*N16^0.5</f>
        <v>5163.2252530085661</v>
      </c>
      <c r="S16" s="56">
        <f t="shared" ref="S16:S41" si="11">N16^0.5</f>
        <v>830.92057382158976</v>
      </c>
      <c r="T16" s="52">
        <f t="shared" ref="T16:T41" si="12">P16*N16^0.5</f>
        <v>87745.212595559831</v>
      </c>
      <c r="V16" s="11">
        <f t="shared" si="4"/>
        <v>690429</v>
      </c>
      <c r="W16" s="13">
        <f t="shared" si="5"/>
        <v>1325.9084047034203</v>
      </c>
      <c r="X16" s="13">
        <f t="shared" si="6"/>
        <v>-3837.3168483051459</v>
      </c>
      <c r="Y16" s="13">
        <f t="shared" si="7"/>
        <v>14725000.594286539</v>
      </c>
    </row>
    <row r="17" spans="1:25" ht="15" x14ac:dyDescent="0.25">
      <c r="A17" s="136" t="s">
        <v>67</v>
      </c>
      <c r="B17" s="137">
        <v>25204</v>
      </c>
      <c r="C17" s="136" t="s">
        <v>140</v>
      </c>
      <c r="D17" s="126">
        <v>65232</v>
      </c>
      <c r="E17" s="138">
        <v>20914.62</v>
      </c>
      <c r="I17" s="136" t="s">
        <v>142</v>
      </c>
      <c r="J17" s="52">
        <v>105.59999999999995</v>
      </c>
      <c r="K17" s="53">
        <f t="shared" si="0"/>
        <v>4992.8</v>
      </c>
      <c r="L17" s="53">
        <f t="shared" si="1"/>
        <v>1000</v>
      </c>
      <c r="M17" s="52">
        <f>K17/L17</f>
        <v>4.9927999999999999</v>
      </c>
      <c r="N17" s="54">
        <f t="shared" si="2"/>
        <v>1000</v>
      </c>
      <c r="O17" s="55">
        <f t="shared" si="2"/>
        <v>4.9927999999999999</v>
      </c>
      <c r="P17" s="56">
        <f>J17</f>
        <v>105.59999999999995</v>
      </c>
      <c r="Q17" s="57">
        <f t="shared" si="3"/>
        <v>1.5957101634940516</v>
      </c>
      <c r="R17" s="52">
        <f>O17*N17^0.5</f>
        <v>157.88619901688685</v>
      </c>
      <c r="S17" s="56">
        <f>N17^0.5</f>
        <v>31.622776601683793</v>
      </c>
      <c r="T17" s="52">
        <f>P17*N17^0.5</f>
        <v>3339.3652091378071</v>
      </c>
      <c r="V17" s="11">
        <f t="shared" si="4"/>
        <v>1000</v>
      </c>
      <c r="W17" s="13">
        <f t="shared" si="5"/>
        <v>50.460786021208719</v>
      </c>
      <c r="X17" s="13">
        <f t="shared" si="6"/>
        <v>-107.42541299567813</v>
      </c>
      <c r="Y17" s="13">
        <f t="shared" si="7"/>
        <v>11540.219357292011</v>
      </c>
    </row>
    <row r="18" spans="1:25" ht="15" x14ac:dyDescent="0.25">
      <c r="A18" s="136" t="s">
        <v>67</v>
      </c>
      <c r="B18" s="137">
        <v>25569</v>
      </c>
      <c r="C18" s="136" t="s">
        <v>140</v>
      </c>
      <c r="D18" s="126">
        <v>55511</v>
      </c>
      <c r="E18" s="138">
        <v>20908.8</v>
      </c>
      <c r="I18" s="136" t="s">
        <v>145</v>
      </c>
      <c r="J18" s="52">
        <v>105.59999999999995</v>
      </c>
      <c r="K18" s="53">
        <f t="shared" si="0"/>
        <v>19519.07</v>
      </c>
      <c r="L18" s="53">
        <f t="shared" si="1"/>
        <v>5787</v>
      </c>
      <c r="M18" s="52">
        <f>K18/L18</f>
        <v>3.3729168826680489</v>
      </c>
      <c r="N18" s="54">
        <f t="shared" si="2"/>
        <v>5787</v>
      </c>
      <c r="O18" s="55">
        <f t="shared" si="2"/>
        <v>3.3729168826680489</v>
      </c>
      <c r="P18" s="56">
        <f>J18</f>
        <v>105.59999999999995</v>
      </c>
      <c r="Q18" s="57">
        <f t="shared" si="3"/>
        <v>1.5957101634940516</v>
      </c>
      <c r="R18" s="52">
        <f>O18*N18^0.5</f>
        <v>256.58565964796128</v>
      </c>
      <c r="S18" s="56">
        <f>N18^0.5</f>
        <v>76.072333998635798</v>
      </c>
      <c r="T18" s="52">
        <f>P18*N18^0.5</f>
        <v>8033.2384702559366</v>
      </c>
      <c r="V18" s="11">
        <f t="shared" si="4"/>
        <v>5787</v>
      </c>
      <c r="W18" s="13">
        <f t="shared" si="5"/>
        <v>121.38939652233724</v>
      </c>
      <c r="X18" s="13">
        <f t="shared" si="6"/>
        <v>-135.19626312562406</v>
      </c>
      <c r="Y18" s="13">
        <f t="shared" si="7"/>
        <v>18278.029563132975</v>
      </c>
    </row>
    <row r="19" spans="1:25" s="60" customFormat="1" ht="15" x14ac:dyDescent="0.25">
      <c r="A19" s="136" t="s">
        <v>67</v>
      </c>
      <c r="B19" s="137">
        <v>25934</v>
      </c>
      <c r="C19" s="136" t="s">
        <v>140</v>
      </c>
      <c r="D19" s="126">
        <v>64707</v>
      </c>
      <c r="E19" s="138">
        <v>26099.77</v>
      </c>
      <c r="I19" s="52" t="s">
        <v>146</v>
      </c>
      <c r="J19" s="52">
        <v>123.27000000000024</v>
      </c>
      <c r="K19" s="53">
        <f t="shared" si="0"/>
        <v>16001355.250000006</v>
      </c>
      <c r="L19" s="53">
        <f t="shared" si="1"/>
        <v>9030733</v>
      </c>
      <c r="M19" s="52">
        <f>K19/L19</f>
        <v>1.7718777922013647</v>
      </c>
      <c r="N19" s="54">
        <f t="shared" si="2"/>
        <v>9030733</v>
      </c>
      <c r="O19" s="55">
        <f t="shared" si="2"/>
        <v>1.7718777922013647</v>
      </c>
      <c r="P19" s="56">
        <f>J19</f>
        <v>123.27000000000024</v>
      </c>
      <c r="Q19" s="57">
        <f t="shared" si="3"/>
        <v>1.6705969622651911</v>
      </c>
      <c r="R19" s="52">
        <f>O19*N19^0.5</f>
        <v>5324.7014951638112</v>
      </c>
      <c r="S19" s="56">
        <f>N19^0.5</f>
        <v>3005.1178013515541</v>
      </c>
      <c r="T19" s="52">
        <f>P19*N19^0.5</f>
        <v>370440.87137260678</v>
      </c>
      <c r="U19" s="59"/>
      <c r="V19" s="79">
        <f t="shared" si="4"/>
        <v>9030733</v>
      </c>
      <c r="W19" s="13">
        <f t="shared" si="5"/>
        <v>5020.3406701869562</v>
      </c>
      <c r="X19" s="78">
        <f t="shared" si="6"/>
        <v>-304.36082497685493</v>
      </c>
      <c r="Y19" s="78">
        <f t="shared" si="7"/>
        <v>92635.511780591725</v>
      </c>
    </row>
    <row r="20" spans="1:25" ht="15" x14ac:dyDescent="0.25">
      <c r="A20" s="136" t="s">
        <v>67</v>
      </c>
      <c r="B20" s="137">
        <v>26299</v>
      </c>
      <c r="C20" s="136" t="s">
        <v>140</v>
      </c>
      <c r="D20" s="126">
        <v>43520</v>
      </c>
      <c r="E20" s="138">
        <v>22769.13</v>
      </c>
      <c r="I20" s="52" t="s">
        <v>147</v>
      </c>
      <c r="J20" s="52">
        <v>195.70000000000007</v>
      </c>
      <c r="K20" s="53">
        <f t="shared" si="0"/>
        <v>2350342.5700000003</v>
      </c>
      <c r="L20" s="53">
        <f t="shared" si="1"/>
        <v>1867358</v>
      </c>
      <c r="M20" s="52">
        <f t="shared" si="8"/>
        <v>1.2586459425562748</v>
      </c>
      <c r="N20" s="54">
        <f t="shared" si="2"/>
        <v>1867358</v>
      </c>
      <c r="O20" s="55">
        <f t="shared" si="2"/>
        <v>1.2586459425562748</v>
      </c>
      <c r="P20" s="56">
        <f t="shared" si="9"/>
        <v>195.70000000000007</v>
      </c>
      <c r="Q20" s="57">
        <f t="shared" si="3"/>
        <v>1.9775607899388485</v>
      </c>
      <c r="R20" s="52">
        <f t="shared" si="10"/>
        <v>1719.956144600143</v>
      </c>
      <c r="S20" s="56">
        <f t="shared" si="11"/>
        <v>1366.5130808009121</v>
      </c>
      <c r="T20" s="52">
        <f t="shared" si="12"/>
        <v>267426.60991273861</v>
      </c>
      <c r="V20" s="11">
        <f t="shared" si="4"/>
        <v>1867358</v>
      </c>
      <c r="W20" s="13">
        <f t="shared" si="5"/>
        <v>2702.3626875304208</v>
      </c>
      <c r="X20" s="13">
        <f t="shared" si="6"/>
        <v>982.40654293027774</v>
      </c>
      <c r="Y20" s="13">
        <f t="shared" si="7"/>
        <v>965122.61559221963</v>
      </c>
    </row>
    <row r="21" spans="1:25" ht="15" x14ac:dyDescent="0.25">
      <c r="A21" s="136" t="s">
        <v>67</v>
      </c>
      <c r="B21" s="137">
        <v>26665</v>
      </c>
      <c r="C21" s="136" t="s">
        <v>140</v>
      </c>
      <c r="D21" s="126">
        <v>33808</v>
      </c>
      <c r="E21" s="138">
        <v>17636.310000000001</v>
      </c>
      <c r="I21" s="52" t="s">
        <v>57</v>
      </c>
      <c r="J21" s="52">
        <v>133.09999999999997</v>
      </c>
      <c r="K21" s="53">
        <f t="shared" si="0"/>
        <v>814744.66999999993</v>
      </c>
      <c r="L21" s="53">
        <f t="shared" si="1"/>
        <v>619229</v>
      </c>
      <c r="M21" s="52">
        <f t="shared" si="8"/>
        <v>1.3157404934200432</v>
      </c>
      <c r="N21" s="54">
        <f t="shared" si="2"/>
        <v>619229</v>
      </c>
      <c r="O21" s="55">
        <f t="shared" si="2"/>
        <v>1.3157404934200432</v>
      </c>
      <c r="P21" s="56">
        <f t="shared" si="9"/>
        <v>133.09999999999997</v>
      </c>
      <c r="Q21" s="57">
        <f t="shared" si="3"/>
        <v>1.7122572470371362</v>
      </c>
      <c r="R21" s="52">
        <f t="shared" si="10"/>
        <v>1035.3707326929568</v>
      </c>
      <c r="S21" s="56">
        <f t="shared" si="11"/>
        <v>786.9110496110726</v>
      </c>
      <c r="T21" s="52">
        <f t="shared" si="12"/>
        <v>104737.86070323373</v>
      </c>
      <c r="V21" s="11">
        <f t="shared" si="4"/>
        <v>619229</v>
      </c>
      <c r="W21" s="13">
        <f t="shared" si="5"/>
        <v>1347.3941474701583</v>
      </c>
      <c r="X21" s="13">
        <f t="shared" si="6"/>
        <v>312.02341477720142</v>
      </c>
      <c r="Y21" s="13">
        <f t="shared" si="7"/>
        <v>97358.611369225473</v>
      </c>
    </row>
    <row r="22" spans="1:25" ht="15" x14ac:dyDescent="0.25">
      <c r="A22" s="136" t="s">
        <v>67</v>
      </c>
      <c r="B22" s="137">
        <v>27030</v>
      </c>
      <c r="C22" s="136" t="s">
        <v>140</v>
      </c>
      <c r="D22" s="126">
        <v>30369</v>
      </c>
      <c r="E22" s="138">
        <v>19799.650000000001</v>
      </c>
      <c r="I22" s="52" t="s">
        <v>113</v>
      </c>
      <c r="J22" s="52">
        <v>20</v>
      </c>
      <c r="K22" s="53">
        <f t="shared" si="0"/>
        <v>2835873.9899999998</v>
      </c>
      <c r="L22" s="53">
        <f t="shared" si="1"/>
        <v>1331916</v>
      </c>
      <c r="M22" s="52">
        <f t="shared" si="8"/>
        <v>2.1291687989332657</v>
      </c>
      <c r="N22" s="54">
        <f t="shared" si="2"/>
        <v>1331916</v>
      </c>
      <c r="O22" s="55">
        <f t="shared" si="2"/>
        <v>2.1291687989332657</v>
      </c>
      <c r="P22" s="56">
        <f t="shared" si="9"/>
        <v>20</v>
      </c>
      <c r="Q22" s="57">
        <f t="shared" si="3"/>
        <v>1.2329308779926695</v>
      </c>
      <c r="R22" s="52">
        <f t="shared" si="10"/>
        <v>2457.2452904043557</v>
      </c>
      <c r="S22" s="56">
        <f t="shared" si="11"/>
        <v>1154.0866518593828</v>
      </c>
      <c r="T22" s="52">
        <f t="shared" si="12"/>
        <v>23081.733037187656</v>
      </c>
      <c r="V22" s="11">
        <f t="shared" si="4"/>
        <v>1331916</v>
      </c>
      <c r="W22" s="13">
        <f t="shared" si="5"/>
        <v>1422.9090689566092</v>
      </c>
      <c r="X22" s="13">
        <f t="shared" si="6"/>
        <v>-1034.3362214477465</v>
      </c>
      <c r="Y22" s="13">
        <f t="shared" si="7"/>
        <v>1069851.4189988018</v>
      </c>
    </row>
    <row r="23" spans="1:25" ht="15" x14ac:dyDescent="0.25">
      <c r="A23" s="136" t="s">
        <v>67</v>
      </c>
      <c r="B23" s="137">
        <v>27395</v>
      </c>
      <c r="C23" s="136" t="s">
        <v>140</v>
      </c>
      <c r="D23" s="126">
        <v>23247</v>
      </c>
      <c r="E23" s="138">
        <v>13500.75</v>
      </c>
      <c r="I23" s="52" t="s">
        <v>115</v>
      </c>
      <c r="J23" s="52">
        <v>336.40000000000032</v>
      </c>
      <c r="K23" s="53">
        <f t="shared" si="0"/>
        <v>8877286.8700000029</v>
      </c>
      <c r="L23" s="53">
        <f t="shared" si="1"/>
        <v>5632629</v>
      </c>
      <c r="M23" s="52">
        <f t="shared" si="8"/>
        <v>1.5760467927143795</v>
      </c>
      <c r="N23" s="54">
        <f t="shared" si="2"/>
        <v>5632629</v>
      </c>
      <c r="O23" s="55">
        <f t="shared" si="2"/>
        <v>1.5760467927143795</v>
      </c>
      <c r="P23" s="56">
        <f t="shared" si="9"/>
        <v>336.40000000000032</v>
      </c>
      <c r="Q23" s="57">
        <f t="shared" si="3"/>
        <v>2.5738580501029205</v>
      </c>
      <c r="R23" s="52">
        <f t="shared" si="10"/>
        <v>3740.4571243992327</v>
      </c>
      <c r="S23" s="56">
        <f t="shared" si="11"/>
        <v>2373.3160345811511</v>
      </c>
      <c r="T23" s="52">
        <f t="shared" si="12"/>
        <v>798383.51403309999</v>
      </c>
      <c r="V23" s="11">
        <f t="shared" si="4"/>
        <v>5632629</v>
      </c>
      <c r="W23" s="13">
        <f t="shared" si="5"/>
        <v>6108.578581045037</v>
      </c>
      <c r="X23" s="13">
        <f t="shared" si="6"/>
        <v>2368.1214566458043</v>
      </c>
      <c r="Y23" s="78">
        <f t="shared" si="7"/>
        <v>5607999.2334262459</v>
      </c>
    </row>
    <row r="24" spans="1:25" ht="15" x14ac:dyDescent="0.25">
      <c r="A24" s="136" t="s">
        <v>67</v>
      </c>
      <c r="B24" s="137">
        <v>27760</v>
      </c>
      <c r="C24" s="136" t="s">
        <v>140</v>
      </c>
      <c r="D24" s="126">
        <v>24191</v>
      </c>
      <c r="E24" s="138">
        <v>18594.04</v>
      </c>
      <c r="I24" s="52" t="s">
        <v>53</v>
      </c>
      <c r="J24" s="52">
        <v>350</v>
      </c>
      <c r="K24" s="53">
        <f t="shared" si="0"/>
        <v>1343426.45</v>
      </c>
      <c r="L24" s="53">
        <f t="shared" si="1"/>
        <v>74915</v>
      </c>
      <c r="M24" s="52">
        <f>K24/L24</f>
        <v>17.932676366548755</v>
      </c>
      <c r="N24" s="54">
        <f>L24</f>
        <v>74915</v>
      </c>
      <c r="O24" s="55">
        <f>M24</f>
        <v>17.932676366548755</v>
      </c>
      <c r="P24" s="56">
        <f>J24</f>
        <v>350</v>
      </c>
      <c r="Q24" s="57">
        <f t="shared" si="3"/>
        <v>2.6314958805096813</v>
      </c>
      <c r="R24" s="52">
        <f>O24*N24^0.5</f>
        <v>4908.2819550339091</v>
      </c>
      <c r="S24" s="56">
        <f>N24^0.5</f>
        <v>273.70604669973955</v>
      </c>
      <c r="T24" s="52">
        <f>P24*N24^0.5</f>
        <v>95797.116344908834</v>
      </c>
      <c r="V24" s="11">
        <f>N24</f>
        <v>74915</v>
      </c>
      <c r="W24" s="13">
        <f t="shared" si="5"/>
        <v>720.25633436095495</v>
      </c>
      <c r="X24" s="13">
        <f>W24-R24</f>
        <v>-4188.0256206729537</v>
      </c>
      <c r="Y24" s="78">
        <f>X24^2</f>
        <v>17539558.599413078</v>
      </c>
    </row>
    <row r="25" spans="1:25" ht="15" x14ac:dyDescent="0.25">
      <c r="A25" s="136" t="s">
        <v>67</v>
      </c>
      <c r="B25" s="137">
        <v>28126</v>
      </c>
      <c r="C25" s="136" t="s">
        <v>140</v>
      </c>
      <c r="D25" s="126">
        <v>22273</v>
      </c>
      <c r="E25" s="138">
        <v>18692.009999999998</v>
      </c>
      <c r="I25" s="52" t="s">
        <v>148</v>
      </c>
      <c r="J25" s="52">
        <v>392.5</v>
      </c>
      <c r="K25" s="53">
        <f t="shared" si="0"/>
        <v>1018369.4999999998</v>
      </c>
      <c r="L25" s="53">
        <f t="shared" si="1"/>
        <v>863538</v>
      </c>
      <c r="M25" s="52">
        <f t="shared" si="8"/>
        <v>1.1792990001598074</v>
      </c>
      <c r="N25" s="54">
        <f t="shared" si="2"/>
        <v>863538</v>
      </c>
      <c r="O25" s="55">
        <f t="shared" si="2"/>
        <v>1.1792990001598074</v>
      </c>
      <c r="P25" s="56">
        <f t="shared" si="9"/>
        <v>392.5</v>
      </c>
      <c r="Q25" s="57">
        <f t="shared" si="3"/>
        <v>2.8116141005308113</v>
      </c>
      <c r="R25" s="52">
        <f t="shared" si="10"/>
        <v>1095.8841787083352</v>
      </c>
      <c r="S25" s="56">
        <f t="shared" si="11"/>
        <v>929.26745342769857</v>
      </c>
      <c r="T25" s="52">
        <f t="shared" si="12"/>
        <v>364737.47547037166</v>
      </c>
      <c r="V25" s="11">
        <f t="shared" si="4"/>
        <v>863538</v>
      </c>
      <c r="W25" s="13">
        <f t="shared" si="5"/>
        <v>2612.7414752216764</v>
      </c>
      <c r="X25" s="13">
        <f t="shared" si="6"/>
        <v>1516.8572965133412</v>
      </c>
      <c r="Y25" s="13">
        <f t="shared" si="7"/>
        <v>2300856.0579857626</v>
      </c>
    </row>
    <row r="26" spans="1:25" ht="15" x14ac:dyDescent="0.25">
      <c r="A26" s="136" t="s">
        <v>67</v>
      </c>
      <c r="B26" s="137">
        <v>28491</v>
      </c>
      <c r="C26" s="136" t="s">
        <v>140</v>
      </c>
      <c r="D26" s="126">
        <v>19468</v>
      </c>
      <c r="E26" s="138">
        <v>18029.64</v>
      </c>
      <c r="I26" s="52" t="s">
        <v>59</v>
      </c>
      <c r="J26" s="52">
        <v>41.73999999999991</v>
      </c>
      <c r="K26" s="53">
        <f t="shared" si="0"/>
        <v>17171210.509999994</v>
      </c>
      <c r="L26" s="53">
        <f t="shared" si="1"/>
        <v>11636815</v>
      </c>
      <c r="M26" s="52">
        <f t="shared" si="8"/>
        <v>1.4755936663081775</v>
      </c>
      <c r="N26" s="54">
        <f t="shared" si="2"/>
        <v>11636815</v>
      </c>
      <c r="O26" s="55">
        <f t="shared" si="2"/>
        <v>1.4755936663081775</v>
      </c>
      <c r="P26" s="56">
        <f t="shared" si="9"/>
        <v>41.73999999999991</v>
      </c>
      <c r="Q26" s="57">
        <f t="shared" si="3"/>
        <v>1.3250666451281838</v>
      </c>
      <c r="R26" s="52">
        <f t="shared" si="10"/>
        <v>5033.6596499366542</v>
      </c>
      <c r="S26" s="56">
        <f t="shared" si="11"/>
        <v>3411.2776198955135</v>
      </c>
      <c r="T26" s="52">
        <f t="shared" si="12"/>
        <v>142386.72785443842</v>
      </c>
      <c r="V26" s="11">
        <f t="shared" si="4"/>
        <v>11636815</v>
      </c>
      <c r="W26" s="13">
        <f t="shared" si="5"/>
        <v>4520.1701913958041</v>
      </c>
      <c r="X26" s="13">
        <f t="shared" si="6"/>
        <v>-513.48945854085014</v>
      </c>
      <c r="Y26" s="13">
        <f t="shared" si="7"/>
        <v>263671.42403257545</v>
      </c>
    </row>
    <row r="27" spans="1:25" ht="15" x14ac:dyDescent="0.25">
      <c r="A27" s="136" t="s">
        <v>67</v>
      </c>
      <c r="B27" s="137">
        <v>28856</v>
      </c>
      <c r="C27" s="136" t="s">
        <v>140</v>
      </c>
      <c r="D27" s="126">
        <v>21940</v>
      </c>
      <c r="E27" s="138">
        <v>25057.96</v>
      </c>
      <c r="I27" s="52" t="s">
        <v>92</v>
      </c>
      <c r="J27" s="52">
        <v>41.73999999999991</v>
      </c>
      <c r="K27" s="53">
        <f t="shared" si="0"/>
        <v>619277.91</v>
      </c>
      <c r="L27" s="53">
        <f t="shared" si="1"/>
        <v>70532</v>
      </c>
      <c r="M27" s="52">
        <f>K27/L27</f>
        <v>8.7800985368343447</v>
      </c>
      <c r="N27" s="54">
        <f>L27</f>
        <v>70532</v>
      </c>
      <c r="O27" s="55">
        <f>M27</f>
        <v>8.7800985368343447</v>
      </c>
      <c r="P27" s="56">
        <f>J27</f>
        <v>41.73999999999991</v>
      </c>
      <c r="Q27" s="57">
        <f t="shared" si="3"/>
        <v>1.3250666451281838</v>
      </c>
      <c r="R27" s="52">
        <f>O27*N27^0.5</f>
        <v>2331.8063966557838</v>
      </c>
      <c r="S27" s="56">
        <f>N27^0.5</f>
        <v>265.578613596803</v>
      </c>
      <c r="T27" s="52">
        <f>P27*N27^0.5</f>
        <v>11085.251331530533</v>
      </c>
      <c r="V27" s="11">
        <f>N27</f>
        <v>70532</v>
      </c>
      <c r="W27" s="13">
        <f t="shared" si="5"/>
        <v>351.90936253651</v>
      </c>
      <c r="X27" s="13">
        <f>W27-R27</f>
        <v>-1979.8970341192739</v>
      </c>
      <c r="Y27" s="13">
        <f>X27^2</f>
        <v>3919992.2657142975</v>
      </c>
    </row>
    <row r="28" spans="1:25" ht="15" x14ac:dyDescent="0.25">
      <c r="A28" s="136" t="s">
        <v>67</v>
      </c>
      <c r="B28" s="137">
        <v>29221</v>
      </c>
      <c r="C28" s="136" t="s">
        <v>140</v>
      </c>
      <c r="D28" s="126">
        <v>12832</v>
      </c>
      <c r="E28" s="138">
        <v>15309.28</v>
      </c>
      <c r="I28" s="52" t="s">
        <v>51</v>
      </c>
      <c r="J28" s="52">
        <v>26.25</v>
      </c>
      <c r="K28" s="53">
        <f t="shared" si="0"/>
        <v>9672518.5499999989</v>
      </c>
      <c r="L28" s="53">
        <f t="shared" si="1"/>
        <v>15184951</v>
      </c>
      <c r="M28" s="52">
        <f t="shared" si="8"/>
        <v>0.63698055726356961</v>
      </c>
      <c r="N28" s="54">
        <f t="shared" si="2"/>
        <v>15184951</v>
      </c>
      <c r="O28" s="55">
        <f t="shared" si="2"/>
        <v>0.63698055726356961</v>
      </c>
      <c r="P28" s="56">
        <f t="shared" si="9"/>
        <v>26.25</v>
      </c>
      <c r="Q28" s="57">
        <f t="shared" si="3"/>
        <v>1.2594188515251887</v>
      </c>
      <c r="R28" s="52">
        <f t="shared" si="10"/>
        <v>2482.1777245236117</v>
      </c>
      <c r="S28" s="56">
        <f t="shared" si="11"/>
        <v>3896.7872664542519</v>
      </c>
      <c r="T28" s="52">
        <f t="shared" si="12"/>
        <v>102290.66574442411</v>
      </c>
      <c r="V28" s="11">
        <f t="shared" si="4"/>
        <v>15184951</v>
      </c>
      <c r="W28" s="13">
        <f t="shared" si="5"/>
        <v>4907.6873437557933</v>
      </c>
      <c r="X28" s="13">
        <f t="shared" si="6"/>
        <v>2425.5096192321816</v>
      </c>
      <c r="Y28" s="13">
        <f t="shared" si="7"/>
        <v>5883096.9129878432</v>
      </c>
    </row>
    <row r="29" spans="1:25" ht="15" x14ac:dyDescent="0.25">
      <c r="A29" s="136" t="s">
        <v>67</v>
      </c>
      <c r="B29" s="137">
        <v>29587</v>
      </c>
      <c r="C29" s="136" t="s">
        <v>140</v>
      </c>
      <c r="D29" s="126">
        <v>12655</v>
      </c>
      <c r="E29" s="138">
        <v>18011.55</v>
      </c>
      <c r="I29" s="52" t="s">
        <v>69</v>
      </c>
      <c r="J29" s="52">
        <v>26.25</v>
      </c>
      <c r="K29" s="53">
        <f t="shared" si="0"/>
        <v>752935.7699999999</v>
      </c>
      <c r="L29" s="53">
        <f t="shared" si="1"/>
        <v>101691</v>
      </c>
      <c r="M29" s="52">
        <f t="shared" si="8"/>
        <v>7.404153464908398</v>
      </c>
      <c r="N29" s="54">
        <f t="shared" ref="N29:O46" si="13">L29</f>
        <v>101691</v>
      </c>
      <c r="O29" s="55">
        <f t="shared" si="13"/>
        <v>7.404153464908398</v>
      </c>
      <c r="P29" s="56">
        <f t="shared" si="9"/>
        <v>26.25</v>
      </c>
      <c r="Q29" s="57">
        <f t="shared" si="3"/>
        <v>1.2594188515251887</v>
      </c>
      <c r="R29" s="52">
        <f t="shared" si="10"/>
        <v>2361.1124476184891</v>
      </c>
      <c r="S29" s="56">
        <f t="shared" si="11"/>
        <v>318.8902632568138</v>
      </c>
      <c r="T29" s="52">
        <f t="shared" si="12"/>
        <v>8370.8694104913629</v>
      </c>
      <c r="V29" s="11">
        <f t="shared" si="4"/>
        <v>101691</v>
      </c>
      <c r="W29" s="13">
        <f t="shared" si="5"/>
        <v>401.61640911346154</v>
      </c>
      <c r="X29" s="13">
        <f t="shared" si="6"/>
        <v>-1959.4960385050276</v>
      </c>
      <c r="Y29" s="13">
        <f t="shared" si="7"/>
        <v>3839624.7249168968</v>
      </c>
    </row>
    <row r="30" spans="1:25" ht="15" x14ac:dyDescent="0.25">
      <c r="A30" s="136" t="s">
        <v>67</v>
      </c>
      <c r="B30" s="137">
        <v>29952</v>
      </c>
      <c r="C30" s="136" t="s">
        <v>140</v>
      </c>
      <c r="D30" s="126">
        <v>11877</v>
      </c>
      <c r="E30" s="138">
        <v>20433.740000000002</v>
      </c>
      <c r="I30" s="52" t="s">
        <v>55</v>
      </c>
      <c r="J30" s="52">
        <v>750</v>
      </c>
      <c r="K30" s="53">
        <f t="shared" si="0"/>
        <v>854930.69000000006</v>
      </c>
      <c r="L30" s="53">
        <f t="shared" si="1"/>
        <v>26529</v>
      </c>
      <c r="M30" s="52">
        <f>K30/L30</f>
        <v>32.226268988653928</v>
      </c>
      <c r="N30" s="54">
        <f>L30</f>
        <v>26529</v>
      </c>
      <c r="O30" s="55">
        <f>M30</f>
        <v>32.226268988653928</v>
      </c>
      <c r="P30" s="56">
        <f>J30</f>
        <v>750</v>
      </c>
      <c r="Q30" s="57">
        <f t="shared" si="3"/>
        <v>4.326726186590907</v>
      </c>
      <c r="R30" s="52">
        <f>O30*N30^0.5</f>
        <v>5248.9262123405306</v>
      </c>
      <c r="S30" s="56">
        <f>N30^0.5</f>
        <v>162.87725439729147</v>
      </c>
      <c r="T30" s="52">
        <f>P30*N30^0.5</f>
        <v>122157.94079796859</v>
      </c>
      <c r="V30" s="11">
        <f>N30</f>
        <v>26529</v>
      </c>
      <c r="W30" s="13">
        <f t="shared" si="5"/>
        <v>704.72528180078984</v>
      </c>
      <c r="X30" s="13">
        <f>W30-R30</f>
        <v>-4544.2009305397405</v>
      </c>
      <c r="Y30" s="13">
        <f>X30^2</f>
        <v>20649762.097118244</v>
      </c>
    </row>
    <row r="31" spans="1:25" ht="15" x14ac:dyDescent="0.25">
      <c r="A31" s="136" t="s">
        <v>67</v>
      </c>
      <c r="B31" s="137">
        <v>30317</v>
      </c>
      <c r="C31" s="136" t="s">
        <v>140</v>
      </c>
      <c r="D31" s="126">
        <v>12966</v>
      </c>
      <c r="E31" s="138">
        <v>23698.42</v>
      </c>
      <c r="I31" s="52" t="s">
        <v>65</v>
      </c>
      <c r="J31" s="52">
        <v>795</v>
      </c>
      <c r="K31" s="53">
        <f t="shared" si="0"/>
        <v>50420186.859999985</v>
      </c>
      <c r="L31" s="53">
        <f t="shared" si="1"/>
        <v>10820405</v>
      </c>
      <c r="M31" s="52">
        <f t="shared" si="8"/>
        <v>4.6597319471868186</v>
      </c>
      <c r="N31" s="54">
        <f t="shared" si="13"/>
        <v>10820405</v>
      </c>
      <c r="O31" s="55">
        <f t="shared" si="13"/>
        <v>4.6597319471868186</v>
      </c>
      <c r="P31" s="56">
        <f t="shared" si="9"/>
        <v>795</v>
      </c>
      <c r="Q31" s="57">
        <f t="shared" si="3"/>
        <v>4.5174395960250449</v>
      </c>
      <c r="R31" s="52">
        <f t="shared" si="10"/>
        <v>15327.901209711361</v>
      </c>
      <c r="S31" s="56">
        <f t="shared" si="11"/>
        <v>3289.4384019160475</v>
      </c>
      <c r="T31" s="52">
        <f t="shared" si="12"/>
        <v>2615103.5295232576</v>
      </c>
      <c r="V31" s="11">
        <f t="shared" si="4"/>
        <v>10820405</v>
      </c>
      <c r="W31" s="13">
        <f t="shared" si="5"/>
        <v>14859.839285500899</v>
      </c>
      <c r="X31" s="13">
        <f t="shared" si="6"/>
        <v>-468.06192421046217</v>
      </c>
      <c r="Y31" s="13">
        <f t="shared" si="7"/>
        <v>219081.96489560042</v>
      </c>
    </row>
    <row r="32" spans="1:25" s="60" customFormat="1" ht="15" x14ac:dyDescent="0.25">
      <c r="A32" s="136" t="s">
        <v>67</v>
      </c>
      <c r="B32" s="137">
        <v>30682</v>
      </c>
      <c r="C32" s="136" t="s">
        <v>140</v>
      </c>
      <c r="D32" s="126">
        <v>10350</v>
      </c>
      <c r="E32" s="138">
        <v>20305.05</v>
      </c>
      <c r="I32" s="52" t="s">
        <v>62</v>
      </c>
      <c r="J32" s="52">
        <v>16.509999999999994</v>
      </c>
      <c r="K32" s="53">
        <f t="shared" si="0"/>
        <v>692062.16999999969</v>
      </c>
      <c r="L32" s="53">
        <f t="shared" si="1"/>
        <v>334246</v>
      </c>
      <c r="M32" s="52">
        <f t="shared" si="8"/>
        <v>2.0705174332677121</v>
      </c>
      <c r="N32" s="54">
        <f t="shared" si="13"/>
        <v>334246</v>
      </c>
      <c r="O32" s="55">
        <f t="shared" si="13"/>
        <v>2.0705174332677121</v>
      </c>
      <c r="P32" s="56">
        <f t="shared" si="9"/>
        <v>16.509999999999994</v>
      </c>
      <c r="Q32" s="57">
        <f t="shared" si="3"/>
        <v>1.2181399935721109</v>
      </c>
      <c r="R32" s="52">
        <f t="shared" si="10"/>
        <v>1197.0492002796218</v>
      </c>
      <c r="S32" s="56">
        <f t="shared" si="11"/>
        <v>578.14012142386377</v>
      </c>
      <c r="T32" s="52">
        <f t="shared" si="12"/>
        <v>9545.0934047079882</v>
      </c>
      <c r="U32" s="59"/>
      <c r="V32" s="79">
        <f t="shared" si="4"/>
        <v>334246</v>
      </c>
      <c r="W32" s="13">
        <f t="shared" si="5"/>
        <v>704.25560379504486</v>
      </c>
      <c r="X32" s="78">
        <f t="shared" si="6"/>
        <v>-492.79359648457694</v>
      </c>
      <c r="Y32" s="78">
        <f t="shared" si="7"/>
        <v>242845.52873620403</v>
      </c>
    </row>
    <row r="33" spans="1:32" ht="15" x14ac:dyDescent="0.25">
      <c r="A33" s="136" t="s">
        <v>67</v>
      </c>
      <c r="B33" s="137">
        <v>31048</v>
      </c>
      <c r="C33" s="136" t="s">
        <v>140</v>
      </c>
      <c r="D33" s="126">
        <v>13289</v>
      </c>
      <c r="E33" s="138">
        <v>26552.48</v>
      </c>
      <c r="I33" s="52" t="s">
        <v>68</v>
      </c>
      <c r="J33" s="52">
        <v>840.2</v>
      </c>
      <c r="K33" s="53">
        <f t="shared" si="0"/>
        <v>580130</v>
      </c>
      <c r="L33" s="53">
        <f t="shared" si="1"/>
        <v>211997</v>
      </c>
      <c r="M33" s="52">
        <f t="shared" si="8"/>
        <v>2.7365009882215316</v>
      </c>
      <c r="N33" s="54">
        <f t="shared" si="13"/>
        <v>211997</v>
      </c>
      <c r="O33" s="55">
        <f t="shared" si="13"/>
        <v>2.7365009882215316</v>
      </c>
      <c r="P33" s="56">
        <f t="shared" si="9"/>
        <v>840.2</v>
      </c>
      <c r="Q33" s="57">
        <f t="shared" si="3"/>
        <v>4.7090006206122235</v>
      </c>
      <c r="R33" s="52">
        <f t="shared" si="10"/>
        <v>1259.9707608896952</v>
      </c>
      <c r="S33" s="56">
        <f t="shared" si="11"/>
        <v>460.43131952550749</v>
      </c>
      <c r="T33" s="52">
        <f t="shared" si="12"/>
        <v>386854.39466533141</v>
      </c>
      <c r="V33" s="11">
        <f t="shared" si="4"/>
        <v>211997</v>
      </c>
      <c r="W33" s="13">
        <f t="shared" si="5"/>
        <v>2168.17136939492</v>
      </c>
      <c r="X33" s="13">
        <f t="shared" si="6"/>
        <v>908.20060850522486</v>
      </c>
      <c r="Y33" s="13">
        <f t="shared" si="7"/>
        <v>824828.34528926073</v>
      </c>
    </row>
    <row r="34" spans="1:32" ht="15" x14ac:dyDescent="0.25">
      <c r="A34" s="136" t="s">
        <v>67</v>
      </c>
      <c r="B34" s="137">
        <v>31413</v>
      </c>
      <c r="C34" s="136" t="s">
        <v>140</v>
      </c>
      <c r="D34" s="126">
        <v>8172</v>
      </c>
      <c r="E34" s="138">
        <v>14552.31</v>
      </c>
      <c r="I34" s="52" t="s">
        <v>99</v>
      </c>
      <c r="J34" s="52">
        <v>105.60000000000016</v>
      </c>
      <c r="K34" s="53">
        <f t="shared" si="0"/>
        <v>40927306.479999997</v>
      </c>
      <c r="L34" s="53">
        <f t="shared" si="1"/>
        <v>22040786</v>
      </c>
      <c r="M34" s="52">
        <f t="shared" si="8"/>
        <v>1.8568896082018127</v>
      </c>
      <c r="N34" s="54">
        <f t="shared" si="13"/>
        <v>22040786</v>
      </c>
      <c r="O34" s="55">
        <f t="shared" si="13"/>
        <v>1.8568896082018127</v>
      </c>
      <c r="P34" s="56">
        <f t="shared" si="9"/>
        <v>105.60000000000016</v>
      </c>
      <c r="Q34" s="57">
        <f t="shared" si="3"/>
        <v>1.5957101634940525</v>
      </c>
      <c r="R34" s="52">
        <f t="shared" si="10"/>
        <v>8717.6539329341758</v>
      </c>
      <c r="S34" s="56">
        <f t="shared" si="11"/>
        <v>4694.7615487903113</v>
      </c>
      <c r="T34" s="52">
        <f t="shared" si="12"/>
        <v>495766.81955225766</v>
      </c>
      <c r="V34" s="11">
        <f t="shared" si="4"/>
        <v>22040786</v>
      </c>
      <c r="W34" s="13">
        <f t="shared" si="5"/>
        <v>7491.4787185857786</v>
      </c>
      <c r="X34" s="13">
        <f t="shared" si="6"/>
        <v>-1226.1752143483973</v>
      </c>
      <c r="Y34" s="13">
        <f t="shared" si="7"/>
        <v>1503505.6562823381</v>
      </c>
    </row>
    <row r="35" spans="1:32" ht="15" x14ac:dyDescent="0.25">
      <c r="A35" s="136" t="s">
        <v>67</v>
      </c>
      <c r="B35" s="137">
        <v>31778</v>
      </c>
      <c r="C35" s="136" t="s">
        <v>140</v>
      </c>
      <c r="D35" s="126">
        <v>5986</v>
      </c>
      <c r="E35" s="138">
        <v>15213.8</v>
      </c>
      <c r="I35" s="52" t="s">
        <v>107</v>
      </c>
      <c r="J35" s="52">
        <v>101</v>
      </c>
      <c r="K35" s="53">
        <f t="shared" si="0"/>
        <v>1181.18</v>
      </c>
      <c r="L35" s="53">
        <f t="shared" si="1"/>
        <v>250</v>
      </c>
      <c r="M35" s="52">
        <f t="shared" si="8"/>
        <v>4.7247200000000005</v>
      </c>
      <c r="N35" s="54">
        <f t="shared" si="13"/>
        <v>250</v>
      </c>
      <c r="O35" s="55">
        <f t="shared" si="13"/>
        <v>4.7247200000000005</v>
      </c>
      <c r="P35" s="56">
        <f t="shared" si="9"/>
        <v>101</v>
      </c>
      <c r="Q35" s="57">
        <f t="shared" si="3"/>
        <v>1.5762150149741179</v>
      </c>
      <c r="R35" s="52">
        <f t="shared" si="10"/>
        <v>74.704382532753726</v>
      </c>
      <c r="S35" s="56">
        <f t="shared" si="11"/>
        <v>15.811388300841896</v>
      </c>
      <c r="T35" s="52">
        <f t="shared" si="12"/>
        <v>1596.9502183850316</v>
      </c>
      <c r="V35" s="11">
        <f t="shared" si="4"/>
        <v>250</v>
      </c>
      <c r="W35" s="13">
        <f t="shared" si="5"/>
        <v>24.922147647373102</v>
      </c>
      <c r="X35" s="13">
        <f t="shared" si="6"/>
        <v>-49.782234885380625</v>
      </c>
      <c r="Y35" s="13">
        <f t="shared" si="7"/>
        <v>2478.2709101832074</v>
      </c>
    </row>
    <row r="36" spans="1:32" ht="15" x14ac:dyDescent="0.25">
      <c r="A36" s="136" t="s">
        <v>67</v>
      </c>
      <c r="B36" s="137">
        <v>32143</v>
      </c>
      <c r="C36" s="136" t="s">
        <v>140</v>
      </c>
      <c r="D36" s="126">
        <v>3584</v>
      </c>
      <c r="E36" s="138">
        <v>7779.02</v>
      </c>
      <c r="I36" s="52" t="s">
        <v>16</v>
      </c>
      <c r="J36" s="52">
        <v>1272</v>
      </c>
      <c r="K36" s="53">
        <f t="shared" si="0"/>
        <v>80155.38</v>
      </c>
      <c r="L36" s="53">
        <f t="shared" si="1"/>
        <v>31063</v>
      </c>
      <c r="M36" s="52">
        <f t="shared" si="8"/>
        <v>2.5804133535073883</v>
      </c>
      <c r="N36" s="54">
        <f t="shared" si="13"/>
        <v>31063</v>
      </c>
      <c r="O36" s="55">
        <f t="shared" si="13"/>
        <v>2.5804133535073883</v>
      </c>
      <c r="P36" s="56">
        <f t="shared" si="9"/>
        <v>1272</v>
      </c>
      <c r="Q36" s="57">
        <f t="shared" si="3"/>
        <v>6.5390017360269068</v>
      </c>
      <c r="R36" s="52">
        <f t="shared" si="10"/>
        <v>454.79007564750032</v>
      </c>
      <c r="S36" s="56">
        <f t="shared" si="11"/>
        <v>176.24698578982847</v>
      </c>
      <c r="T36" s="52">
        <f t="shared" si="12"/>
        <v>224186.16592466182</v>
      </c>
      <c r="V36" s="11">
        <f t="shared" si="4"/>
        <v>31063</v>
      </c>
      <c r="W36" s="13">
        <f t="shared" si="5"/>
        <v>1152.4793460491981</v>
      </c>
      <c r="X36" s="13">
        <f t="shared" si="6"/>
        <v>697.68927040169774</v>
      </c>
      <c r="Y36" s="13">
        <f t="shared" si="7"/>
        <v>486770.31803365331</v>
      </c>
    </row>
    <row r="37" spans="1:32" ht="15" x14ac:dyDescent="0.25">
      <c r="A37" s="136" t="s">
        <v>67</v>
      </c>
      <c r="B37" s="137">
        <v>32509</v>
      </c>
      <c r="C37" s="136" t="s">
        <v>140</v>
      </c>
      <c r="D37" s="126">
        <v>8840</v>
      </c>
      <c r="E37" s="138">
        <v>17302.009999999998</v>
      </c>
      <c r="I37" s="52" t="s">
        <v>114</v>
      </c>
      <c r="J37" s="52">
        <v>200</v>
      </c>
      <c r="K37" s="53">
        <f t="shared" si="0"/>
        <v>3238.76</v>
      </c>
      <c r="L37" s="53">
        <f t="shared" si="1"/>
        <v>500</v>
      </c>
      <c r="M37" s="52">
        <f t="shared" si="8"/>
        <v>6.4775200000000002</v>
      </c>
      <c r="N37" s="54">
        <f t="shared" si="13"/>
        <v>500</v>
      </c>
      <c r="O37" s="55">
        <f t="shared" si="13"/>
        <v>6.4775200000000002</v>
      </c>
      <c r="P37" s="56">
        <f t="shared" si="9"/>
        <v>200</v>
      </c>
      <c r="Q37" s="57">
        <f t="shared" si="3"/>
        <v>1.9957845157292211</v>
      </c>
      <c r="R37" s="52">
        <f t="shared" si="10"/>
        <v>144.84175045614438</v>
      </c>
      <c r="S37" s="56">
        <f t="shared" si="11"/>
        <v>22.360679774997898</v>
      </c>
      <c r="T37" s="52">
        <f t="shared" si="12"/>
        <v>4472.1359549995796</v>
      </c>
      <c r="V37" s="11">
        <f t="shared" si="4"/>
        <v>500</v>
      </c>
      <c r="W37" s="13">
        <f t="shared" si="5"/>
        <v>44.627098456120372</v>
      </c>
      <c r="X37" s="13">
        <f t="shared" si="6"/>
        <v>-100.21465200002402</v>
      </c>
      <c r="Y37" s="13">
        <f t="shared" si="7"/>
        <v>10042.976475485917</v>
      </c>
    </row>
    <row r="38" spans="1:32" ht="15" x14ac:dyDescent="0.25">
      <c r="A38" s="136" t="s">
        <v>67</v>
      </c>
      <c r="B38" s="137">
        <v>32874</v>
      </c>
      <c r="C38" s="136" t="s">
        <v>140</v>
      </c>
      <c r="D38" s="126">
        <v>8215</v>
      </c>
      <c r="E38" s="138">
        <v>18620.55</v>
      </c>
      <c r="I38" s="52" t="s">
        <v>104</v>
      </c>
      <c r="J38" s="52">
        <v>167.79999999999995</v>
      </c>
      <c r="K38" s="53">
        <f t="shared" si="0"/>
        <v>5943955.8500000006</v>
      </c>
      <c r="L38" s="53">
        <f t="shared" si="1"/>
        <v>2037913</v>
      </c>
      <c r="M38" s="52">
        <f t="shared" si="8"/>
        <v>2.9166877339709796</v>
      </c>
      <c r="N38" s="54">
        <f t="shared" si="13"/>
        <v>2037913</v>
      </c>
      <c r="O38" s="55">
        <f t="shared" si="13"/>
        <v>2.9166877339709796</v>
      </c>
      <c r="P38" s="56">
        <f t="shared" si="9"/>
        <v>167.79999999999995</v>
      </c>
      <c r="Q38" s="57">
        <f t="shared" si="3"/>
        <v>1.8593184760896824</v>
      </c>
      <c r="R38" s="52">
        <f t="shared" si="10"/>
        <v>4163.731874047613</v>
      </c>
      <c r="S38" s="56">
        <f t="shared" si="11"/>
        <v>1427.5549026219621</v>
      </c>
      <c r="T38" s="52">
        <f t="shared" si="12"/>
        <v>239543.71265996518</v>
      </c>
      <c r="V38" s="11">
        <f t="shared" si="4"/>
        <v>2037913</v>
      </c>
      <c r="W38" s="13">
        <f t="shared" si="5"/>
        <v>2654.2792060774218</v>
      </c>
      <c r="X38" s="13">
        <f t="shared" si="6"/>
        <v>-1509.4526679701912</v>
      </c>
      <c r="Y38" s="13">
        <f t="shared" si="7"/>
        <v>2278447.3568423283</v>
      </c>
    </row>
    <row r="39" spans="1:32" ht="15" x14ac:dyDescent="0.25">
      <c r="A39" s="136" t="s">
        <v>67</v>
      </c>
      <c r="B39" s="137">
        <v>33239</v>
      </c>
      <c r="C39" s="136" t="s">
        <v>140</v>
      </c>
      <c r="D39" s="126">
        <v>7554</v>
      </c>
      <c r="E39" s="138">
        <v>18698.23</v>
      </c>
      <c r="I39" s="52" t="s">
        <v>70</v>
      </c>
      <c r="J39" s="52">
        <v>300</v>
      </c>
      <c r="K39" s="53">
        <f t="shared" si="0"/>
        <v>3564.6</v>
      </c>
      <c r="L39" s="53">
        <f t="shared" si="1"/>
        <v>260</v>
      </c>
      <c r="M39" s="52">
        <f t="shared" si="8"/>
        <v>13.709999999999999</v>
      </c>
      <c r="N39" s="54">
        <f t="shared" si="13"/>
        <v>260</v>
      </c>
      <c r="O39" s="55">
        <f t="shared" si="13"/>
        <v>13.709999999999999</v>
      </c>
      <c r="P39" s="56">
        <f t="shared" si="9"/>
        <v>300</v>
      </c>
      <c r="Q39" s="57">
        <f t="shared" si="3"/>
        <v>2.4195920922495278</v>
      </c>
      <c r="R39" s="52">
        <f t="shared" si="10"/>
        <v>221.06710745834621</v>
      </c>
      <c r="S39" s="56">
        <f t="shared" si="11"/>
        <v>16.124515496597098</v>
      </c>
      <c r="T39" s="52">
        <f t="shared" si="12"/>
        <v>4837.3546489791297</v>
      </c>
      <c r="V39" s="11">
        <f t="shared" si="4"/>
        <v>260</v>
      </c>
      <c r="W39" s="13">
        <f t="shared" si="5"/>
        <v>39.014750186921304</v>
      </c>
      <c r="X39" s="13">
        <f t="shared" si="6"/>
        <v>-182.05235727142491</v>
      </c>
      <c r="Y39" s="13">
        <f t="shared" si="7"/>
        <v>33143.060788082541</v>
      </c>
      <c r="AB39" s="61"/>
    </row>
    <row r="40" spans="1:32" ht="15" x14ac:dyDescent="0.25">
      <c r="A40" s="136" t="s">
        <v>67</v>
      </c>
      <c r="B40" s="137">
        <v>33604</v>
      </c>
      <c r="C40" s="136" t="s">
        <v>140</v>
      </c>
      <c r="D40" s="126">
        <v>4934</v>
      </c>
      <c r="E40" s="138">
        <v>14782.59</v>
      </c>
      <c r="I40" s="52" t="s">
        <v>105</v>
      </c>
      <c r="J40" s="52">
        <v>211.6</v>
      </c>
      <c r="K40" s="53">
        <f t="shared" si="0"/>
        <v>12422874.970000006</v>
      </c>
      <c r="L40" s="53">
        <f t="shared" si="1"/>
        <v>6559680</v>
      </c>
      <c r="M40" s="52">
        <f t="shared" si="8"/>
        <v>1.8938233221742533</v>
      </c>
      <c r="N40" s="54">
        <f t="shared" si="13"/>
        <v>6559680</v>
      </c>
      <c r="O40" s="55">
        <f t="shared" si="13"/>
        <v>1.8938233221742533</v>
      </c>
      <c r="P40" s="56">
        <f t="shared" si="9"/>
        <v>211.6</v>
      </c>
      <c r="Q40" s="57">
        <f t="shared" si="3"/>
        <v>2.0449461946055769</v>
      </c>
      <c r="R40" s="52">
        <f t="shared" si="10"/>
        <v>4850.4360986039992</v>
      </c>
      <c r="S40" s="56">
        <f t="shared" si="11"/>
        <v>2561.1872247065421</v>
      </c>
      <c r="T40" s="52">
        <f t="shared" si="12"/>
        <v>541947.21674790431</v>
      </c>
      <c r="V40" s="11">
        <f t="shared" si="4"/>
        <v>6559680</v>
      </c>
      <c r="W40" s="13">
        <f t="shared" si="5"/>
        <v>5237.4900688360613</v>
      </c>
      <c r="X40" s="13">
        <f t="shared" si="6"/>
        <v>387.05397023206206</v>
      </c>
      <c r="Y40" s="13">
        <f t="shared" si="7"/>
        <v>149810.77587240198</v>
      </c>
    </row>
    <row r="41" spans="1:32" ht="15" x14ac:dyDescent="0.25">
      <c r="A41" s="136" t="s">
        <v>67</v>
      </c>
      <c r="B41" s="137">
        <v>33970</v>
      </c>
      <c r="C41" s="136" t="s">
        <v>140</v>
      </c>
      <c r="D41" s="126">
        <v>3622</v>
      </c>
      <c r="E41" s="138">
        <v>13160.46</v>
      </c>
      <c r="I41" s="52" t="s">
        <v>108</v>
      </c>
      <c r="J41" s="52">
        <v>520</v>
      </c>
      <c r="K41" s="53">
        <f t="shared" si="0"/>
        <v>688.25</v>
      </c>
      <c r="L41" s="53">
        <f t="shared" si="1"/>
        <v>112</v>
      </c>
      <c r="M41" s="52">
        <f t="shared" si="8"/>
        <v>6.1450892857142856</v>
      </c>
      <c r="N41" s="54">
        <f t="shared" si="13"/>
        <v>112</v>
      </c>
      <c r="O41" s="55">
        <f t="shared" si="13"/>
        <v>6.1450892857142856</v>
      </c>
      <c r="P41" s="56">
        <f t="shared" si="9"/>
        <v>520</v>
      </c>
      <c r="Q41" s="57">
        <f t="shared" si="3"/>
        <v>3.3519687605942021</v>
      </c>
      <c r="R41" s="52">
        <f t="shared" si="10"/>
        <v>65.033512137150169</v>
      </c>
      <c r="S41" s="56">
        <f t="shared" si="11"/>
        <v>10.583005244258363</v>
      </c>
      <c r="T41" s="52">
        <f t="shared" si="12"/>
        <v>5503.162727014349</v>
      </c>
      <c r="V41" s="11">
        <f t="shared" si="4"/>
        <v>112</v>
      </c>
      <c r="W41" s="13">
        <f t="shared" si="5"/>
        <v>35.473902971958644</v>
      </c>
      <c r="X41" s="13">
        <f t="shared" si="6"/>
        <v>-29.559609165191524</v>
      </c>
      <c r="Y41" s="13">
        <f t="shared" si="7"/>
        <v>873.77049399887483</v>
      </c>
      <c r="AD41" s="9"/>
      <c r="AE41" s="40"/>
    </row>
    <row r="42" spans="1:32" ht="15" x14ac:dyDescent="0.25">
      <c r="A42" s="136" t="s">
        <v>67</v>
      </c>
      <c r="B42" s="137">
        <v>34335</v>
      </c>
      <c r="C42" s="136" t="s">
        <v>140</v>
      </c>
      <c r="D42" s="126">
        <v>6242</v>
      </c>
      <c r="E42" s="138">
        <v>26075.63</v>
      </c>
      <c r="I42" s="52" t="s">
        <v>109</v>
      </c>
      <c r="J42" s="52">
        <v>600</v>
      </c>
      <c r="K42" s="53">
        <f t="shared" si="0"/>
        <v>105138.81</v>
      </c>
      <c r="L42" s="53">
        <f t="shared" si="1"/>
        <v>15810</v>
      </c>
      <c r="M42" s="52">
        <f>K42/L42</f>
        <v>6.6501461100569257</v>
      </c>
      <c r="N42" s="54">
        <f t="shared" si="13"/>
        <v>15810</v>
      </c>
      <c r="O42" s="55">
        <f t="shared" si="13"/>
        <v>6.6501461100569257</v>
      </c>
      <c r="P42" s="56">
        <f>J42</f>
        <v>600</v>
      </c>
      <c r="Q42" s="57">
        <f t="shared" si="3"/>
        <v>3.6910148218104473</v>
      </c>
      <c r="R42" s="52">
        <f>O42*N42^0.5</f>
        <v>836.17489099919408</v>
      </c>
      <c r="S42" s="56">
        <f>N42^0.5</f>
        <v>125.73782247199925</v>
      </c>
      <c r="T42" s="52">
        <f>P42*N42^0.5</f>
        <v>75442.693483199546</v>
      </c>
      <c r="V42" s="11">
        <f t="shared" si="4"/>
        <v>15810</v>
      </c>
      <c r="W42" s="13">
        <f t="shared" si="5"/>
        <v>464.10016640631989</v>
      </c>
      <c r="X42" s="13">
        <f t="shared" si="6"/>
        <v>-372.07472459287419</v>
      </c>
      <c r="Y42" s="13">
        <f t="shared" si="7"/>
        <v>138439.60068086316</v>
      </c>
      <c r="AD42" s="9"/>
      <c r="AE42" s="40"/>
    </row>
    <row r="43" spans="1:32" ht="15" x14ac:dyDescent="0.25">
      <c r="A43" s="136" t="s">
        <v>67</v>
      </c>
      <c r="B43" s="137">
        <v>34700</v>
      </c>
      <c r="C43" s="136" t="s">
        <v>140</v>
      </c>
      <c r="D43" s="126">
        <v>3187</v>
      </c>
      <c r="E43" s="138">
        <v>17493.88</v>
      </c>
      <c r="I43" s="52" t="s">
        <v>15</v>
      </c>
      <c r="J43" s="52">
        <v>636</v>
      </c>
      <c r="K43" s="53">
        <f t="shared" si="0"/>
        <v>21911.09</v>
      </c>
      <c r="L43" s="53">
        <f t="shared" si="1"/>
        <v>3040</v>
      </c>
      <c r="M43" s="52">
        <f>K43/L43</f>
        <v>7.2075953947368419</v>
      </c>
      <c r="N43" s="54">
        <f t="shared" si="13"/>
        <v>3040</v>
      </c>
      <c r="O43" s="55">
        <f t="shared" si="13"/>
        <v>7.2075953947368419</v>
      </c>
      <c r="P43" s="56">
        <f>J43</f>
        <v>636</v>
      </c>
      <c r="Q43" s="57">
        <f t="shared" si="3"/>
        <v>3.8435855493577575</v>
      </c>
      <c r="R43" s="52">
        <f>O43*N43^0.5</f>
        <v>397.39938522557435</v>
      </c>
      <c r="S43" s="56">
        <f>N43^0.5</f>
        <v>55.136195008360886</v>
      </c>
      <c r="T43" s="52">
        <f>P43*N43^0.5</f>
        <v>35066.620025317527</v>
      </c>
      <c r="V43" s="11">
        <f t="shared" si="4"/>
        <v>3040</v>
      </c>
      <c r="W43" s="13">
        <f t="shared" si="5"/>
        <v>211.92068238070726</v>
      </c>
      <c r="X43" s="13">
        <f t="shared" si="6"/>
        <v>-185.47870284486709</v>
      </c>
      <c r="Y43" s="13">
        <f t="shared" si="7"/>
        <v>34402.349209014508</v>
      </c>
    </row>
    <row r="44" spans="1:32" ht="15" x14ac:dyDescent="0.25">
      <c r="A44" s="136" t="s">
        <v>67</v>
      </c>
      <c r="B44" s="137">
        <v>35065</v>
      </c>
      <c r="C44" s="136" t="s">
        <v>140</v>
      </c>
      <c r="D44" s="126">
        <v>4307</v>
      </c>
      <c r="E44" s="138">
        <v>18195.98</v>
      </c>
      <c r="I44" s="52" t="s">
        <v>106</v>
      </c>
      <c r="J44" s="52">
        <v>20.92</v>
      </c>
      <c r="K44" s="53">
        <f t="shared" si="0"/>
        <v>18059.98</v>
      </c>
      <c r="L44" s="53">
        <f t="shared" si="1"/>
        <v>4050</v>
      </c>
      <c r="M44" s="52">
        <f>K44/L44</f>
        <v>4.4592543209876538</v>
      </c>
      <c r="N44" s="54">
        <f t="shared" si="13"/>
        <v>4050</v>
      </c>
      <c r="O44" s="55">
        <f t="shared" si="13"/>
        <v>4.4592543209876538</v>
      </c>
      <c r="P44" s="56">
        <f>J44</f>
        <v>20.92</v>
      </c>
      <c r="Q44" s="57">
        <f t="shared" si="3"/>
        <v>1.2368299076966565</v>
      </c>
      <c r="R44" s="52">
        <f>O44*N44^0.5</f>
        <v>283.78520724652054</v>
      </c>
      <c r="S44" s="56">
        <f>N44^0.5</f>
        <v>63.63961030678928</v>
      </c>
      <c r="T44" s="52">
        <f>P44*N44^0.5</f>
        <v>1331.3406476180319</v>
      </c>
      <c r="U44" s="59"/>
      <c r="V44" s="79">
        <f t="shared" si="4"/>
        <v>4050</v>
      </c>
      <c r="W44" s="13">
        <f t="shared" si="5"/>
        <v>78.711373341597366</v>
      </c>
      <c r="X44" s="78">
        <f t="shared" si="6"/>
        <v>-205.07383390492316</v>
      </c>
      <c r="Y44" s="78">
        <f t="shared" si="7"/>
        <v>42055.277352464014</v>
      </c>
    </row>
    <row r="45" spans="1:32" ht="15" x14ac:dyDescent="0.25">
      <c r="A45" s="136" t="s">
        <v>67</v>
      </c>
      <c r="B45" s="137">
        <v>35431</v>
      </c>
      <c r="C45" s="136" t="s">
        <v>140</v>
      </c>
      <c r="D45" s="126">
        <v>16105</v>
      </c>
      <c r="E45" s="138">
        <v>64283.93</v>
      </c>
      <c r="I45" s="52" t="s">
        <v>93</v>
      </c>
      <c r="J45" s="52">
        <v>80</v>
      </c>
      <c r="K45" s="53">
        <f t="shared" si="0"/>
        <v>16623.989999999998</v>
      </c>
      <c r="L45" s="53">
        <f t="shared" si="1"/>
        <v>7500</v>
      </c>
      <c r="M45" s="52">
        <f>K45/L45</f>
        <v>2.2165319999999999</v>
      </c>
      <c r="N45" s="54">
        <f t="shared" si="13"/>
        <v>7500</v>
      </c>
      <c r="O45" s="55">
        <f t="shared" si="13"/>
        <v>2.2165319999999999</v>
      </c>
      <c r="P45" s="56">
        <f>J45</f>
        <v>80</v>
      </c>
      <c r="Q45" s="57">
        <f t="shared" si="3"/>
        <v>1.4872154239048534</v>
      </c>
      <c r="R45" s="52">
        <f>O45*N45^0.5</f>
        <v>191.95730203011291</v>
      </c>
      <c r="S45" s="56">
        <f>N45^0.5</f>
        <v>86.602540378443862</v>
      </c>
      <c r="T45" s="52">
        <f>P45*N45^0.5</f>
        <v>6928.2032302755088</v>
      </c>
      <c r="V45" s="11">
        <f t="shared" si="4"/>
        <v>7500</v>
      </c>
      <c r="W45" s="13">
        <f t="shared" si="5"/>
        <v>128.79663380016456</v>
      </c>
      <c r="X45" s="13">
        <f t="shared" si="6"/>
        <v>-63.160668229948357</v>
      </c>
      <c r="Y45" s="13">
        <f t="shared" si="7"/>
        <v>3989.2700112536077</v>
      </c>
      <c r="AF45" s="46"/>
    </row>
    <row r="46" spans="1:32" ht="15" x14ac:dyDescent="0.25">
      <c r="A46" s="136" t="s">
        <v>67</v>
      </c>
      <c r="B46" s="137">
        <v>35796</v>
      </c>
      <c r="C46" s="136" t="s">
        <v>140</v>
      </c>
      <c r="D46" s="126">
        <v>1762</v>
      </c>
      <c r="E46" s="138">
        <v>3564.4</v>
      </c>
      <c r="I46" s="52" t="s">
        <v>14</v>
      </c>
      <c r="J46" s="52">
        <v>954</v>
      </c>
      <c r="K46" s="53">
        <f t="shared" si="0"/>
        <v>553575.80000000005</v>
      </c>
      <c r="L46" s="53">
        <f t="shared" si="1"/>
        <v>121743</v>
      </c>
      <c r="M46" s="52">
        <f>K46/L46</f>
        <v>4.5470852533615895</v>
      </c>
      <c r="N46" s="54">
        <f t="shared" si="13"/>
        <v>121743</v>
      </c>
      <c r="O46" s="55">
        <f t="shared" si="13"/>
        <v>4.5470852533615895</v>
      </c>
      <c r="P46" s="56">
        <f>J46</f>
        <v>954</v>
      </c>
      <c r="Q46" s="57">
        <f t="shared" si="3"/>
        <v>5.1912936426923322</v>
      </c>
      <c r="R46" s="52">
        <f>O46*N46^0.5</f>
        <v>1586.5548704024848</v>
      </c>
      <c r="S46" s="56">
        <f>N46^0.5</f>
        <v>348.91689554964233</v>
      </c>
      <c r="T46" s="52">
        <f>P46*N46^0.5</f>
        <v>332866.7183543588</v>
      </c>
      <c r="U46" s="59"/>
      <c r="V46" s="79">
        <f t="shared" si="4"/>
        <v>121743</v>
      </c>
      <c r="W46" s="13">
        <f t="shared" si="5"/>
        <v>1811.3300616948029</v>
      </c>
      <c r="X46" s="78">
        <f t="shared" si="6"/>
        <v>224.77519129231814</v>
      </c>
      <c r="Y46" s="78">
        <f t="shared" si="7"/>
        <v>50523.886620498211</v>
      </c>
    </row>
    <row r="47" spans="1:32" ht="15" x14ac:dyDescent="0.25">
      <c r="A47" s="136" t="s">
        <v>67</v>
      </c>
      <c r="B47" s="137">
        <v>36161</v>
      </c>
      <c r="C47" s="136" t="s">
        <v>140</v>
      </c>
      <c r="D47" s="126">
        <v>48778</v>
      </c>
      <c r="E47" s="138">
        <v>960511.71</v>
      </c>
      <c r="I47" s="52"/>
      <c r="J47" s="52"/>
      <c r="K47" s="53"/>
      <c r="L47" s="53"/>
      <c r="M47" s="52"/>
      <c r="N47" s="54"/>
      <c r="O47" s="55"/>
      <c r="P47" s="56"/>
      <c r="Q47" s="57"/>
      <c r="R47" s="52"/>
      <c r="S47" s="56"/>
      <c r="T47" s="52"/>
      <c r="V47" s="11"/>
      <c r="W47" s="13"/>
      <c r="X47" s="13"/>
      <c r="Y47" s="13"/>
    </row>
    <row r="48" spans="1:32" ht="15" x14ac:dyDescent="0.25">
      <c r="A48" s="136" t="s">
        <v>67</v>
      </c>
      <c r="B48" s="137">
        <v>36526</v>
      </c>
      <c r="C48" s="136" t="s">
        <v>140</v>
      </c>
      <c r="D48" s="126">
        <v>114728</v>
      </c>
      <c r="E48" s="138">
        <v>606044.98</v>
      </c>
      <c r="I48" s="52"/>
      <c r="J48" s="52"/>
      <c r="K48" s="53"/>
      <c r="L48" s="53"/>
      <c r="M48" s="52"/>
      <c r="N48" s="54"/>
      <c r="O48" s="55"/>
      <c r="P48" s="56"/>
      <c r="Q48" s="57"/>
      <c r="R48" s="52"/>
      <c r="S48" s="56"/>
      <c r="T48" s="52"/>
      <c r="V48" s="11"/>
      <c r="W48" s="13"/>
      <c r="X48" s="13">
        <f>SUM(X12:X47)</f>
        <v>-16342.972458175858</v>
      </c>
      <c r="Y48" s="13">
        <f>SUM(Y12:Y47)</f>
        <v>90574315.352193639</v>
      </c>
    </row>
    <row r="49" spans="1:25" ht="15" x14ac:dyDescent="0.25">
      <c r="A49" s="136" t="s">
        <v>67</v>
      </c>
      <c r="B49" s="137">
        <v>36892</v>
      </c>
      <c r="C49" s="136" t="s">
        <v>140</v>
      </c>
      <c r="D49" s="126">
        <v>86850</v>
      </c>
      <c r="E49" s="138">
        <v>331790.34000000003</v>
      </c>
      <c r="I49" s="52"/>
      <c r="J49" s="52"/>
      <c r="K49" s="53"/>
      <c r="L49" s="53"/>
      <c r="M49" s="52"/>
      <c r="N49" s="54"/>
      <c r="O49" s="55"/>
      <c r="P49" s="56"/>
      <c r="Q49" s="57"/>
      <c r="R49" s="52"/>
      <c r="S49" s="56"/>
      <c r="T49" s="52"/>
      <c r="V49" s="11"/>
      <c r="W49" s="13"/>
      <c r="X49" s="13"/>
      <c r="Y49" s="13"/>
    </row>
    <row r="50" spans="1:25" ht="15" x14ac:dyDescent="0.25">
      <c r="A50" s="136" t="s">
        <v>67</v>
      </c>
      <c r="B50" s="137">
        <v>37257</v>
      </c>
      <c r="C50" s="136" t="s">
        <v>140</v>
      </c>
      <c r="D50" s="126">
        <v>94194</v>
      </c>
      <c r="E50" s="138">
        <v>669791.97</v>
      </c>
      <c r="I50" s="52"/>
      <c r="J50" s="52"/>
      <c r="K50" s="53"/>
      <c r="L50" s="53"/>
      <c r="M50" s="52"/>
      <c r="N50" s="54"/>
      <c r="O50" s="55"/>
      <c r="P50" s="56"/>
      <c r="Q50" s="57"/>
      <c r="R50" s="52"/>
      <c r="S50" s="56"/>
      <c r="T50" s="52"/>
      <c r="V50" s="11"/>
      <c r="W50" s="13"/>
      <c r="X50" s="13"/>
      <c r="Y50" s="13"/>
    </row>
    <row r="51" spans="1:25" ht="15" x14ac:dyDescent="0.25">
      <c r="A51" s="136" t="s">
        <v>67</v>
      </c>
      <c r="B51" s="137">
        <v>37622</v>
      </c>
      <c r="C51" s="136" t="s">
        <v>140</v>
      </c>
      <c r="D51" s="126">
        <v>145555</v>
      </c>
      <c r="E51" s="138">
        <v>633360.93000000005</v>
      </c>
      <c r="I51" s="52"/>
      <c r="J51" s="52"/>
      <c r="K51" s="53"/>
      <c r="L51" s="53"/>
      <c r="M51" s="52"/>
      <c r="N51" s="54"/>
      <c r="O51" s="55"/>
      <c r="P51" s="56"/>
      <c r="Q51" s="57"/>
      <c r="R51" s="52"/>
      <c r="S51" s="56"/>
      <c r="T51" s="52"/>
      <c r="V51" s="11"/>
      <c r="W51" s="13"/>
      <c r="X51" s="13"/>
      <c r="Y51" s="13"/>
    </row>
    <row r="52" spans="1:25" ht="15" x14ac:dyDescent="0.25">
      <c r="A52" s="136" t="s">
        <v>67</v>
      </c>
      <c r="B52" s="137">
        <v>37987</v>
      </c>
      <c r="C52" s="136" t="s">
        <v>140</v>
      </c>
      <c r="D52" s="126">
        <v>76110</v>
      </c>
      <c r="E52" s="138">
        <v>416692.88</v>
      </c>
      <c r="I52" s="52"/>
      <c r="J52" s="52"/>
      <c r="K52" s="53"/>
      <c r="L52" s="53"/>
      <c r="M52" s="52"/>
      <c r="N52" s="54"/>
      <c r="O52" s="55"/>
      <c r="P52" s="56"/>
      <c r="Q52" s="57"/>
      <c r="R52" s="52"/>
      <c r="S52" s="56"/>
      <c r="T52" s="52"/>
      <c r="V52" s="11"/>
      <c r="W52" s="13"/>
      <c r="X52" s="13"/>
      <c r="Y52" s="13"/>
    </row>
    <row r="53" spans="1:25" ht="15" x14ac:dyDescent="0.25">
      <c r="A53" s="136" t="s">
        <v>67</v>
      </c>
      <c r="B53" s="137">
        <v>38353</v>
      </c>
      <c r="C53" s="136" t="s">
        <v>140</v>
      </c>
      <c r="D53" s="126">
        <v>120814</v>
      </c>
      <c r="E53" s="138">
        <v>811886.52</v>
      </c>
      <c r="I53" s="52"/>
      <c r="J53" s="52"/>
      <c r="K53" s="53"/>
      <c r="L53" s="53"/>
      <c r="M53" s="52"/>
      <c r="N53" s="54"/>
      <c r="O53" s="55"/>
      <c r="P53" s="56"/>
      <c r="Q53" s="57"/>
      <c r="R53" s="52"/>
      <c r="S53" s="56"/>
      <c r="T53" s="52"/>
      <c r="V53" s="11"/>
      <c r="W53" s="13"/>
    </row>
    <row r="54" spans="1:25" ht="15" x14ac:dyDescent="0.25">
      <c r="A54" s="136" t="s">
        <v>67</v>
      </c>
      <c r="B54" s="137">
        <v>38718</v>
      </c>
      <c r="C54" s="136" t="s">
        <v>140</v>
      </c>
      <c r="D54" s="126">
        <v>21063</v>
      </c>
      <c r="E54" s="138">
        <v>38715.870000000003</v>
      </c>
      <c r="I54" s="124"/>
      <c r="V54" s="11"/>
      <c r="W54" s="13"/>
      <c r="X54" s="13"/>
      <c r="Y54" s="13"/>
    </row>
    <row r="55" spans="1:25" ht="15" x14ac:dyDescent="0.25">
      <c r="A55" s="136" t="s">
        <v>67</v>
      </c>
      <c r="B55" s="137">
        <v>39083</v>
      </c>
      <c r="C55" s="136" t="s">
        <v>140</v>
      </c>
      <c r="D55" s="126">
        <v>8156</v>
      </c>
      <c r="E55" s="138">
        <v>43225.85</v>
      </c>
      <c r="I55" s="122" t="s">
        <v>91</v>
      </c>
      <c r="V55" s="11"/>
      <c r="W55" s="13"/>
      <c r="X55" s="13"/>
      <c r="Y55" s="13"/>
    </row>
    <row r="56" spans="1:25" ht="15" x14ac:dyDescent="0.25">
      <c r="A56" s="136" t="s">
        <v>67</v>
      </c>
      <c r="B56" s="137">
        <v>39448</v>
      </c>
      <c r="C56" s="136" t="s">
        <v>140</v>
      </c>
      <c r="D56" s="126">
        <v>1830</v>
      </c>
      <c r="E56" s="138">
        <v>3297.66</v>
      </c>
      <c r="J56" s="73"/>
      <c r="K56" s="74" t="s">
        <v>10</v>
      </c>
      <c r="V56" s="11"/>
      <c r="W56" s="13"/>
      <c r="X56" s="13"/>
      <c r="Y56" s="13"/>
    </row>
    <row r="57" spans="1:25" ht="15" x14ac:dyDescent="0.25">
      <c r="A57" s="136" t="s">
        <v>67</v>
      </c>
      <c r="B57" s="137">
        <v>39506</v>
      </c>
      <c r="C57" s="136" t="s">
        <v>140</v>
      </c>
      <c r="D57" s="126">
        <v>34</v>
      </c>
      <c r="E57" s="138">
        <v>627.62</v>
      </c>
      <c r="J57" s="75" t="s">
        <v>11</v>
      </c>
      <c r="K57" s="75" t="s">
        <v>12</v>
      </c>
      <c r="L57" s="141" t="s">
        <v>149</v>
      </c>
      <c r="M57" s="141"/>
      <c r="V57" s="11"/>
      <c r="W57" s="13"/>
      <c r="X57" s="13"/>
      <c r="Y57" s="13"/>
    </row>
    <row r="58" spans="1:25" ht="15" x14ac:dyDescent="0.25">
      <c r="A58" s="136" t="s">
        <v>67</v>
      </c>
      <c r="B58" s="137">
        <v>39538</v>
      </c>
      <c r="C58" s="136" t="s">
        <v>140</v>
      </c>
      <c r="D58" s="126">
        <v>766</v>
      </c>
      <c r="E58" s="138">
        <v>9474.5</v>
      </c>
      <c r="J58" s="76"/>
      <c r="K58" s="76"/>
      <c r="V58" s="11"/>
      <c r="W58" s="13"/>
      <c r="X58" s="13"/>
      <c r="Y58" s="13"/>
    </row>
    <row r="59" spans="1:25" ht="15" x14ac:dyDescent="0.25">
      <c r="A59" s="136" t="s">
        <v>67</v>
      </c>
      <c r="B59" s="137">
        <v>39660</v>
      </c>
      <c r="C59" s="136" t="s">
        <v>140</v>
      </c>
      <c r="D59" s="126">
        <v>35</v>
      </c>
      <c r="E59" s="138">
        <v>1272.81</v>
      </c>
      <c r="I59" s="46" t="s">
        <v>81</v>
      </c>
      <c r="J59" s="77">
        <f>L59</f>
        <v>4.238075765203065E-3</v>
      </c>
      <c r="K59" s="77">
        <f>L60</f>
        <v>7.2415761106225994E-4</v>
      </c>
      <c r="L59">
        <f t="array" ref="L59:M63">LINEST(R13:R46,S13:T46,FALSE,TRUE)</f>
        <v>4.238075765203065E-3</v>
      </c>
      <c r="M59">
        <v>1.1481693626886083</v>
      </c>
      <c r="V59" s="11"/>
      <c r="W59" s="13"/>
      <c r="X59" s="13"/>
      <c r="Y59" s="13"/>
    </row>
    <row r="60" spans="1:25" ht="15" x14ac:dyDescent="0.25">
      <c r="A60" s="136" t="s">
        <v>67</v>
      </c>
      <c r="B60" s="137">
        <v>39691</v>
      </c>
      <c r="C60" s="136" t="s">
        <v>140</v>
      </c>
      <c r="D60" s="126">
        <v>455</v>
      </c>
      <c r="E60" s="138">
        <v>592.55999999999995</v>
      </c>
      <c r="I60" s="52" t="s">
        <v>82</v>
      </c>
      <c r="J60" s="77">
        <f>M59</f>
        <v>1.1481693626886083</v>
      </c>
      <c r="K60" s="77">
        <f>M60</f>
        <v>0.21653789011897079</v>
      </c>
      <c r="L60">
        <v>7.2415761106225994E-4</v>
      </c>
      <c r="M60">
        <v>0.21653789011897079</v>
      </c>
      <c r="V60" s="11"/>
      <c r="W60" s="13"/>
      <c r="X60" s="13"/>
      <c r="Y60" s="13"/>
    </row>
    <row r="61" spans="1:25" ht="15" x14ac:dyDescent="0.25">
      <c r="A61" s="136" t="s">
        <v>67</v>
      </c>
      <c r="B61" s="137">
        <v>39721</v>
      </c>
      <c r="C61" s="136" t="s">
        <v>140</v>
      </c>
      <c r="D61" s="126">
        <v>214</v>
      </c>
      <c r="E61" s="138">
        <v>792.63</v>
      </c>
      <c r="J61" s="76"/>
      <c r="K61" s="76"/>
      <c r="L61">
        <v>0.8382353996045383</v>
      </c>
      <c r="M61">
        <v>1682.393341271907</v>
      </c>
      <c r="Q61" s="88"/>
      <c r="R61" s="8"/>
      <c r="S61" s="8"/>
      <c r="V61" s="11"/>
      <c r="W61" s="13"/>
      <c r="X61" s="13"/>
      <c r="Y61" s="13"/>
    </row>
    <row r="62" spans="1:25" ht="15" x14ac:dyDescent="0.25">
      <c r="A62" s="136" t="s">
        <v>67</v>
      </c>
      <c r="B62" s="137">
        <v>39813</v>
      </c>
      <c r="C62" s="136" t="s">
        <v>140</v>
      </c>
      <c r="D62" s="126">
        <v>107</v>
      </c>
      <c r="E62" s="138">
        <v>-52.39</v>
      </c>
      <c r="I62" s="46" t="s">
        <v>83</v>
      </c>
      <c r="J62" s="77">
        <f>L61</f>
        <v>0.8382353996045383</v>
      </c>
      <c r="K62" s="76"/>
      <c r="L62">
        <v>82.909155407828536</v>
      </c>
      <c r="M62">
        <v>32</v>
      </c>
      <c r="Q62" s="8"/>
      <c r="R62" s="8"/>
      <c r="S62" s="8"/>
      <c r="V62" s="11"/>
      <c r="W62" s="13"/>
      <c r="X62" s="13"/>
      <c r="Y62" s="13"/>
    </row>
    <row r="63" spans="1:25" ht="15" x14ac:dyDescent="0.25">
      <c r="A63" s="136" t="s">
        <v>67</v>
      </c>
      <c r="B63" s="137">
        <v>39844</v>
      </c>
      <c r="C63" s="136" t="s">
        <v>140</v>
      </c>
      <c r="D63" s="126">
        <v>106971</v>
      </c>
      <c r="E63" s="138">
        <v>804752.89</v>
      </c>
      <c r="L63">
        <v>469339999.21829337</v>
      </c>
      <c r="M63">
        <v>90574315.352193654</v>
      </c>
      <c r="Q63" s="89"/>
      <c r="R63" s="90"/>
      <c r="S63" s="91"/>
      <c r="V63" s="11"/>
      <c r="W63" s="13"/>
      <c r="X63" s="13"/>
      <c r="Y63" s="13"/>
    </row>
    <row r="64" spans="1:25" ht="15" x14ac:dyDescent="0.25">
      <c r="A64" s="136" t="s">
        <v>67</v>
      </c>
      <c r="B64" s="137">
        <v>39873</v>
      </c>
      <c r="C64" s="136" t="s">
        <v>140</v>
      </c>
      <c r="D64" s="126">
        <v>46833</v>
      </c>
      <c r="E64" s="138">
        <v>312090.07</v>
      </c>
      <c r="I64" s="124" t="s">
        <v>73</v>
      </c>
      <c r="J64" s="46"/>
      <c r="K64" s="46"/>
      <c r="Q64" s="89"/>
      <c r="R64" s="91"/>
      <c r="S64" s="91"/>
      <c r="V64" s="11"/>
      <c r="W64" s="13"/>
      <c r="X64" s="13"/>
      <c r="Y64" s="13"/>
    </row>
    <row r="65" spans="1:25" ht="15" x14ac:dyDescent="0.25">
      <c r="A65" s="136" t="s">
        <v>67</v>
      </c>
      <c r="B65" s="137">
        <v>40056</v>
      </c>
      <c r="C65" s="136" t="s">
        <v>140</v>
      </c>
      <c r="D65" s="126">
        <v>314</v>
      </c>
      <c r="E65" s="138">
        <v>5372.52</v>
      </c>
      <c r="J65" s="46"/>
      <c r="K65" s="46"/>
      <c r="Q65" s="89"/>
      <c r="R65" s="92"/>
      <c r="S65" s="92"/>
      <c r="V65" s="11"/>
      <c r="W65" s="13"/>
      <c r="X65" s="13"/>
      <c r="Y65" s="13"/>
    </row>
    <row r="66" spans="1:25" ht="15" x14ac:dyDescent="0.25">
      <c r="A66" s="136" t="s">
        <v>67</v>
      </c>
      <c r="B66" s="137">
        <v>40057</v>
      </c>
      <c r="C66" s="136" t="s">
        <v>140</v>
      </c>
      <c r="D66" s="126">
        <v>8435</v>
      </c>
      <c r="E66" s="138">
        <v>81020.14</v>
      </c>
      <c r="I66" s="46" t="s">
        <v>74</v>
      </c>
      <c r="J66" s="46"/>
      <c r="K66" s="47">
        <f>SUM(L13:L46)</f>
        <v>98977688</v>
      </c>
      <c r="Q66" s="89"/>
      <c r="R66" s="93"/>
      <c r="S66" s="93"/>
      <c r="V66" s="11"/>
      <c r="W66" s="13"/>
      <c r="X66" s="13"/>
      <c r="Y66" s="13"/>
    </row>
    <row r="67" spans="1:25" ht="15" x14ac:dyDescent="0.25">
      <c r="A67" s="136" t="s">
        <v>67</v>
      </c>
      <c r="B67" s="137">
        <v>40148</v>
      </c>
      <c r="C67" s="136" t="s">
        <v>140</v>
      </c>
      <c r="D67" s="126">
        <v>321</v>
      </c>
      <c r="E67" s="138">
        <v>840.01</v>
      </c>
      <c r="J67" s="46"/>
      <c r="K67" s="46"/>
      <c r="Q67" s="94"/>
      <c r="R67" s="93"/>
      <c r="S67" s="93"/>
      <c r="V67" s="11"/>
      <c r="W67" s="13"/>
      <c r="X67" s="13"/>
      <c r="Y67" s="13"/>
    </row>
    <row r="68" spans="1:25" ht="15" x14ac:dyDescent="0.25">
      <c r="A68" s="136" t="s">
        <v>67</v>
      </c>
      <c r="B68" s="137">
        <v>40178</v>
      </c>
      <c r="C68" s="136" t="s">
        <v>140</v>
      </c>
      <c r="D68" s="126">
        <v>214</v>
      </c>
      <c r="E68" s="138">
        <v>42894.57</v>
      </c>
      <c r="I68" s="46" t="s">
        <v>75</v>
      </c>
      <c r="J68" s="46"/>
      <c r="K68" s="48">
        <f>J60</f>
        <v>1.1481693626886083</v>
      </c>
      <c r="Q68" s="89"/>
      <c r="R68" s="92"/>
      <c r="S68" s="92"/>
      <c r="V68" s="11"/>
      <c r="W68" s="13"/>
      <c r="X68" s="13"/>
      <c r="Y68" s="80"/>
    </row>
    <row r="69" spans="1:25" ht="15" x14ac:dyDescent="0.25">
      <c r="A69" s="136" t="s">
        <v>67</v>
      </c>
      <c r="B69" s="137">
        <v>40299</v>
      </c>
      <c r="C69" s="136" t="s">
        <v>140</v>
      </c>
      <c r="D69" s="126">
        <v>210</v>
      </c>
      <c r="E69" s="138">
        <v>1129.99</v>
      </c>
      <c r="J69" s="46"/>
      <c r="K69" s="46"/>
      <c r="Q69" s="89"/>
      <c r="R69" s="99"/>
      <c r="S69" s="92"/>
      <c r="V69" s="11"/>
      <c r="W69" s="13"/>
      <c r="X69" s="13"/>
      <c r="Y69" s="13"/>
    </row>
    <row r="70" spans="1:25" ht="15" x14ac:dyDescent="0.25">
      <c r="A70" s="136" t="s">
        <v>67</v>
      </c>
      <c r="B70" s="137">
        <v>40482</v>
      </c>
      <c r="C70" s="136" t="s">
        <v>140</v>
      </c>
      <c r="D70" s="126">
        <v>48853</v>
      </c>
      <c r="E70" s="138">
        <v>456887.16</v>
      </c>
      <c r="I70" s="46" t="s">
        <v>76</v>
      </c>
      <c r="J70" s="46"/>
      <c r="K70" s="70">
        <f>K66*K68</f>
        <v>113643148.95135191</v>
      </c>
      <c r="Q70" s="8"/>
      <c r="R70" s="8"/>
      <c r="S70" s="8"/>
      <c r="V70" s="11"/>
      <c r="W70" s="13"/>
      <c r="X70" s="13"/>
      <c r="Y70" s="13"/>
    </row>
    <row r="71" spans="1:25" ht="15" x14ac:dyDescent="0.25">
      <c r="A71" s="136" t="s">
        <v>67</v>
      </c>
      <c r="B71" s="137">
        <v>40483</v>
      </c>
      <c r="C71" s="136" t="s">
        <v>140</v>
      </c>
      <c r="D71" s="126">
        <v>1463</v>
      </c>
      <c r="E71" s="138">
        <v>60879.17</v>
      </c>
      <c r="J71" s="46"/>
      <c r="K71" s="46"/>
      <c r="Q71" s="125"/>
      <c r="R71" s="69"/>
      <c r="S71" s="69"/>
      <c r="V71" s="11"/>
      <c r="W71" s="13"/>
      <c r="X71" s="13"/>
      <c r="Y71" s="13"/>
    </row>
    <row r="72" spans="1:25" ht="15" x14ac:dyDescent="0.25">
      <c r="A72" s="136" t="s">
        <v>67</v>
      </c>
      <c r="B72" s="137">
        <v>40543</v>
      </c>
      <c r="C72" s="136" t="s">
        <v>140</v>
      </c>
      <c r="D72" s="126">
        <v>107</v>
      </c>
      <c r="E72" s="138">
        <v>669.21</v>
      </c>
      <c r="I72" s="46" t="s">
        <v>77</v>
      </c>
      <c r="J72" s="46"/>
      <c r="K72" s="70">
        <f>SUM(K13:K46)</f>
        <v>191986395.74999997</v>
      </c>
      <c r="Q72" s="69"/>
      <c r="R72" s="69"/>
      <c r="S72" s="69"/>
    </row>
    <row r="73" spans="1:25" ht="15" x14ac:dyDescent="0.25">
      <c r="A73" s="136" t="s">
        <v>67</v>
      </c>
      <c r="B73" s="137">
        <v>40544</v>
      </c>
      <c r="C73" s="136" t="s">
        <v>140</v>
      </c>
      <c r="D73" s="126">
        <v>2214</v>
      </c>
      <c r="E73" s="138">
        <v>54674.46</v>
      </c>
      <c r="J73" s="46"/>
      <c r="K73" s="46"/>
      <c r="Q73" s="69"/>
      <c r="R73" s="69"/>
      <c r="S73" s="95"/>
    </row>
    <row r="74" spans="1:25" ht="15" x14ac:dyDescent="0.25">
      <c r="A74" s="136" t="s">
        <v>67</v>
      </c>
      <c r="B74" s="137">
        <v>40633</v>
      </c>
      <c r="C74" s="136" t="s">
        <v>140</v>
      </c>
      <c r="D74" s="126">
        <v>1177</v>
      </c>
      <c r="E74" s="138">
        <v>11852.52</v>
      </c>
      <c r="I74" s="46" t="s">
        <v>78</v>
      </c>
      <c r="J74" s="46"/>
      <c r="K74" s="46">
        <f>K70/K72</f>
        <v>0.5919333425027431</v>
      </c>
      <c r="Q74" s="69"/>
      <c r="R74" s="69"/>
      <c r="S74" s="69"/>
    </row>
    <row r="75" spans="1:25" ht="15" x14ac:dyDescent="0.25">
      <c r="A75" s="136" t="s">
        <v>67</v>
      </c>
      <c r="B75" s="137">
        <v>40663</v>
      </c>
      <c r="C75" s="136" t="s">
        <v>140</v>
      </c>
      <c r="D75" s="126">
        <v>214</v>
      </c>
      <c r="E75" s="138">
        <v>729.22</v>
      </c>
      <c r="J75" s="46"/>
      <c r="K75" s="46"/>
      <c r="Q75" s="69"/>
      <c r="R75" s="69"/>
      <c r="S75" s="96"/>
    </row>
    <row r="76" spans="1:25" ht="15" x14ac:dyDescent="0.25">
      <c r="A76" s="136" t="s">
        <v>67</v>
      </c>
      <c r="B76" s="137">
        <v>40694</v>
      </c>
      <c r="C76" s="136" t="s">
        <v>140</v>
      </c>
      <c r="D76" s="126">
        <v>39170</v>
      </c>
      <c r="E76" s="138">
        <v>581960.44999999995</v>
      </c>
      <c r="I76" s="46" t="s">
        <v>79</v>
      </c>
      <c r="J76" s="46"/>
      <c r="K76" s="49">
        <f>K74</f>
        <v>0.5919333425027431</v>
      </c>
      <c r="Q76" s="69"/>
      <c r="R76" s="69"/>
      <c r="S76" s="69"/>
    </row>
    <row r="77" spans="1:25" ht="15" x14ac:dyDescent="0.25">
      <c r="A77" s="136" t="s">
        <v>67</v>
      </c>
      <c r="B77" s="137">
        <v>40786</v>
      </c>
      <c r="C77" s="136" t="s">
        <v>140</v>
      </c>
      <c r="D77" s="126">
        <v>357</v>
      </c>
      <c r="E77" s="138">
        <v>29003.29</v>
      </c>
      <c r="J77" s="46"/>
      <c r="K77" s="46"/>
      <c r="Q77" s="69"/>
      <c r="R77" s="69"/>
      <c r="S77" s="97"/>
    </row>
    <row r="78" spans="1:25" ht="15" x14ac:dyDescent="0.25">
      <c r="A78" s="136" t="s">
        <v>67</v>
      </c>
      <c r="B78" s="137">
        <v>40787</v>
      </c>
      <c r="C78" s="136" t="s">
        <v>140</v>
      </c>
      <c r="D78" s="126">
        <v>50</v>
      </c>
      <c r="E78" s="138">
        <v>1999.04</v>
      </c>
      <c r="I78" s="46" t="s">
        <v>80</v>
      </c>
      <c r="J78" s="46"/>
      <c r="K78" s="49">
        <f>1-K76</f>
        <v>0.4080666574972569</v>
      </c>
      <c r="Q78" s="69"/>
      <c r="R78" s="69"/>
      <c r="S78" s="69"/>
    </row>
    <row r="79" spans="1:25" ht="15" x14ac:dyDescent="0.25">
      <c r="A79" s="136" t="s">
        <v>67</v>
      </c>
      <c r="B79" s="137">
        <v>40816</v>
      </c>
      <c r="C79" s="136" t="s">
        <v>140</v>
      </c>
      <c r="D79" s="126">
        <v>129</v>
      </c>
      <c r="E79" s="138">
        <v>2536.6799999999998</v>
      </c>
      <c r="Q79" s="69"/>
      <c r="R79" s="69"/>
      <c r="S79" s="97"/>
    </row>
    <row r="80" spans="1:25" ht="15" x14ac:dyDescent="0.25">
      <c r="A80" s="136" t="s">
        <v>67</v>
      </c>
      <c r="B80" s="137">
        <v>40847</v>
      </c>
      <c r="C80" s="136" t="s">
        <v>140</v>
      </c>
      <c r="D80" s="126">
        <v>108</v>
      </c>
      <c r="E80" s="138">
        <v>2780.04</v>
      </c>
      <c r="Q80" s="69"/>
      <c r="R80" s="69"/>
      <c r="S80" s="69"/>
    </row>
    <row r="81" spans="1:25" ht="15" x14ac:dyDescent="0.25">
      <c r="A81" s="136" t="s">
        <v>67</v>
      </c>
      <c r="B81" s="137">
        <v>40878</v>
      </c>
      <c r="C81" s="136" t="s">
        <v>140</v>
      </c>
      <c r="D81" s="126">
        <v>28890</v>
      </c>
      <c r="E81" s="138">
        <v>126370.63</v>
      </c>
      <c r="Q81" s="69"/>
      <c r="R81" s="69"/>
      <c r="S81" s="69"/>
    </row>
    <row r="82" spans="1:25" ht="15" x14ac:dyDescent="0.25">
      <c r="A82" s="136" t="s">
        <v>67</v>
      </c>
      <c r="B82" s="137">
        <v>40908</v>
      </c>
      <c r="C82" s="136" t="s">
        <v>140</v>
      </c>
      <c r="D82" s="126">
        <v>601</v>
      </c>
      <c r="E82" s="138">
        <v>2950.96</v>
      </c>
      <c r="Q82" s="69"/>
      <c r="R82" s="69"/>
      <c r="S82" s="69"/>
    </row>
    <row r="83" spans="1:25" ht="15" x14ac:dyDescent="0.25">
      <c r="A83" s="136" t="s">
        <v>67</v>
      </c>
      <c r="B83" s="137">
        <v>40939</v>
      </c>
      <c r="C83" s="136" t="s">
        <v>140</v>
      </c>
      <c r="D83" s="126">
        <v>1605</v>
      </c>
      <c r="E83" s="138">
        <v>9603.3799999999992</v>
      </c>
      <c r="Q83" s="69"/>
      <c r="R83" s="69"/>
      <c r="S83" s="98"/>
      <c r="U83" s="81"/>
      <c r="V83" s="81"/>
      <c r="W83" s="81"/>
      <c r="X83" s="81"/>
      <c r="Y83" s="81"/>
    </row>
    <row r="84" spans="1:25" ht="15" x14ac:dyDescent="0.25">
      <c r="A84" s="136" t="s">
        <v>67</v>
      </c>
      <c r="B84" s="137">
        <v>40999</v>
      </c>
      <c r="C84" s="136" t="s">
        <v>140</v>
      </c>
      <c r="D84" s="126">
        <v>23908</v>
      </c>
      <c r="E84" s="138">
        <v>94724.47</v>
      </c>
      <c r="Q84" s="69"/>
      <c r="R84" s="69"/>
      <c r="S84" s="69"/>
      <c r="U84" s="81"/>
      <c r="V84" s="81"/>
      <c r="W84" s="81"/>
      <c r="X84" s="81"/>
      <c r="Y84" s="81"/>
    </row>
    <row r="85" spans="1:25" ht="15" x14ac:dyDescent="0.25">
      <c r="A85" s="136" t="s">
        <v>67</v>
      </c>
      <c r="B85" s="137">
        <v>41029</v>
      </c>
      <c r="C85" s="136" t="s">
        <v>140</v>
      </c>
      <c r="D85" s="126">
        <v>607</v>
      </c>
      <c r="E85" s="138">
        <v>9587.08</v>
      </c>
      <c r="Q85" s="69"/>
      <c r="R85" s="69"/>
      <c r="S85" s="98"/>
      <c r="U85" s="81"/>
      <c r="V85" s="81"/>
      <c r="W85" s="81"/>
      <c r="X85" s="81"/>
      <c r="Y85" s="81"/>
    </row>
    <row r="86" spans="1:25" ht="15" x14ac:dyDescent="0.25">
      <c r="A86" s="136" t="s">
        <v>67</v>
      </c>
      <c r="B86" s="137">
        <v>41060</v>
      </c>
      <c r="C86" s="136" t="s">
        <v>140</v>
      </c>
      <c r="D86" s="126">
        <v>26097</v>
      </c>
      <c r="E86" s="138">
        <v>359913.19</v>
      </c>
      <c r="U86" s="81"/>
      <c r="V86" s="81"/>
      <c r="W86" s="81"/>
      <c r="X86" s="81"/>
      <c r="Y86" s="81"/>
    </row>
    <row r="87" spans="1:25" ht="15" x14ac:dyDescent="0.25">
      <c r="A87" s="136" t="s">
        <v>67</v>
      </c>
      <c r="B87" s="137">
        <v>41152</v>
      </c>
      <c r="C87" s="136" t="s">
        <v>140</v>
      </c>
      <c r="D87" s="126">
        <v>1270</v>
      </c>
      <c r="E87" s="138">
        <v>51287.28</v>
      </c>
      <c r="J87" s="88"/>
      <c r="K87" s="8"/>
      <c r="L87" s="8"/>
      <c r="M87" s="8"/>
      <c r="N87" s="8"/>
      <c r="O87" s="8"/>
      <c r="U87" s="81"/>
      <c r="V87" s="81"/>
      <c r="W87" s="81"/>
      <c r="X87" s="81"/>
      <c r="Y87" s="81"/>
    </row>
    <row r="88" spans="1:25" ht="15" x14ac:dyDescent="0.25">
      <c r="A88" s="136" t="s">
        <v>67</v>
      </c>
      <c r="B88" s="137">
        <v>41153</v>
      </c>
      <c r="C88" s="136" t="s">
        <v>140</v>
      </c>
      <c r="D88" s="126">
        <v>4576</v>
      </c>
      <c r="E88" s="138">
        <v>71437.86</v>
      </c>
      <c r="J88" s="89"/>
      <c r="K88" s="90"/>
      <c r="L88" s="91"/>
      <c r="M88" s="8"/>
      <c r="N88" s="8"/>
      <c r="O88" s="8"/>
    </row>
    <row r="89" spans="1:25" ht="15" x14ac:dyDescent="0.25">
      <c r="A89" s="136" t="s">
        <v>67</v>
      </c>
      <c r="B89" s="137">
        <v>41182</v>
      </c>
      <c r="C89" s="136" t="s">
        <v>140</v>
      </c>
      <c r="D89" s="126">
        <v>157</v>
      </c>
      <c r="E89" s="138">
        <v>12281.99</v>
      </c>
      <c r="J89" s="89"/>
      <c r="K89" s="91"/>
      <c r="L89" s="91"/>
      <c r="M89" s="8"/>
      <c r="N89" s="8"/>
      <c r="O89" s="8"/>
    </row>
    <row r="90" spans="1:25" ht="15" x14ac:dyDescent="0.25">
      <c r="A90" s="136" t="s">
        <v>67</v>
      </c>
      <c r="B90" s="137">
        <v>41244</v>
      </c>
      <c r="C90" s="136" t="s">
        <v>140</v>
      </c>
      <c r="D90" s="126">
        <v>7679</v>
      </c>
      <c r="E90" s="138">
        <v>67279.06</v>
      </c>
      <c r="J90" s="89"/>
      <c r="K90" s="92"/>
      <c r="L90" s="92"/>
      <c r="M90" s="8"/>
      <c r="N90" s="8"/>
      <c r="O90" s="8"/>
    </row>
    <row r="91" spans="1:25" ht="15" x14ac:dyDescent="0.25">
      <c r="A91" s="136" t="s">
        <v>67</v>
      </c>
      <c r="B91" s="137">
        <v>41274</v>
      </c>
      <c r="C91" s="136" t="s">
        <v>140</v>
      </c>
      <c r="D91" s="126">
        <v>10049</v>
      </c>
      <c r="E91" s="138">
        <v>61096.45</v>
      </c>
      <c r="G91" s="2"/>
      <c r="J91" s="89"/>
      <c r="K91" s="93"/>
      <c r="L91" s="93"/>
      <c r="M91" s="8"/>
      <c r="N91" s="8"/>
      <c r="O91" s="8"/>
      <c r="U91" s="82"/>
      <c r="V91" s="82"/>
      <c r="W91" s="82"/>
      <c r="X91" s="82"/>
      <c r="Y91" s="82"/>
    </row>
    <row r="92" spans="1:25" ht="15" x14ac:dyDescent="0.25">
      <c r="A92" s="136" t="s">
        <v>67</v>
      </c>
      <c r="B92" s="137">
        <v>41305</v>
      </c>
      <c r="C92" s="136" t="s">
        <v>140</v>
      </c>
      <c r="D92" s="126">
        <v>3891</v>
      </c>
      <c r="E92" s="138">
        <v>19807.740000000002</v>
      </c>
      <c r="J92" s="94"/>
      <c r="K92" s="93"/>
      <c r="L92" s="93"/>
      <c r="M92" s="8"/>
      <c r="N92" s="8"/>
      <c r="O92" s="8"/>
      <c r="U92" s="82"/>
      <c r="V92" s="82"/>
      <c r="W92" s="82"/>
      <c r="X92" s="82"/>
      <c r="Y92" s="82"/>
    </row>
    <row r="93" spans="1:25" ht="15" x14ac:dyDescent="0.25">
      <c r="A93" s="136" t="s">
        <v>67</v>
      </c>
      <c r="B93" s="137">
        <v>41426</v>
      </c>
      <c r="C93" s="136" t="s">
        <v>140</v>
      </c>
      <c r="D93" s="126">
        <v>759</v>
      </c>
      <c r="E93" s="138">
        <v>4065.15</v>
      </c>
      <c r="J93" s="89"/>
      <c r="K93" s="92"/>
      <c r="L93" s="92"/>
      <c r="M93" s="8"/>
      <c r="N93" s="67"/>
      <c r="O93" s="67"/>
      <c r="U93" s="82"/>
      <c r="V93" s="82"/>
      <c r="W93" s="82"/>
      <c r="X93" s="82"/>
      <c r="Y93" s="82"/>
    </row>
    <row r="94" spans="1:25" ht="15" x14ac:dyDescent="0.25">
      <c r="A94" s="136" t="s">
        <v>67</v>
      </c>
      <c r="B94" s="137">
        <v>41486</v>
      </c>
      <c r="C94" s="136" t="s">
        <v>140</v>
      </c>
      <c r="D94" s="126">
        <v>2000</v>
      </c>
      <c r="E94" s="138">
        <v>5440.48</v>
      </c>
      <c r="J94" s="89"/>
      <c r="K94" s="93"/>
      <c r="L94" s="92"/>
      <c r="M94" s="8"/>
      <c r="N94" s="67"/>
      <c r="O94" s="67"/>
      <c r="U94" s="82"/>
      <c r="V94" s="82"/>
      <c r="W94" s="82"/>
      <c r="X94" s="82"/>
      <c r="Y94" s="82"/>
    </row>
    <row r="95" spans="1:25" ht="15" x14ac:dyDescent="0.25">
      <c r="A95" s="136" t="s">
        <v>67</v>
      </c>
      <c r="B95" s="137">
        <v>41517</v>
      </c>
      <c r="C95" s="136" t="s">
        <v>140</v>
      </c>
      <c r="D95" s="126">
        <v>500</v>
      </c>
      <c r="E95" s="138">
        <v>7677.75</v>
      </c>
      <c r="J95" s="8"/>
      <c r="K95" s="8"/>
      <c r="L95" s="8"/>
      <c r="M95" s="8"/>
      <c r="N95" s="67"/>
      <c r="O95" s="67"/>
      <c r="U95" s="82"/>
      <c r="V95" s="82"/>
      <c r="W95" s="82"/>
      <c r="X95" s="82"/>
      <c r="Y95" s="82"/>
    </row>
    <row r="96" spans="1:25" ht="15" x14ac:dyDescent="0.25">
      <c r="A96" s="136" t="s">
        <v>67</v>
      </c>
      <c r="B96" s="137">
        <v>41547</v>
      </c>
      <c r="C96" s="136" t="s">
        <v>140</v>
      </c>
      <c r="D96" s="126">
        <v>2571</v>
      </c>
      <c r="E96" s="138">
        <v>6084.7</v>
      </c>
      <c r="J96" s="125"/>
      <c r="K96" s="69"/>
      <c r="L96" s="69"/>
      <c r="M96" s="8"/>
      <c r="N96" s="67"/>
      <c r="O96" s="67"/>
      <c r="U96" s="82"/>
      <c r="V96" s="82"/>
      <c r="W96" s="82"/>
      <c r="X96" s="82"/>
      <c r="Y96" s="82"/>
    </row>
    <row r="97" spans="1:25" ht="15" x14ac:dyDescent="0.25">
      <c r="A97" s="136" t="s">
        <v>67</v>
      </c>
      <c r="B97" s="137">
        <v>41578</v>
      </c>
      <c r="C97" s="136" t="s">
        <v>140</v>
      </c>
      <c r="D97" s="126">
        <v>1750</v>
      </c>
      <c r="E97" s="138">
        <v>10510.34</v>
      </c>
      <c r="J97" s="69"/>
      <c r="K97" s="69"/>
      <c r="L97" s="69"/>
      <c r="M97" s="8"/>
      <c r="N97" s="67"/>
      <c r="O97" s="67"/>
      <c r="U97" s="82"/>
      <c r="V97" s="82"/>
      <c r="W97" s="82"/>
      <c r="X97" s="82"/>
      <c r="Y97" s="82"/>
    </row>
    <row r="98" spans="1:25" ht="15" x14ac:dyDescent="0.25">
      <c r="A98" s="136" t="s">
        <v>67</v>
      </c>
      <c r="B98" s="137">
        <v>41639</v>
      </c>
      <c r="C98" s="136" t="s">
        <v>140</v>
      </c>
      <c r="D98" s="126">
        <v>100</v>
      </c>
      <c r="E98" s="138">
        <v>-366.7</v>
      </c>
      <c r="J98" s="69"/>
      <c r="K98" s="69"/>
      <c r="L98" s="95"/>
      <c r="M98" s="8"/>
      <c r="N98" s="8"/>
      <c r="O98" s="8"/>
      <c r="U98" s="82"/>
      <c r="V98" s="82"/>
      <c r="W98" s="82"/>
      <c r="X98" s="82"/>
      <c r="Y98" s="82"/>
    </row>
    <row r="99" spans="1:25" ht="15" x14ac:dyDescent="0.25">
      <c r="A99" s="136" t="s">
        <v>67</v>
      </c>
      <c r="B99" s="137">
        <v>41639</v>
      </c>
      <c r="C99" s="136" t="s">
        <v>140</v>
      </c>
      <c r="D99" s="126">
        <v>2355</v>
      </c>
      <c r="E99" s="138">
        <v>26099.83</v>
      </c>
      <c r="J99" s="69"/>
      <c r="K99" s="69"/>
      <c r="L99" s="69"/>
      <c r="M99" s="8"/>
      <c r="N99" s="8"/>
      <c r="O99" s="8"/>
      <c r="U99" s="82"/>
      <c r="V99" s="82"/>
      <c r="W99" s="82"/>
      <c r="X99" s="82"/>
      <c r="Y99" s="82"/>
    </row>
    <row r="100" spans="1:25" ht="15" x14ac:dyDescent="0.25">
      <c r="A100" s="136" t="s">
        <v>67</v>
      </c>
      <c r="B100" s="137">
        <v>41640</v>
      </c>
      <c r="C100" s="136" t="s">
        <v>140</v>
      </c>
      <c r="D100" s="126">
        <v>214</v>
      </c>
      <c r="E100" s="138">
        <v>4503.22</v>
      </c>
      <c r="J100" s="69"/>
      <c r="K100" s="69"/>
      <c r="L100" s="96"/>
      <c r="M100" s="8"/>
      <c r="N100" s="8"/>
      <c r="O100" s="8"/>
      <c r="U100" s="82"/>
      <c r="V100" s="82"/>
      <c r="W100" s="82"/>
      <c r="X100" s="82"/>
      <c r="Y100" s="82"/>
    </row>
    <row r="101" spans="1:25" ht="15" x14ac:dyDescent="0.25">
      <c r="A101" s="136" t="s">
        <v>67</v>
      </c>
      <c r="B101" s="137">
        <v>41760</v>
      </c>
      <c r="C101" s="136" t="s">
        <v>140</v>
      </c>
      <c r="D101" s="126">
        <v>8285</v>
      </c>
      <c r="E101" s="138">
        <v>41015.980000000003</v>
      </c>
      <c r="J101" s="69"/>
      <c r="K101" s="69"/>
      <c r="L101" s="69"/>
      <c r="M101" s="8"/>
      <c r="N101" s="8"/>
      <c r="O101" s="8"/>
      <c r="U101" s="82"/>
      <c r="V101" s="82"/>
      <c r="W101" s="82"/>
      <c r="X101" s="82"/>
      <c r="Y101" s="82"/>
    </row>
    <row r="102" spans="1:25" ht="15" x14ac:dyDescent="0.25">
      <c r="A102" s="136" t="s">
        <v>67</v>
      </c>
      <c r="B102" s="137">
        <v>41791</v>
      </c>
      <c r="C102" s="136" t="s">
        <v>140</v>
      </c>
      <c r="D102" s="126">
        <v>43030</v>
      </c>
      <c r="E102" s="138">
        <v>300652.2</v>
      </c>
      <c r="J102" s="69"/>
      <c r="K102" s="69"/>
      <c r="L102" s="97"/>
      <c r="M102" s="8"/>
      <c r="N102" s="8"/>
      <c r="O102" s="8"/>
      <c r="U102" s="82"/>
      <c r="V102" s="82"/>
      <c r="W102" s="82"/>
      <c r="X102" s="82"/>
      <c r="Y102" s="82"/>
    </row>
    <row r="103" spans="1:25" ht="15" x14ac:dyDescent="0.25">
      <c r="A103" s="136" t="s">
        <v>67</v>
      </c>
      <c r="B103" s="137">
        <v>41821</v>
      </c>
      <c r="C103" s="136" t="s">
        <v>140</v>
      </c>
      <c r="D103" s="126">
        <v>307</v>
      </c>
      <c r="E103" s="138">
        <v>1765.75</v>
      </c>
      <c r="J103" s="69"/>
      <c r="K103" s="69"/>
      <c r="L103" s="69"/>
      <c r="M103" s="8"/>
      <c r="N103" s="8"/>
      <c r="O103" s="8"/>
      <c r="U103" s="82"/>
      <c r="V103" s="82"/>
      <c r="W103" s="82"/>
      <c r="X103" s="82"/>
      <c r="Y103" s="82"/>
    </row>
    <row r="104" spans="1:25" ht="15" x14ac:dyDescent="0.25">
      <c r="A104" s="136" t="s">
        <v>67</v>
      </c>
      <c r="B104" s="137">
        <v>41851</v>
      </c>
      <c r="C104" s="136" t="s">
        <v>140</v>
      </c>
      <c r="D104" s="126">
        <v>6963</v>
      </c>
      <c r="E104" s="138">
        <v>24631.34</v>
      </c>
      <c r="J104" s="69"/>
      <c r="K104" s="69"/>
      <c r="L104" s="97"/>
      <c r="M104" s="8"/>
      <c r="N104" s="8"/>
      <c r="O104" s="8"/>
      <c r="U104" s="82"/>
      <c r="V104" s="82"/>
      <c r="W104" s="82"/>
      <c r="X104" s="82"/>
      <c r="Y104" s="82"/>
    </row>
    <row r="105" spans="1:25" ht="15" x14ac:dyDescent="0.25">
      <c r="A105" s="136" t="s">
        <v>67</v>
      </c>
      <c r="B105" s="137">
        <v>41882</v>
      </c>
      <c r="C105" s="136" t="s">
        <v>140</v>
      </c>
      <c r="D105" s="126">
        <v>3816</v>
      </c>
      <c r="E105" s="138">
        <v>289700.94</v>
      </c>
      <c r="J105" s="69"/>
      <c r="K105" s="69"/>
      <c r="L105" s="69"/>
      <c r="M105" s="8"/>
      <c r="N105" s="8"/>
      <c r="O105" s="8"/>
      <c r="U105" s="82"/>
      <c r="V105" s="82"/>
      <c r="W105" s="82"/>
      <c r="X105" s="82"/>
      <c r="Y105" s="82"/>
    </row>
    <row r="106" spans="1:25" ht="15" x14ac:dyDescent="0.25">
      <c r="A106" s="136" t="s">
        <v>67</v>
      </c>
      <c r="B106" s="137">
        <v>41882</v>
      </c>
      <c r="C106" s="136" t="s">
        <v>140</v>
      </c>
      <c r="D106" s="126">
        <v>54304</v>
      </c>
      <c r="E106" s="138">
        <v>366150.18</v>
      </c>
      <c r="J106" s="69"/>
      <c r="K106" s="69"/>
      <c r="L106" s="69"/>
      <c r="M106" s="8"/>
      <c r="N106" s="8"/>
      <c r="O106" s="8"/>
      <c r="U106" s="82"/>
      <c r="V106" s="82"/>
      <c r="W106" s="82"/>
      <c r="X106" s="82"/>
      <c r="Y106" s="82"/>
    </row>
    <row r="107" spans="1:25" ht="15" x14ac:dyDescent="0.25">
      <c r="A107" s="136" t="s">
        <v>67</v>
      </c>
      <c r="B107" s="137">
        <v>41912</v>
      </c>
      <c r="C107" s="136" t="s">
        <v>140</v>
      </c>
      <c r="D107" s="126">
        <v>4535</v>
      </c>
      <c r="E107" s="138">
        <v>134758.57</v>
      </c>
      <c r="J107" s="69"/>
      <c r="K107" s="69"/>
      <c r="L107" s="69"/>
      <c r="M107" s="8"/>
      <c r="N107" s="8"/>
      <c r="O107" s="8"/>
      <c r="U107" s="82"/>
      <c r="V107" s="82"/>
      <c r="W107" s="82"/>
      <c r="X107" s="82"/>
      <c r="Y107" s="82"/>
    </row>
    <row r="108" spans="1:25" ht="15" x14ac:dyDescent="0.25">
      <c r="A108" s="136" t="s">
        <v>67</v>
      </c>
      <c r="B108" s="137">
        <v>41943</v>
      </c>
      <c r="C108" s="136" t="s">
        <v>140</v>
      </c>
      <c r="D108" s="126">
        <v>26357</v>
      </c>
      <c r="E108" s="138">
        <v>299830.71000000002</v>
      </c>
      <c r="J108" s="69"/>
      <c r="K108" s="69"/>
      <c r="L108" s="98"/>
      <c r="M108" s="8"/>
      <c r="N108" s="8"/>
      <c r="O108" s="8"/>
    </row>
    <row r="109" spans="1:25" ht="15" x14ac:dyDescent="0.25">
      <c r="A109" s="136" t="s">
        <v>67</v>
      </c>
      <c r="B109" s="137">
        <v>41973</v>
      </c>
      <c r="C109" s="136" t="s">
        <v>140</v>
      </c>
      <c r="D109" s="126">
        <v>2593</v>
      </c>
      <c r="E109" s="138">
        <v>30516.66</v>
      </c>
      <c r="J109" s="69"/>
      <c r="K109" s="69"/>
      <c r="L109" s="69"/>
      <c r="M109" s="8"/>
      <c r="N109" s="8"/>
      <c r="O109" s="8"/>
    </row>
    <row r="110" spans="1:25" ht="15" x14ac:dyDescent="0.25">
      <c r="A110" s="136" t="s">
        <v>67</v>
      </c>
      <c r="B110" s="137">
        <v>42004</v>
      </c>
      <c r="C110" s="136" t="s">
        <v>140</v>
      </c>
      <c r="D110" s="126">
        <v>3714</v>
      </c>
      <c r="E110" s="138">
        <v>37118.019999999997</v>
      </c>
      <c r="J110" s="69"/>
      <c r="K110" s="69"/>
      <c r="L110" s="98"/>
      <c r="M110" s="8"/>
      <c r="N110" s="8"/>
      <c r="O110" s="8"/>
    </row>
    <row r="111" spans="1:25" ht="15" x14ac:dyDescent="0.25">
      <c r="A111" s="136" t="s">
        <v>67</v>
      </c>
      <c r="B111" s="137">
        <v>42004</v>
      </c>
      <c r="C111" s="136" t="s">
        <v>140</v>
      </c>
      <c r="D111" s="126">
        <v>12139</v>
      </c>
      <c r="E111" s="138">
        <v>66232.94</v>
      </c>
      <c r="J111" s="8"/>
      <c r="K111" s="8"/>
      <c r="L111" s="8"/>
      <c r="M111" s="8"/>
      <c r="N111" s="8"/>
      <c r="O111" s="8"/>
    </row>
    <row r="112" spans="1:25" ht="15" x14ac:dyDescent="0.25">
      <c r="A112" s="136" t="s">
        <v>67</v>
      </c>
      <c r="B112" s="137">
        <v>42036</v>
      </c>
      <c r="C112" s="136" t="s">
        <v>140</v>
      </c>
      <c r="D112" s="126">
        <v>107</v>
      </c>
      <c r="E112" s="138">
        <v>318.12</v>
      </c>
    </row>
    <row r="113" spans="1:5" ht="15" x14ac:dyDescent="0.25">
      <c r="A113" s="136" t="s">
        <v>67</v>
      </c>
      <c r="B113" s="137">
        <v>42094</v>
      </c>
      <c r="C113" s="136" t="s">
        <v>140</v>
      </c>
      <c r="D113" s="126">
        <v>749</v>
      </c>
      <c r="E113" s="138">
        <v>4311.8100000000004</v>
      </c>
    </row>
    <row r="114" spans="1:5" ht="15" x14ac:dyDescent="0.25">
      <c r="A114" s="136" t="s">
        <v>67</v>
      </c>
      <c r="B114" s="137">
        <v>42155</v>
      </c>
      <c r="C114" s="136" t="s">
        <v>140</v>
      </c>
      <c r="D114" s="126">
        <v>321</v>
      </c>
      <c r="E114" s="138">
        <v>3201.31</v>
      </c>
    </row>
    <row r="115" spans="1:5" ht="15" x14ac:dyDescent="0.25">
      <c r="A115" s="136" t="s">
        <v>67</v>
      </c>
      <c r="B115" s="137">
        <v>42185</v>
      </c>
      <c r="C115" s="136" t="s">
        <v>140</v>
      </c>
      <c r="D115" s="126">
        <v>1844</v>
      </c>
      <c r="E115" s="138">
        <v>15213.96</v>
      </c>
    </row>
    <row r="116" spans="1:5" ht="15" x14ac:dyDescent="0.25">
      <c r="A116" s="136" t="s">
        <v>67</v>
      </c>
      <c r="B116" s="137">
        <v>42247</v>
      </c>
      <c r="C116" s="136" t="s">
        <v>140</v>
      </c>
      <c r="D116" s="126">
        <v>428</v>
      </c>
      <c r="E116" s="138">
        <v>7716.11</v>
      </c>
    </row>
    <row r="117" spans="1:5" ht="15" x14ac:dyDescent="0.25">
      <c r="A117" s="136" t="s">
        <v>67</v>
      </c>
      <c r="B117" s="137">
        <v>42277</v>
      </c>
      <c r="C117" s="136" t="s">
        <v>140</v>
      </c>
      <c r="D117" s="126">
        <v>11290</v>
      </c>
      <c r="E117" s="138">
        <v>170406.79</v>
      </c>
    </row>
    <row r="118" spans="1:5" ht="15" x14ac:dyDescent="0.25">
      <c r="A118" s="136" t="s">
        <v>67</v>
      </c>
      <c r="B118" s="137">
        <v>42308</v>
      </c>
      <c r="C118" s="136" t="s">
        <v>140</v>
      </c>
      <c r="D118" s="126">
        <v>535</v>
      </c>
      <c r="E118" s="138">
        <v>2744.35</v>
      </c>
    </row>
    <row r="119" spans="1:5" ht="15" x14ac:dyDescent="0.25">
      <c r="A119" s="136" t="s">
        <v>67</v>
      </c>
      <c r="B119" s="137">
        <v>42338</v>
      </c>
      <c r="C119" s="136" t="s">
        <v>140</v>
      </c>
      <c r="D119" s="126">
        <v>500</v>
      </c>
      <c r="E119" s="138">
        <v>1674.18</v>
      </c>
    </row>
    <row r="120" spans="1:5" ht="15" x14ac:dyDescent="0.25">
      <c r="A120" s="136" t="s">
        <v>67</v>
      </c>
      <c r="B120" s="137">
        <v>42369</v>
      </c>
      <c r="C120" s="136" t="s">
        <v>140</v>
      </c>
      <c r="D120" s="126">
        <v>1214</v>
      </c>
      <c r="E120" s="138">
        <v>3687.87</v>
      </c>
    </row>
    <row r="121" spans="1:5" ht="15" x14ac:dyDescent="0.25">
      <c r="A121" s="136" t="s">
        <v>67</v>
      </c>
      <c r="B121" s="137">
        <v>42460</v>
      </c>
      <c r="C121" s="136" t="s">
        <v>140</v>
      </c>
      <c r="D121" s="126">
        <v>1580</v>
      </c>
      <c r="E121" s="138">
        <v>6389.72</v>
      </c>
    </row>
    <row r="122" spans="1:5" ht="15" x14ac:dyDescent="0.25">
      <c r="A122" s="136" t="s">
        <v>67</v>
      </c>
      <c r="B122" s="137">
        <v>41943</v>
      </c>
      <c r="C122" s="136" t="s">
        <v>141</v>
      </c>
      <c r="D122" s="126">
        <v>5375</v>
      </c>
      <c r="E122" s="138">
        <v>8460.7099999999991</v>
      </c>
    </row>
    <row r="123" spans="1:5" ht="15" x14ac:dyDescent="0.25">
      <c r="A123" s="136" t="s">
        <v>67</v>
      </c>
      <c r="B123" s="137">
        <v>42004</v>
      </c>
      <c r="C123" s="136" t="s">
        <v>141</v>
      </c>
      <c r="D123" s="126">
        <v>13825</v>
      </c>
      <c r="E123" s="138">
        <v>90813.17</v>
      </c>
    </row>
    <row r="124" spans="1:5" ht="15" x14ac:dyDescent="0.25">
      <c r="A124" s="136" t="s">
        <v>67</v>
      </c>
      <c r="B124" s="137">
        <v>42338</v>
      </c>
      <c r="C124" s="136" t="s">
        <v>141</v>
      </c>
      <c r="D124" s="126">
        <v>4500</v>
      </c>
      <c r="E124" s="138">
        <v>7373.68</v>
      </c>
    </row>
    <row r="125" spans="1:5" ht="15" x14ac:dyDescent="0.25">
      <c r="A125" s="136" t="s">
        <v>67</v>
      </c>
      <c r="B125" s="137">
        <v>42369</v>
      </c>
      <c r="C125" s="136" t="s">
        <v>141</v>
      </c>
      <c r="D125" s="126">
        <v>498</v>
      </c>
      <c r="E125" s="138">
        <v>500.24</v>
      </c>
    </row>
    <row r="126" spans="1:5" ht="15" x14ac:dyDescent="0.25">
      <c r="A126" s="136" t="s">
        <v>67</v>
      </c>
      <c r="B126" s="137">
        <v>15342</v>
      </c>
      <c r="C126" s="136" t="s">
        <v>66</v>
      </c>
      <c r="D126" s="126">
        <v>753</v>
      </c>
      <c r="E126" s="138">
        <v>83.85</v>
      </c>
    </row>
    <row r="127" spans="1:5" ht="15" x14ac:dyDescent="0.25">
      <c r="A127" s="136" t="s">
        <v>67</v>
      </c>
      <c r="B127" s="137">
        <v>35431</v>
      </c>
      <c r="C127" s="136" t="s">
        <v>66</v>
      </c>
      <c r="D127" s="126">
        <v>2</v>
      </c>
      <c r="E127" s="138">
        <v>952.81</v>
      </c>
    </row>
    <row r="128" spans="1:5" ht="15" x14ac:dyDescent="0.25">
      <c r="A128" s="136" t="s">
        <v>67</v>
      </c>
      <c r="B128" s="137">
        <v>36161</v>
      </c>
      <c r="C128" s="136" t="s">
        <v>66</v>
      </c>
      <c r="D128" s="126">
        <v>580</v>
      </c>
      <c r="E128" s="138">
        <v>8170.4</v>
      </c>
    </row>
    <row r="129" spans="1:5" ht="15" x14ac:dyDescent="0.25">
      <c r="A129" s="136" t="s">
        <v>67</v>
      </c>
      <c r="B129" s="137">
        <v>39508</v>
      </c>
      <c r="C129" s="136" t="s">
        <v>66</v>
      </c>
      <c r="D129" s="126">
        <v>1816</v>
      </c>
      <c r="E129" s="138">
        <v>16895.52</v>
      </c>
    </row>
    <row r="130" spans="1:5" ht="15" x14ac:dyDescent="0.25">
      <c r="A130" s="136" t="s">
        <v>67</v>
      </c>
      <c r="B130" s="137">
        <v>39660</v>
      </c>
      <c r="C130" s="136" t="s">
        <v>66</v>
      </c>
      <c r="D130" s="126">
        <v>264</v>
      </c>
      <c r="E130" s="138">
        <v>16172.43</v>
      </c>
    </row>
    <row r="131" spans="1:5" ht="15" x14ac:dyDescent="0.25">
      <c r="A131" s="136" t="s">
        <v>67</v>
      </c>
      <c r="B131" s="137">
        <v>40056</v>
      </c>
      <c r="C131" s="136" t="s">
        <v>66</v>
      </c>
      <c r="D131" s="126">
        <v>583</v>
      </c>
      <c r="E131" s="138">
        <v>4705.13</v>
      </c>
    </row>
    <row r="132" spans="1:5" ht="15" x14ac:dyDescent="0.25">
      <c r="A132" s="136" t="s">
        <v>67</v>
      </c>
      <c r="B132" s="137">
        <v>40057</v>
      </c>
      <c r="C132" s="136" t="s">
        <v>66</v>
      </c>
      <c r="D132" s="126">
        <v>48465</v>
      </c>
      <c r="E132" s="138">
        <v>365455.16</v>
      </c>
    </row>
    <row r="133" spans="1:5" ht="15" x14ac:dyDescent="0.25">
      <c r="A133" s="136" t="s">
        <v>67</v>
      </c>
      <c r="B133" s="137">
        <v>40210</v>
      </c>
      <c r="C133" s="136" t="s">
        <v>66</v>
      </c>
      <c r="D133" s="126">
        <v>83</v>
      </c>
      <c r="E133" s="138">
        <v>1731.58</v>
      </c>
    </row>
    <row r="134" spans="1:5" ht="15" x14ac:dyDescent="0.25">
      <c r="A134" s="136" t="s">
        <v>67</v>
      </c>
      <c r="B134" s="137">
        <v>40694</v>
      </c>
      <c r="C134" s="136" t="s">
        <v>66</v>
      </c>
      <c r="D134" s="126">
        <v>3829</v>
      </c>
      <c r="E134" s="138">
        <v>31195.3</v>
      </c>
    </row>
    <row r="135" spans="1:5" ht="15" x14ac:dyDescent="0.25">
      <c r="A135" s="136" t="s">
        <v>67</v>
      </c>
      <c r="B135" s="137">
        <v>40786</v>
      </c>
      <c r="C135" s="136" t="s">
        <v>66</v>
      </c>
      <c r="D135" s="126">
        <v>200</v>
      </c>
      <c r="E135" s="138">
        <v>30795.86</v>
      </c>
    </row>
    <row r="136" spans="1:5" ht="15" x14ac:dyDescent="0.25">
      <c r="A136" s="136" t="s">
        <v>67</v>
      </c>
      <c r="B136" s="137">
        <v>40787</v>
      </c>
      <c r="C136" s="136" t="s">
        <v>66</v>
      </c>
      <c r="D136" s="126">
        <v>250</v>
      </c>
      <c r="E136" s="138">
        <v>1147.3599999999999</v>
      </c>
    </row>
    <row r="137" spans="1:5" ht="15" x14ac:dyDescent="0.25">
      <c r="A137" s="136" t="s">
        <v>67</v>
      </c>
      <c r="B137" s="137">
        <v>40816</v>
      </c>
      <c r="C137" s="136" t="s">
        <v>66</v>
      </c>
      <c r="D137" s="126">
        <v>2460</v>
      </c>
      <c r="E137" s="138">
        <v>5429.11</v>
      </c>
    </row>
    <row r="138" spans="1:5" ht="15" x14ac:dyDescent="0.25">
      <c r="A138" s="136" t="s">
        <v>67</v>
      </c>
      <c r="B138" s="137">
        <v>40817</v>
      </c>
      <c r="C138" s="136" t="s">
        <v>66</v>
      </c>
      <c r="D138" s="126">
        <v>141</v>
      </c>
      <c r="E138" s="138">
        <v>-428.14</v>
      </c>
    </row>
    <row r="139" spans="1:5" ht="15" x14ac:dyDescent="0.25">
      <c r="A139" s="136" t="s">
        <v>67</v>
      </c>
      <c r="B139" s="137">
        <v>40908</v>
      </c>
      <c r="C139" s="136" t="s">
        <v>66</v>
      </c>
      <c r="D139" s="126">
        <v>5422</v>
      </c>
      <c r="E139" s="138">
        <v>9526.15</v>
      </c>
    </row>
    <row r="140" spans="1:5" ht="15" x14ac:dyDescent="0.25">
      <c r="A140" s="136" t="s">
        <v>67</v>
      </c>
      <c r="B140" s="137">
        <v>40909</v>
      </c>
      <c r="C140" s="136" t="s">
        <v>66</v>
      </c>
      <c r="D140" s="126">
        <v>27222</v>
      </c>
      <c r="E140" s="138">
        <v>164402.26</v>
      </c>
    </row>
    <row r="141" spans="1:5" ht="15" x14ac:dyDescent="0.25">
      <c r="A141" s="136" t="s">
        <v>67</v>
      </c>
      <c r="B141" s="137">
        <v>40940</v>
      </c>
      <c r="C141" s="136" t="s">
        <v>66</v>
      </c>
      <c r="D141" s="126">
        <v>324</v>
      </c>
      <c r="E141" s="138">
        <v>1577.49</v>
      </c>
    </row>
    <row r="142" spans="1:5" ht="15" x14ac:dyDescent="0.25">
      <c r="A142" s="136" t="s">
        <v>67</v>
      </c>
      <c r="B142" s="137">
        <v>40999</v>
      </c>
      <c r="C142" s="136" t="s">
        <v>66</v>
      </c>
      <c r="D142" s="126">
        <v>6693</v>
      </c>
      <c r="E142" s="138">
        <v>32178.05</v>
      </c>
    </row>
    <row r="143" spans="1:5" ht="15" x14ac:dyDescent="0.25">
      <c r="A143" s="136" t="s">
        <v>67</v>
      </c>
      <c r="B143" s="137">
        <v>41029</v>
      </c>
      <c r="C143" s="136" t="s">
        <v>66</v>
      </c>
      <c r="D143" s="126">
        <v>185</v>
      </c>
      <c r="E143" s="138">
        <v>924.78</v>
      </c>
    </row>
    <row r="144" spans="1:5" ht="15" x14ac:dyDescent="0.25">
      <c r="A144" s="136" t="s">
        <v>67</v>
      </c>
      <c r="B144" s="137">
        <v>41153</v>
      </c>
      <c r="C144" s="136" t="s">
        <v>66</v>
      </c>
      <c r="D144" s="126">
        <v>7054</v>
      </c>
      <c r="E144" s="138">
        <v>43523.5</v>
      </c>
    </row>
    <row r="145" spans="1:5" ht="15" x14ac:dyDescent="0.25">
      <c r="A145" s="136" t="s">
        <v>67</v>
      </c>
      <c r="B145" s="137">
        <v>41182</v>
      </c>
      <c r="C145" s="136" t="s">
        <v>66</v>
      </c>
      <c r="D145" s="126">
        <v>2193</v>
      </c>
      <c r="E145" s="138">
        <v>44465.29</v>
      </c>
    </row>
    <row r="146" spans="1:5" ht="15" x14ac:dyDescent="0.25">
      <c r="A146" s="136" t="s">
        <v>67</v>
      </c>
      <c r="B146" s="137">
        <v>41214</v>
      </c>
      <c r="C146" s="136" t="s">
        <v>66</v>
      </c>
      <c r="D146" s="126">
        <v>14496</v>
      </c>
      <c r="E146" s="138">
        <v>35812.19</v>
      </c>
    </row>
    <row r="147" spans="1:5" ht="15" x14ac:dyDescent="0.25">
      <c r="A147" s="136" t="s">
        <v>67</v>
      </c>
      <c r="B147" s="137">
        <v>41274</v>
      </c>
      <c r="C147" s="136" t="s">
        <v>66</v>
      </c>
      <c r="D147" s="126">
        <v>21223</v>
      </c>
      <c r="E147" s="138">
        <v>341618.91</v>
      </c>
    </row>
    <row r="148" spans="1:5" ht="15" x14ac:dyDescent="0.25">
      <c r="A148" s="136" t="s">
        <v>67</v>
      </c>
      <c r="B148" s="137">
        <v>41305</v>
      </c>
      <c r="C148" s="136" t="s">
        <v>66</v>
      </c>
      <c r="D148" s="126">
        <v>4858</v>
      </c>
      <c r="E148" s="138">
        <v>31871.119999999999</v>
      </c>
    </row>
    <row r="149" spans="1:5" ht="15" x14ac:dyDescent="0.25">
      <c r="A149" s="136" t="s">
        <v>67</v>
      </c>
      <c r="B149" s="137">
        <v>41426</v>
      </c>
      <c r="C149" s="136" t="s">
        <v>66</v>
      </c>
      <c r="D149" s="126">
        <v>1841</v>
      </c>
      <c r="E149" s="138">
        <v>23842.53</v>
      </c>
    </row>
    <row r="150" spans="1:5" ht="15" x14ac:dyDescent="0.25">
      <c r="A150" s="136" t="s">
        <v>67</v>
      </c>
      <c r="B150" s="137">
        <v>41547</v>
      </c>
      <c r="C150" s="136" t="s">
        <v>66</v>
      </c>
      <c r="D150" s="126">
        <v>198</v>
      </c>
      <c r="E150" s="138">
        <v>1482.8</v>
      </c>
    </row>
    <row r="151" spans="1:5" ht="15" x14ac:dyDescent="0.25">
      <c r="A151" s="136" t="s">
        <v>67</v>
      </c>
      <c r="B151" s="137">
        <v>41578</v>
      </c>
      <c r="C151" s="136" t="s">
        <v>66</v>
      </c>
      <c r="D151" s="126">
        <v>688</v>
      </c>
      <c r="E151" s="138">
        <v>2304.41</v>
      </c>
    </row>
    <row r="152" spans="1:5" ht="15" x14ac:dyDescent="0.25">
      <c r="A152" s="136" t="s">
        <v>67</v>
      </c>
      <c r="B152" s="137">
        <v>41698</v>
      </c>
      <c r="C152" s="136" t="s">
        <v>66</v>
      </c>
      <c r="D152" s="126">
        <v>5720</v>
      </c>
      <c r="E152" s="138">
        <v>27937.75</v>
      </c>
    </row>
    <row r="153" spans="1:5" ht="15" x14ac:dyDescent="0.25">
      <c r="A153" s="136" t="s">
        <v>67</v>
      </c>
      <c r="B153" s="137">
        <v>41820</v>
      </c>
      <c r="C153" s="136" t="s">
        <v>66</v>
      </c>
      <c r="D153" s="126">
        <v>548</v>
      </c>
      <c r="E153" s="138">
        <v>5855.5</v>
      </c>
    </row>
    <row r="154" spans="1:5" ht="15" x14ac:dyDescent="0.25">
      <c r="A154" s="136" t="s">
        <v>67</v>
      </c>
      <c r="B154" s="137">
        <v>41821</v>
      </c>
      <c r="C154" s="136" t="s">
        <v>66</v>
      </c>
      <c r="D154" s="126">
        <v>267</v>
      </c>
      <c r="E154" s="138">
        <v>4408.43</v>
      </c>
    </row>
    <row r="155" spans="1:5" ht="15" x14ac:dyDescent="0.25">
      <c r="A155" s="136" t="s">
        <v>67</v>
      </c>
      <c r="B155" s="137">
        <v>41851</v>
      </c>
      <c r="C155" s="136" t="s">
        <v>66</v>
      </c>
      <c r="D155" s="126">
        <v>60</v>
      </c>
      <c r="E155" s="138">
        <v>762.13</v>
      </c>
    </row>
    <row r="156" spans="1:5" ht="15" x14ac:dyDescent="0.25">
      <c r="A156" s="136" t="s">
        <v>67</v>
      </c>
      <c r="B156" s="137">
        <v>41882</v>
      </c>
      <c r="C156" s="136" t="s">
        <v>66</v>
      </c>
      <c r="D156" s="126">
        <v>50</v>
      </c>
      <c r="E156" s="138">
        <v>1990.78</v>
      </c>
    </row>
    <row r="157" spans="1:5" ht="15" x14ac:dyDescent="0.25">
      <c r="A157" s="136" t="s">
        <v>67</v>
      </c>
      <c r="B157" s="137">
        <v>41973</v>
      </c>
      <c r="C157" s="136" t="s">
        <v>66</v>
      </c>
      <c r="D157" s="126">
        <v>150</v>
      </c>
      <c r="E157" s="138">
        <v>3303.77</v>
      </c>
    </row>
    <row r="158" spans="1:5" ht="15" x14ac:dyDescent="0.25">
      <c r="A158" s="136" t="s">
        <v>67</v>
      </c>
      <c r="B158" s="137">
        <v>42004</v>
      </c>
      <c r="C158" s="136" t="s">
        <v>66</v>
      </c>
      <c r="D158" s="126">
        <v>23264</v>
      </c>
      <c r="E158" s="138">
        <v>149166.41</v>
      </c>
    </row>
    <row r="159" spans="1:5" ht="15" x14ac:dyDescent="0.25">
      <c r="A159" s="136" t="s">
        <v>67</v>
      </c>
      <c r="B159" s="137">
        <v>42216</v>
      </c>
      <c r="C159" s="136" t="s">
        <v>66</v>
      </c>
      <c r="D159" s="126">
        <v>177</v>
      </c>
      <c r="E159" s="138">
        <v>2338.0300000000002</v>
      </c>
    </row>
    <row r="160" spans="1:5" ht="15" x14ac:dyDescent="0.25">
      <c r="A160" s="136" t="s">
        <v>67</v>
      </c>
      <c r="B160" s="137">
        <v>41943</v>
      </c>
      <c r="C160" s="136" t="s">
        <v>145</v>
      </c>
      <c r="D160" s="126">
        <v>220</v>
      </c>
      <c r="E160" s="138">
        <v>376.4</v>
      </c>
    </row>
    <row r="161" spans="1:5" ht="15" x14ac:dyDescent="0.25">
      <c r="A161" s="136" t="s">
        <v>67</v>
      </c>
      <c r="B161" s="137">
        <v>42004</v>
      </c>
      <c r="C161" s="136" t="s">
        <v>145</v>
      </c>
      <c r="D161" s="126">
        <v>3925</v>
      </c>
      <c r="E161" s="138">
        <v>16513.71</v>
      </c>
    </row>
    <row r="162" spans="1:5" ht="15" x14ac:dyDescent="0.25">
      <c r="A162" s="136" t="s">
        <v>67</v>
      </c>
      <c r="B162" s="137">
        <v>42216</v>
      </c>
      <c r="C162" s="136" t="s">
        <v>145</v>
      </c>
      <c r="D162" s="126">
        <v>100</v>
      </c>
      <c r="E162" s="138">
        <v>313.98</v>
      </c>
    </row>
    <row r="163" spans="1:5" ht="15" x14ac:dyDescent="0.25">
      <c r="A163" s="136" t="s">
        <v>67</v>
      </c>
      <c r="B163" s="137">
        <v>42308</v>
      </c>
      <c r="C163" s="136" t="s">
        <v>145</v>
      </c>
      <c r="D163" s="126">
        <v>1342</v>
      </c>
      <c r="E163" s="138">
        <v>1155.33</v>
      </c>
    </row>
    <row r="164" spans="1:5" ht="15" x14ac:dyDescent="0.25">
      <c r="A164" s="136" t="s">
        <v>67</v>
      </c>
      <c r="B164" s="137">
        <v>42369</v>
      </c>
      <c r="C164" s="136" t="s">
        <v>145</v>
      </c>
      <c r="D164" s="126">
        <v>200</v>
      </c>
      <c r="E164" s="138">
        <v>1159.6500000000001</v>
      </c>
    </row>
    <row r="165" spans="1:5" ht="15" x14ac:dyDescent="0.25">
      <c r="A165" s="136" t="s">
        <v>67</v>
      </c>
      <c r="B165" s="137">
        <v>12420</v>
      </c>
      <c r="C165" s="136" t="s">
        <v>99</v>
      </c>
      <c r="D165" s="126">
        <v>39</v>
      </c>
      <c r="E165" s="138">
        <v>2.5299999999999998</v>
      </c>
    </row>
    <row r="166" spans="1:5" ht="15" x14ac:dyDescent="0.25">
      <c r="A166" s="136" t="s">
        <v>67</v>
      </c>
      <c r="B166" s="137">
        <v>12785</v>
      </c>
      <c r="C166" s="136" t="s">
        <v>99</v>
      </c>
      <c r="D166" s="126">
        <v>168941</v>
      </c>
      <c r="E166" s="138">
        <v>16165.15</v>
      </c>
    </row>
    <row r="167" spans="1:5" ht="15" x14ac:dyDescent="0.25">
      <c r="A167" s="136" t="s">
        <v>67</v>
      </c>
      <c r="B167" s="137">
        <v>15342</v>
      </c>
      <c r="C167" s="136" t="s">
        <v>99</v>
      </c>
      <c r="D167" s="126">
        <v>112259</v>
      </c>
      <c r="E167" s="138">
        <v>17371.990000000002</v>
      </c>
    </row>
    <row r="168" spans="1:5" ht="15" x14ac:dyDescent="0.25">
      <c r="A168" s="136" t="s">
        <v>67</v>
      </c>
      <c r="B168" s="137">
        <v>17168</v>
      </c>
      <c r="C168" s="136" t="s">
        <v>99</v>
      </c>
      <c r="D168" s="126">
        <v>1639933</v>
      </c>
      <c r="E168" s="138">
        <v>363123.72</v>
      </c>
    </row>
    <row r="169" spans="1:5" ht="15" x14ac:dyDescent="0.25">
      <c r="A169" s="136" t="s">
        <v>67</v>
      </c>
      <c r="B169" s="137">
        <v>19360</v>
      </c>
      <c r="C169" s="136" t="s">
        <v>99</v>
      </c>
      <c r="D169" s="126">
        <v>952816</v>
      </c>
      <c r="E169" s="138">
        <v>291832.81</v>
      </c>
    </row>
    <row r="170" spans="1:5" ht="15" x14ac:dyDescent="0.25">
      <c r="A170" s="136" t="s">
        <v>67</v>
      </c>
      <c r="B170" s="137">
        <v>20821</v>
      </c>
      <c r="C170" s="136" t="s">
        <v>99</v>
      </c>
      <c r="D170" s="126">
        <v>916905</v>
      </c>
      <c r="E170" s="138">
        <v>314091.45</v>
      </c>
    </row>
    <row r="171" spans="1:5" ht="15" x14ac:dyDescent="0.25">
      <c r="A171" s="136" t="s">
        <v>67</v>
      </c>
      <c r="B171" s="137">
        <v>23012</v>
      </c>
      <c r="C171" s="136" t="s">
        <v>99</v>
      </c>
      <c r="D171" s="126">
        <v>2067411</v>
      </c>
      <c r="E171" s="138">
        <v>385364.08</v>
      </c>
    </row>
    <row r="172" spans="1:5" ht="15" x14ac:dyDescent="0.25">
      <c r="A172" s="136" t="s">
        <v>67</v>
      </c>
      <c r="B172" s="137">
        <v>23743</v>
      </c>
      <c r="C172" s="136" t="s">
        <v>99</v>
      </c>
      <c r="D172" s="126">
        <v>1066935</v>
      </c>
      <c r="E172" s="138">
        <v>264475.51</v>
      </c>
    </row>
    <row r="173" spans="1:5" ht="15" x14ac:dyDescent="0.25">
      <c r="A173" s="136" t="s">
        <v>67</v>
      </c>
      <c r="B173" s="137">
        <v>24108</v>
      </c>
      <c r="C173" s="136" t="s">
        <v>99</v>
      </c>
      <c r="D173" s="126">
        <v>1050218</v>
      </c>
      <c r="E173" s="138">
        <v>271948.98</v>
      </c>
    </row>
    <row r="174" spans="1:5" ht="15" x14ac:dyDescent="0.25">
      <c r="A174" s="136" t="s">
        <v>67</v>
      </c>
      <c r="B174" s="137">
        <v>24473</v>
      </c>
      <c r="C174" s="136" t="s">
        <v>99</v>
      </c>
      <c r="D174" s="126">
        <v>982583</v>
      </c>
      <c r="E174" s="138">
        <v>274483.95</v>
      </c>
    </row>
    <row r="175" spans="1:5" ht="15" x14ac:dyDescent="0.25">
      <c r="A175" s="136" t="s">
        <v>67</v>
      </c>
      <c r="B175" s="137">
        <v>24838</v>
      </c>
      <c r="C175" s="136" t="s">
        <v>99</v>
      </c>
      <c r="D175" s="126">
        <v>730372</v>
      </c>
      <c r="E175" s="138">
        <v>185029.72</v>
      </c>
    </row>
    <row r="176" spans="1:5" ht="15" x14ac:dyDescent="0.25">
      <c r="A176" s="136" t="s">
        <v>67</v>
      </c>
      <c r="B176" s="137">
        <v>25204</v>
      </c>
      <c r="C176" s="136" t="s">
        <v>99</v>
      </c>
      <c r="D176" s="126">
        <v>791520</v>
      </c>
      <c r="E176" s="138">
        <v>209052.54</v>
      </c>
    </row>
    <row r="177" spans="1:5" ht="15" x14ac:dyDescent="0.25">
      <c r="A177" s="136" t="s">
        <v>67</v>
      </c>
      <c r="B177" s="137">
        <v>25569</v>
      </c>
      <c r="C177" s="136" t="s">
        <v>99</v>
      </c>
      <c r="D177" s="126">
        <v>590083</v>
      </c>
      <c r="E177" s="138">
        <v>276406.12</v>
      </c>
    </row>
    <row r="178" spans="1:5" ht="15" x14ac:dyDescent="0.25">
      <c r="A178" s="136" t="s">
        <v>67</v>
      </c>
      <c r="B178" s="137">
        <v>25934</v>
      </c>
      <c r="C178" s="136" t="s">
        <v>99</v>
      </c>
      <c r="D178" s="126">
        <v>512144</v>
      </c>
      <c r="E178" s="138">
        <v>186780.83</v>
      </c>
    </row>
    <row r="179" spans="1:5" ht="15" x14ac:dyDescent="0.25">
      <c r="A179" s="136" t="s">
        <v>67</v>
      </c>
      <c r="B179" s="137">
        <v>26299</v>
      </c>
      <c r="C179" s="136" t="s">
        <v>99</v>
      </c>
      <c r="D179" s="126">
        <v>484511</v>
      </c>
      <c r="E179" s="138">
        <v>215765.06</v>
      </c>
    </row>
    <row r="180" spans="1:5" ht="15" x14ac:dyDescent="0.25">
      <c r="A180" s="136" t="s">
        <v>67</v>
      </c>
      <c r="B180" s="137">
        <v>26665</v>
      </c>
      <c r="C180" s="136" t="s">
        <v>99</v>
      </c>
      <c r="D180" s="126">
        <v>392235</v>
      </c>
      <c r="E180" s="138">
        <v>191670.83</v>
      </c>
    </row>
    <row r="181" spans="1:5" ht="15" x14ac:dyDescent="0.25">
      <c r="A181" s="136" t="s">
        <v>67</v>
      </c>
      <c r="B181" s="137">
        <v>27030</v>
      </c>
      <c r="C181" s="136" t="s">
        <v>99</v>
      </c>
      <c r="D181" s="126">
        <v>312248</v>
      </c>
      <c r="E181" s="138">
        <v>170474.52</v>
      </c>
    </row>
    <row r="182" spans="1:5" ht="15" x14ac:dyDescent="0.25">
      <c r="A182" s="136" t="s">
        <v>67</v>
      </c>
      <c r="B182" s="137">
        <v>27395</v>
      </c>
      <c r="C182" s="136" t="s">
        <v>99</v>
      </c>
      <c r="D182" s="126">
        <v>363661</v>
      </c>
      <c r="E182" s="138">
        <v>199260.22</v>
      </c>
    </row>
    <row r="183" spans="1:5" ht="15" x14ac:dyDescent="0.25">
      <c r="A183" s="136" t="s">
        <v>67</v>
      </c>
      <c r="B183" s="137">
        <v>27760</v>
      </c>
      <c r="C183" s="136" t="s">
        <v>99</v>
      </c>
      <c r="D183" s="126">
        <v>306235</v>
      </c>
      <c r="E183" s="138">
        <v>209344.45</v>
      </c>
    </row>
    <row r="184" spans="1:5" ht="15" x14ac:dyDescent="0.25">
      <c r="A184" s="136" t="s">
        <v>67</v>
      </c>
      <c r="B184" s="137">
        <v>28126</v>
      </c>
      <c r="C184" s="136" t="s">
        <v>99</v>
      </c>
      <c r="D184" s="126">
        <v>338330</v>
      </c>
      <c r="E184" s="138">
        <v>267086.52</v>
      </c>
    </row>
    <row r="185" spans="1:5" ht="15" x14ac:dyDescent="0.25">
      <c r="A185" s="136" t="s">
        <v>67</v>
      </c>
      <c r="B185" s="137">
        <v>28491</v>
      </c>
      <c r="C185" s="136" t="s">
        <v>99</v>
      </c>
      <c r="D185" s="126">
        <v>294628</v>
      </c>
      <c r="E185" s="138">
        <v>284158.53999999998</v>
      </c>
    </row>
    <row r="186" spans="1:5" ht="15" x14ac:dyDescent="0.25">
      <c r="A186" s="136" t="s">
        <v>67</v>
      </c>
      <c r="B186" s="137">
        <v>28856</v>
      </c>
      <c r="C186" s="136" t="s">
        <v>99</v>
      </c>
      <c r="D186" s="126">
        <v>272531</v>
      </c>
      <c r="E186" s="138">
        <v>277822.63</v>
      </c>
    </row>
    <row r="187" spans="1:5" ht="15" x14ac:dyDescent="0.25">
      <c r="A187" s="136" t="s">
        <v>67</v>
      </c>
      <c r="B187" s="137">
        <v>29221</v>
      </c>
      <c r="C187" s="136" t="s">
        <v>99</v>
      </c>
      <c r="D187" s="126">
        <v>215835</v>
      </c>
      <c r="E187" s="138">
        <v>259703.19</v>
      </c>
    </row>
    <row r="188" spans="1:5" ht="15" x14ac:dyDescent="0.25">
      <c r="A188" s="136" t="s">
        <v>67</v>
      </c>
      <c r="B188" s="137">
        <v>29587</v>
      </c>
      <c r="C188" s="136" t="s">
        <v>99</v>
      </c>
      <c r="D188" s="126">
        <v>196725</v>
      </c>
      <c r="E188" s="138">
        <v>276144.45</v>
      </c>
    </row>
    <row r="189" spans="1:5" ht="15" x14ac:dyDescent="0.25">
      <c r="A189" s="136" t="s">
        <v>67</v>
      </c>
      <c r="B189" s="137">
        <v>29952</v>
      </c>
      <c r="C189" s="136" t="s">
        <v>99</v>
      </c>
      <c r="D189" s="126">
        <v>192985</v>
      </c>
      <c r="E189" s="138">
        <v>311242.88</v>
      </c>
    </row>
    <row r="190" spans="1:5" ht="15" x14ac:dyDescent="0.25">
      <c r="A190" s="136" t="s">
        <v>67</v>
      </c>
      <c r="B190" s="137">
        <v>30317</v>
      </c>
      <c r="C190" s="136" t="s">
        <v>99</v>
      </c>
      <c r="D190" s="126">
        <v>213559</v>
      </c>
      <c r="E190" s="138">
        <v>338740.09</v>
      </c>
    </row>
    <row r="191" spans="1:5" ht="15" x14ac:dyDescent="0.25">
      <c r="A191" s="136" t="s">
        <v>67</v>
      </c>
      <c r="B191" s="137">
        <v>30682</v>
      </c>
      <c r="C191" s="136" t="s">
        <v>99</v>
      </c>
      <c r="D191" s="126">
        <v>142856</v>
      </c>
      <c r="E191" s="138">
        <v>288156.98</v>
      </c>
    </row>
    <row r="192" spans="1:5" ht="15" x14ac:dyDescent="0.25">
      <c r="A192" s="136" t="s">
        <v>67</v>
      </c>
      <c r="B192" s="137">
        <v>31048</v>
      </c>
      <c r="C192" s="136" t="s">
        <v>99</v>
      </c>
      <c r="D192" s="126">
        <v>176918</v>
      </c>
      <c r="E192" s="138">
        <v>331832.08</v>
      </c>
    </row>
    <row r="193" spans="1:5" ht="15" x14ac:dyDescent="0.25">
      <c r="A193" s="136" t="s">
        <v>67</v>
      </c>
      <c r="B193" s="137">
        <v>31413</v>
      </c>
      <c r="C193" s="136" t="s">
        <v>99</v>
      </c>
      <c r="D193" s="126">
        <v>182023</v>
      </c>
      <c r="E193" s="138">
        <v>341441.71</v>
      </c>
    </row>
    <row r="194" spans="1:5" ht="15" x14ac:dyDescent="0.25">
      <c r="A194" s="136" t="s">
        <v>67</v>
      </c>
      <c r="B194" s="137">
        <v>31778</v>
      </c>
      <c r="C194" s="136" t="s">
        <v>99</v>
      </c>
      <c r="D194" s="126">
        <v>155466</v>
      </c>
      <c r="E194" s="138">
        <v>384348.12</v>
      </c>
    </row>
    <row r="195" spans="1:5" ht="15" x14ac:dyDescent="0.25">
      <c r="A195" s="136" t="s">
        <v>67</v>
      </c>
      <c r="B195" s="137">
        <v>32143</v>
      </c>
      <c r="C195" s="136" t="s">
        <v>99</v>
      </c>
      <c r="D195" s="126">
        <v>252308</v>
      </c>
      <c r="E195" s="138">
        <v>424518.01</v>
      </c>
    </row>
    <row r="196" spans="1:5" ht="15" x14ac:dyDescent="0.25">
      <c r="A196" s="136" t="s">
        <v>67</v>
      </c>
      <c r="B196" s="137">
        <v>32509</v>
      </c>
      <c r="C196" s="136" t="s">
        <v>99</v>
      </c>
      <c r="D196" s="126">
        <v>266094</v>
      </c>
      <c r="E196" s="138">
        <v>487570.05</v>
      </c>
    </row>
    <row r="197" spans="1:5" ht="15" x14ac:dyDescent="0.25">
      <c r="A197" s="136" t="s">
        <v>67</v>
      </c>
      <c r="B197" s="137">
        <v>32874</v>
      </c>
      <c r="C197" s="136" t="s">
        <v>99</v>
      </c>
      <c r="D197" s="126">
        <v>216612</v>
      </c>
      <c r="E197" s="138">
        <v>487137.43</v>
      </c>
    </row>
    <row r="198" spans="1:5" ht="15" x14ac:dyDescent="0.25">
      <c r="A198" s="136" t="s">
        <v>67</v>
      </c>
      <c r="B198" s="137">
        <v>33239</v>
      </c>
      <c r="C198" s="136" t="s">
        <v>99</v>
      </c>
      <c r="D198" s="126">
        <v>133819</v>
      </c>
      <c r="E198" s="138">
        <v>328732.67</v>
      </c>
    </row>
    <row r="199" spans="1:5" ht="15" x14ac:dyDescent="0.25">
      <c r="A199" s="136" t="s">
        <v>67</v>
      </c>
      <c r="B199" s="137">
        <v>33604</v>
      </c>
      <c r="C199" s="136" t="s">
        <v>99</v>
      </c>
      <c r="D199" s="126">
        <v>137294</v>
      </c>
      <c r="E199" s="138">
        <v>395569.26</v>
      </c>
    </row>
    <row r="200" spans="1:5" ht="15" x14ac:dyDescent="0.25">
      <c r="A200" s="136" t="s">
        <v>67</v>
      </c>
      <c r="B200" s="137">
        <v>33970</v>
      </c>
      <c r="C200" s="136" t="s">
        <v>99</v>
      </c>
      <c r="D200" s="126">
        <v>80784</v>
      </c>
      <c r="E200" s="138">
        <v>277931.44</v>
      </c>
    </row>
    <row r="201" spans="1:5" ht="15" x14ac:dyDescent="0.25">
      <c r="A201" s="136" t="s">
        <v>67</v>
      </c>
      <c r="B201" s="137">
        <v>34335</v>
      </c>
      <c r="C201" s="136" t="s">
        <v>99</v>
      </c>
      <c r="D201" s="126">
        <v>89001</v>
      </c>
      <c r="E201" s="138">
        <v>320167.36</v>
      </c>
    </row>
    <row r="202" spans="1:5" ht="15" x14ac:dyDescent="0.25">
      <c r="A202" s="136" t="s">
        <v>67</v>
      </c>
      <c r="B202" s="137">
        <v>34700</v>
      </c>
      <c r="C202" s="136" t="s">
        <v>99</v>
      </c>
      <c r="D202" s="126">
        <v>131465</v>
      </c>
      <c r="E202" s="138">
        <v>570183.93999999994</v>
      </c>
    </row>
    <row r="203" spans="1:5" ht="15" x14ac:dyDescent="0.25">
      <c r="A203" s="136" t="s">
        <v>67</v>
      </c>
      <c r="B203" s="137">
        <v>35065</v>
      </c>
      <c r="C203" s="136" t="s">
        <v>99</v>
      </c>
      <c r="D203" s="126">
        <v>81500</v>
      </c>
      <c r="E203" s="138">
        <v>314364.87</v>
      </c>
    </row>
    <row r="204" spans="1:5" ht="15" x14ac:dyDescent="0.25">
      <c r="A204" s="136" t="s">
        <v>67</v>
      </c>
      <c r="B204" s="137">
        <v>35431</v>
      </c>
      <c r="C204" s="136" t="s">
        <v>99</v>
      </c>
      <c r="D204" s="126">
        <v>129006</v>
      </c>
      <c r="E204" s="138">
        <v>484877.6</v>
      </c>
    </row>
    <row r="205" spans="1:5" ht="15" x14ac:dyDescent="0.25">
      <c r="A205" s="136" t="s">
        <v>67</v>
      </c>
      <c r="B205" s="137">
        <v>35796</v>
      </c>
      <c r="C205" s="136" t="s">
        <v>99</v>
      </c>
      <c r="D205" s="126">
        <v>74082</v>
      </c>
      <c r="E205" s="138">
        <v>409240.09</v>
      </c>
    </row>
    <row r="206" spans="1:5" ht="15" x14ac:dyDescent="0.25">
      <c r="A206" s="136" t="s">
        <v>67</v>
      </c>
      <c r="B206" s="137">
        <v>36161</v>
      </c>
      <c r="C206" s="136" t="s">
        <v>99</v>
      </c>
      <c r="D206" s="126">
        <v>79854</v>
      </c>
      <c r="E206" s="138">
        <v>1318071.29</v>
      </c>
    </row>
    <row r="207" spans="1:5" ht="15" x14ac:dyDescent="0.25">
      <c r="A207" s="136" t="s">
        <v>67</v>
      </c>
      <c r="B207" s="137">
        <v>36526</v>
      </c>
      <c r="C207" s="136" t="s">
        <v>99</v>
      </c>
      <c r="D207" s="126">
        <v>494648</v>
      </c>
      <c r="E207" s="138">
        <v>2954603.73</v>
      </c>
    </row>
    <row r="208" spans="1:5" ht="15" x14ac:dyDescent="0.25">
      <c r="A208" s="136" t="s">
        <v>67</v>
      </c>
      <c r="B208" s="137">
        <v>36892</v>
      </c>
      <c r="C208" s="136" t="s">
        <v>99</v>
      </c>
      <c r="D208" s="126">
        <v>573602</v>
      </c>
      <c r="E208" s="138">
        <v>3214385.3</v>
      </c>
    </row>
    <row r="209" spans="1:5" ht="15" x14ac:dyDescent="0.25">
      <c r="A209" s="136" t="s">
        <v>67</v>
      </c>
      <c r="B209" s="137">
        <v>37257</v>
      </c>
      <c r="C209" s="136" t="s">
        <v>99</v>
      </c>
      <c r="D209" s="126">
        <v>642384</v>
      </c>
      <c r="E209" s="138">
        <v>3547815.16</v>
      </c>
    </row>
    <row r="210" spans="1:5" ht="15" x14ac:dyDescent="0.25">
      <c r="A210" s="136" t="s">
        <v>67</v>
      </c>
      <c r="B210" s="137">
        <v>37622</v>
      </c>
      <c r="C210" s="136" t="s">
        <v>99</v>
      </c>
      <c r="D210" s="126">
        <v>781516</v>
      </c>
      <c r="E210" s="138">
        <v>4355646.76</v>
      </c>
    </row>
    <row r="211" spans="1:5" ht="15" x14ac:dyDescent="0.25">
      <c r="A211" s="136" t="s">
        <v>67</v>
      </c>
      <c r="B211" s="137">
        <v>37987</v>
      </c>
      <c r="C211" s="136" t="s">
        <v>99</v>
      </c>
      <c r="D211" s="126">
        <v>611545</v>
      </c>
      <c r="E211" s="138">
        <v>2584207.14</v>
      </c>
    </row>
    <row r="212" spans="1:5" ht="15" x14ac:dyDescent="0.25">
      <c r="A212" s="136" t="s">
        <v>67</v>
      </c>
      <c r="B212" s="137">
        <v>38353</v>
      </c>
      <c r="C212" s="136" t="s">
        <v>99</v>
      </c>
      <c r="D212" s="126">
        <v>167197</v>
      </c>
      <c r="E212" s="138">
        <v>2498319.2400000002</v>
      </c>
    </row>
    <row r="213" spans="1:5" ht="15" x14ac:dyDescent="0.25">
      <c r="A213" s="136" t="s">
        <v>67</v>
      </c>
      <c r="B213" s="137">
        <v>38718</v>
      </c>
      <c r="C213" s="136" t="s">
        <v>99</v>
      </c>
      <c r="D213" s="126">
        <v>98773</v>
      </c>
      <c r="E213" s="138">
        <v>394194.76</v>
      </c>
    </row>
    <row r="214" spans="1:5" ht="15" x14ac:dyDescent="0.25">
      <c r="A214" s="136" t="s">
        <v>67</v>
      </c>
      <c r="B214" s="137">
        <v>39083</v>
      </c>
      <c r="C214" s="136" t="s">
        <v>99</v>
      </c>
      <c r="D214" s="126">
        <v>18288</v>
      </c>
      <c r="E214" s="138">
        <v>33343.68</v>
      </c>
    </row>
    <row r="215" spans="1:5" ht="15" x14ac:dyDescent="0.25">
      <c r="A215" s="136" t="s">
        <v>67</v>
      </c>
      <c r="B215" s="137">
        <v>39448</v>
      </c>
      <c r="C215" s="136" t="s">
        <v>99</v>
      </c>
      <c r="D215" s="126">
        <v>257305</v>
      </c>
      <c r="E215" s="138">
        <v>471238.68</v>
      </c>
    </row>
    <row r="216" spans="1:5" ht="15" x14ac:dyDescent="0.25">
      <c r="A216" s="136" t="s">
        <v>67</v>
      </c>
      <c r="B216" s="137">
        <v>39691</v>
      </c>
      <c r="C216" s="136" t="s">
        <v>99</v>
      </c>
      <c r="D216" s="126">
        <v>2171</v>
      </c>
      <c r="E216" s="138">
        <v>225.87</v>
      </c>
    </row>
    <row r="217" spans="1:5" ht="15" x14ac:dyDescent="0.25">
      <c r="A217" s="136" t="s">
        <v>67</v>
      </c>
      <c r="B217" s="137">
        <v>39692</v>
      </c>
      <c r="C217" s="136" t="s">
        <v>99</v>
      </c>
      <c r="D217" s="126">
        <v>496</v>
      </c>
      <c r="E217" s="138">
        <v>702.08</v>
      </c>
    </row>
    <row r="218" spans="1:5" ht="15" x14ac:dyDescent="0.25">
      <c r="A218" s="136" t="s">
        <v>67</v>
      </c>
      <c r="B218" s="137">
        <v>39813</v>
      </c>
      <c r="C218" s="136" t="s">
        <v>99</v>
      </c>
      <c r="D218" s="126">
        <v>3067</v>
      </c>
      <c r="E218" s="138">
        <v>31570.22</v>
      </c>
    </row>
    <row r="219" spans="1:5" ht="15" x14ac:dyDescent="0.25">
      <c r="A219" s="136" t="s">
        <v>67</v>
      </c>
      <c r="B219" s="137">
        <v>39873</v>
      </c>
      <c r="C219" s="136" t="s">
        <v>99</v>
      </c>
      <c r="D219" s="126">
        <v>64044</v>
      </c>
      <c r="E219" s="138">
        <v>515600.94</v>
      </c>
    </row>
    <row r="220" spans="1:5" ht="15" x14ac:dyDescent="0.25">
      <c r="A220" s="136" t="s">
        <v>67</v>
      </c>
      <c r="B220" s="137">
        <v>39994</v>
      </c>
      <c r="C220" s="136" t="s">
        <v>99</v>
      </c>
      <c r="D220" s="126">
        <v>233738</v>
      </c>
      <c r="E220" s="138">
        <v>2537679.5699999998</v>
      </c>
    </row>
    <row r="221" spans="1:5" ht="15" x14ac:dyDescent="0.25">
      <c r="A221" s="136" t="s">
        <v>67</v>
      </c>
      <c r="B221" s="137">
        <v>40056</v>
      </c>
      <c r="C221" s="136" t="s">
        <v>99</v>
      </c>
      <c r="D221" s="126">
        <v>18472</v>
      </c>
      <c r="E221" s="138">
        <v>149312.18</v>
      </c>
    </row>
    <row r="222" spans="1:5" ht="15" x14ac:dyDescent="0.25">
      <c r="A222" s="136" t="s">
        <v>67</v>
      </c>
      <c r="B222" s="137">
        <v>40057</v>
      </c>
      <c r="C222" s="136" t="s">
        <v>99</v>
      </c>
      <c r="D222" s="126">
        <v>62234</v>
      </c>
      <c r="E222" s="138">
        <v>492975.23</v>
      </c>
    </row>
    <row r="223" spans="1:5" ht="15" x14ac:dyDescent="0.25">
      <c r="A223" s="136" t="s">
        <v>67</v>
      </c>
      <c r="B223" s="137">
        <v>40087</v>
      </c>
      <c r="C223" s="136" t="s">
        <v>99</v>
      </c>
      <c r="D223" s="126">
        <v>200</v>
      </c>
      <c r="E223" s="138">
        <v>1990.23</v>
      </c>
    </row>
    <row r="224" spans="1:5" ht="15" x14ac:dyDescent="0.25">
      <c r="A224" s="136" t="s">
        <v>67</v>
      </c>
      <c r="B224" s="137">
        <v>40117</v>
      </c>
      <c r="C224" s="136" t="s">
        <v>99</v>
      </c>
      <c r="D224" s="126">
        <v>1441</v>
      </c>
      <c r="E224" s="138">
        <v>6063.95</v>
      </c>
    </row>
    <row r="225" spans="1:5" ht="15" x14ac:dyDescent="0.25">
      <c r="A225" s="136" t="s">
        <v>67</v>
      </c>
      <c r="B225" s="137">
        <v>40161</v>
      </c>
      <c r="C225" s="136" t="s">
        <v>99</v>
      </c>
      <c r="D225" s="126">
        <v>862</v>
      </c>
      <c r="E225" s="138">
        <v>23857.82</v>
      </c>
    </row>
    <row r="226" spans="1:5" ht="15" x14ac:dyDescent="0.25">
      <c r="A226" s="136" t="s">
        <v>67</v>
      </c>
      <c r="B226" s="137">
        <v>40164</v>
      </c>
      <c r="C226" s="136" t="s">
        <v>99</v>
      </c>
      <c r="D226" s="126">
        <v>9987</v>
      </c>
      <c r="E226" s="138">
        <v>40697.760000000002</v>
      </c>
    </row>
    <row r="227" spans="1:5" ht="15" x14ac:dyDescent="0.25">
      <c r="A227" s="136" t="s">
        <v>67</v>
      </c>
      <c r="B227" s="137">
        <v>40166</v>
      </c>
      <c r="C227" s="136" t="s">
        <v>99</v>
      </c>
      <c r="D227" s="126">
        <v>2331</v>
      </c>
      <c r="E227" s="138">
        <v>12613.45</v>
      </c>
    </row>
    <row r="228" spans="1:5" ht="15" x14ac:dyDescent="0.25">
      <c r="A228" s="136" t="s">
        <v>67</v>
      </c>
      <c r="B228" s="137">
        <v>40421</v>
      </c>
      <c r="C228" s="136" t="s">
        <v>99</v>
      </c>
      <c r="D228" s="126">
        <v>2751</v>
      </c>
      <c r="E228" s="138">
        <v>17209.330000000002</v>
      </c>
    </row>
    <row r="229" spans="1:5" ht="15" x14ac:dyDescent="0.25">
      <c r="A229" s="136" t="s">
        <v>67</v>
      </c>
      <c r="B229" s="137">
        <v>40482</v>
      </c>
      <c r="C229" s="136" t="s">
        <v>99</v>
      </c>
      <c r="D229" s="126">
        <v>1153</v>
      </c>
      <c r="E229" s="138">
        <v>-2769.87</v>
      </c>
    </row>
    <row r="230" spans="1:5" ht="15" x14ac:dyDescent="0.25">
      <c r="A230" s="136" t="s">
        <v>67</v>
      </c>
      <c r="B230" s="137">
        <v>40543</v>
      </c>
      <c r="C230" s="136" t="s">
        <v>99</v>
      </c>
      <c r="D230" s="126">
        <v>1395</v>
      </c>
      <c r="E230" s="138">
        <v>-3112.7</v>
      </c>
    </row>
    <row r="231" spans="1:5" ht="15" x14ac:dyDescent="0.25">
      <c r="A231" s="136" t="s">
        <v>67</v>
      </c>
      <c r="B231" s="137">
        <v>40574</v>
      </c>
      <c r="C231" s="136" t="s">
        <v>99</v>
      </c>
      <c r="D231" s="126">
        <v>702</v>
      </c>
      <c r="E231" s="138">
        <v>9150</v>
      </c>
    </row>
    <row r="232" spans="1:5" ht="15" x14ac:dyDescent="0.25">
      <c r="A232" s="136" t="s">
        <v>67</v>
      </c>
      <c r="B232" s="137">
        <v>40602</v>
      </c>
      <c r="C232" s="136" t="s">
        <v>99</v>
      </c>
      <c r="D232" s="126">
        <v>95</v>
      </c>
      <c r="E232" s="138">
        <v>1242.6199999999999</v>
      </c>
    </row>
    <row r="233" spans="1:5" ht="15" x14ac:dyDescent="0.25">
      <c r="A233" s="136" t="s">
        <v>67</v>
      </c>
      <c r="B233" s="137">
        <v>40694</v>
      </c>
      <c r="C233" s="136" t="s">
        <v>99</v>
      </c>
      <c r="D233" s="126">
        <v>15411</v>
      </c>
      <c r="E233" s="138">
        <v>156782.85</v>
      </c>
    </row>
    <row r="234" spans="1:5" ht="15" x14ac:dyDescent="0.25">
      <c r="A234" s="136" t="s">
        <v>67</v>
      </c>
      <c r="B234" s="137">
        <v>40725</v>
      </c>
      <c r="C234" s="136" t="s">
        <v>99</v>
      </c>
      <c r="D234" s="126">
        <v>862</v>
      </c>
      <c r="E234" s="138">
        <v>15957.84</v>
      </c>
    </row>
    <row r="235" spans="1:5" ht="15" x14ac:dyDescent="0.25">
      <c r="A235" s="136" t="s">
        <v>67</v>
      </c>
      <c r="B235" s="137">
        <v>40786</v>
      </c>
      <c r="C235" s="136" t="s">
        <v>99</v>
      </c>
      <c r="D235" s="126">
        <v>8917</v>
      </c>
      <c r="E235" s="138">
        <v>57511.47</v>
      </c>
    </row>
    <row r="236" spans="1:5" ht="15" x14ac:dyDescent="0.25">
      <c r="A236" s="136" t="s">
        <v>67</v>
      </c>
      <c r="B236" s="137">
        <v>40787</v>
      </c>
      <c r="C236" s="136" t="s">
        <v>99</v>
      </c>
      <c r="D236" s="126">
        <v>5376</v>
      </c>
      <c r="E236" s="138">
        <v>36351.53</v>
      </c>
    </row>
    <row r="237" spans="1:5" ht="15" x14ac:dyDescent="0.25">
      <c r="A237" s="136" t="s">
        <v>67</v>
      </c>
      <c r="B237" s="137">
        <v>40817</v>
      </c>
      <c r="C237" s="136" t="s">
        <v>99</v>
      </c>
      <c r="D237" s="126">
        <v>24009</v>
      </c>
      <c r="E237" s="138">
        <v>111421.27</v>
      </c>
    </row>
    <row r="238" spans="1:5" ht="15" x14ac:dyDescent="0.25">
      <c r="A238" s="136" t="s">
        <v>67</v>
      </c>
      <c r="B238" s="137">
        <v>40847</v>
      </c>
      <c r="C238" s="136" t="s">
        <v>99</v>
      </c>
      <c r="D238" s="126">
        <v>16203</v>
      </c>
      <c r="E238" s="138">
        <v>265473.21999999997</v>
      </c>
    </row>
    <row r="239" spans="1:5" ht="15" x14ac:dyDescent="0.25">
      <c r="A239" s="136" t="s">
        <v>67</v>
      </c>
      <c r="B239" s="137">
        <v>40877</v>
      </c>
      <c r="C239" s="136" t="s">
        <v>99</v>
      </c>
      <c r="D239" s="126">
        <v>3830</v>
      </c>
      <c r="E239" s="138">
        <v>39990.81</v>
      </c>
    </row>
    <row r="240" spans="1:5" ht="15" x14ac:dyDescent="0.25">
      <c r="A240" s="136" t="s">
        <v>67</v>
      </c>
      <c r="B240" s="137">
        <v>40908</v>
      </c>
      <c r="C240" s="136" t="s">
        <v>99</v>
      </c>
      <c r="D240" s="126">
        <v>1123</v>
      </c>
      <c r="E240" s="138">
        <v>20669.099999999999</v>
      </c>
    </row>
    <row r="241" spans="1:5" ht="15" x14ac:dyDescent="0.25">
      <c r="A241" s="136" t="s">
        <v>67</v>
      </c>
      <c r="B241" s="137">
        <v>40909</v>
      </c>
      <c r="C241" s="136" t="s">
        <v>99</v>
      </c>
      <c r="D241" s="126">
        <v>1710</v>
      </c>
      <c r="E241" s="138">
        <v>1015.41</v>
      </c>
    </row>
    <row r="242" spans="1:5" ht="15" x14ac:dyDescent="0.25">
      <c r="A242" s="136" t="s">
        <v>67</v>
      </c>
      <c r="B242" s="137">
        <v>40939</v>
      </c>
      <c r="C242" s="136" t="s">
        <v>99</v>
      </c>
      <c r="D242" s="126">
        <v>1479</v>
      </c>
      <c r="E242" s="138">
        <v>27012.34</v>
      </c>
    </row>
    <row r="243" spans="1:5" ht="15" x14ac:dyDescent="0.25">
      <c r="A243" s="136" t="s">
        <v>67</v>
      </c>
      <c r="B243" s="137">
        <v>40968</v>
      </c>
      <c r="C243" s="136" t="s">
        <v>99</v>
      </c>
      <c r="D243" s="126">
        <v>8342</v>
      </c>
      <c r="E243" s="138">
        <v>65107.51</v>
      </c>
    </row>
    <row r="244" spans="1:5" ht="15" x14ac:dyDescent="0.25">
      <c r="A244" s="136" t="s">
        <v>67</v>
      </c>
      <c r="B244" s="137">
        <v>40999</v>
      </c>
      <c r="C244" s="136" t="s">
        <v>99</v>
      </c>
      <c r="D244" s="126">
        <v>11995</v>
      </c>
      <c r="E244" s="138">
        <v>82130.95</v>
      </c>
    </row>
    <row r="245" spans="1:5" ht="15" x14ac:dyDescent="0.25">
      <c r="A245" s="136" t="s">
        <v>67</v>
      </c>
      <c r="B245" s="137">
        <v>41060</v>
      </c>
      <c r="C245" s="136" t="s">
        <v>99</v>
      </c>
      <c r="D245" s="126">
        <v>37917</v>
      </c>
      <c r="E245" s="138">
        <v>262067.85</v>
      </c>
    </row>
    <row r="246" spans="1:5" ht="15" x14ac:dyDescent="0.25">
      <c r="A246" s="136" t="s">
        <v>67</v>
      </c>
      <c r="B246" s="137">
        <v>41066</v>
      </c>
      <c r="C246" s="136" t="s">
        <v>99</v>
      </c>
      <c r="D246" s="126">
        <v>1560</v>
      </c>
      <c r="E246" s="138">
        <v>33802.620000000003</v>
      </c>
    </row>
    <row r="247" spans="1:5" ht="15" x14ac:dyDescent="0.25">
      <c r="A247" s="136" t="s">
        <v>67</v>
      </c>
      <c r="B247" s="137">
        <v>41071</v>
      </c>
      <c r="C247" s="136" t="s">
        <v>99</v>
      </c>
      <c r="D247" s="126">
        <v>500</v>
      </c>
      <c r="E247" s="138">
        <v>1899.83</v>
      </c>
    </row>
    <row r="248" spans="1:5" ht="15" x14ac:dyDescent="0.25">
      <c r="A248" s="136" t="s">
        <v>67</v>
      </c>
      <c r="B248" s="137">
        <v>41178</v>
      </c>
      <c r="C248" s="136" t="s">
        <v>99</v>
      </c>
      <c r="D248" s="126">
        <v>43938</v>
      </c>
      <c r="E248" s="138">
        <v>510263.96</v>
      </c>
    </row>
    <row r="249" spans="1:5" ht="15" x14ac:dyDescent="0.25">
      <c r="A249" s="136" t="s">
        <v>67</v>
      </c>
      <c r="B249" s="137">
        <v>41261</v>
      </c>
      <c r="C249" s="136" t="s">
        <v>99</v>
      </c>
      <c r="D249" s="126">
        <v>78</v>
      </c>
      <c r="E249" s="138">
        <v>3677.24</v>
      </c>
    </row>
    <row r="250" spans="1:5" ht="15" x14ac:dyDescent="0.25">
      <c r="A250" s="136" t="s">
        <v>67</v>
      </c>
      <c r="B250" s="137">
        <v>41274</v>
      </c>
      <c r="C250" s="136" t="s">
        <v>99</v>
      </c>
      <c r="D250" s="126">
        <v>87257</v>
      </c>
      <c r="E250" s="138">
        <v>448045.13</v>
      </c>
    </row>
    <row r="251" spans="1:5" ht="15" x14ac:dyDescent="0.25">
      <c r="A251" s="136" t="s">
        <v>67</v>
      </c>
      <c r="B251" s="137">
        <v>41305</v>
      </c>
      <c r="C251" s="136" t="s">
        <v>99</v>
      </c>
      <c r="D251" s="126">
        <v>4856</v>
      </c>
      <c r="E251" s="138">
        <v>27521.73</v>
      </c>
    </row>
    <row r="252" spans="1:5" ht="15" x14ac:dyDescent="0.25">
      <c r="A252" s="136" t="s">
        <v>67</v>
      </c>
      <c r="B252" s="137">
        <v>41334</v>
      </c>
      <c r="C252" s="136" t="s">
        <v>99</v>
      </c>
      <c r="D252" s="126">
        <v>5678</v>
      </c>
      <c r="E252" s="138">
        <v>23162.39</v>
      </c>
    </row>
    <row r="253" spans="1:5" ht="15" x14ac:dyDescent="0.25">
      <c r="A253" s="136" t="s">
        <v>67</v>
      </c>
      <c r="B253" s="137">
        <v>41394</v>
      </c>
      <c r="C253" s="136" t="s">
        <v>99</v>
      </c>
      <c r="D253" s="126">
        <v>5</v>
      </c>
      <c r="E253" s="138">
        <v>562.89</v>
      </c>
    </row>
    <row r="254" spans="1:5" ht="15" x14ac:dyDescent="0.25">
      <c r="A254" s="136" t="s">
        <v>67</v>
      </c>
      <c r="B254" s="137">
        <v>41425</v>
      </c>
      <c r="C254" s="136" t="s">
        <v>99</v>
      </c>
      <c r="D254" s="126">
        <v>400</v>
      </c>
      <c r="E254" s="138">
        <v>7165.6</v>
      </c>
    </row>
    <row r="255" spans="1:5" ht="15" x14ac:dyDescent="0.25">
      <c r="A255" s="136" t="s">
        <v>67</v>
      </c>
      <c r="B255" s="137">
        <v>41517</v>
      </c>
      <c r="C255" s="136" t="s">
        <v>99</v>
      </c>
      <c r="D255" s="126">
        <v>12500</v>
      </c>
      <c r="E255" s="138">
        <v>70908.600000000006</v>
      </c>
    </row>
    <row r="256" spans="1:5" ht="15" x14ac:dyDescent="0.25">
      <c r="A256" s="136" t="s">
        <v>67</v>
      </c>
      <c r="B256" s="137">
        <v>41547</v>
      </c>
      <c r="C256" s="136" t="s">
        <v>99</v>
      </c>
      <c r="D256" s="126">
        <v>900</v>
      </c>
      <c r="E256" s="138">
        <v>1012.81</v>
      </c>
    </row>
    <row r="257" spans="1:5" ht="15" x14ac:dyDescent="0.25">
      <c r="A257" s="136" t="s">
        <v>67</v>
      </c>
      <c r="B257" s="137">
        <v>41578</v>
      </c>
      <c r="C257" s="136" t="s">
        <v>99</v>
      </c>
      <c r="D257" s="126">
        <v>3092</v>
      </c>
      <c r="E257" s="138">
        <v>27096.04</v>
      </c>
    </row>
    <row r="258" spans="1:5" ht="15" x14ac:dyDescent="0.25">
      <c r="A258" s="136" t="s">
        <v>67</v>
      </c>
      <c r="B258" s="137">
        <v>41608</v>
      </c>
      <c r="C258" s="136" t="s">
        <v>99</v>
      </c>
      <c r="D258" s="126">
        <v>500</v>
      </c>
      <c r="E258" s="138">
        <v>2653.44</v>
      </c>
    </row>
    <row r="259" spans="1:5" ht="15" x14ac:dyDescent="0.25">
      <c r="A259" s="136" t="s">
        <v>67</v>
      </c>
      <c r="B259" s="137">
        <v>41639</v>
      </c>
      <c r="C259" s="136" t="s">
        <v>99</v>
      </c>
      <c r="D259" s="126">
        <v>21601</v>
      </c>
      <c r="E259" s="138">
        <v>19577.330000000002</v>
      </c>
    </row>
    <row r="260" spans="1:5" ht="15" x14ac:dyDescent="0.25">
      <c r="A260" s="136" t="s">
        <v>67</v>
      </c>
      <c r="B260" s="137">
        <v>41640</v>
      </c>
      <c r="C260" s="136" t="s">
        <v>99</v>
      </c>
      <c r="D260" s="126">
        <v>2496</v>
      </c>
      <c r="E260" s="138">
        <v>36157.51</v>
      </c>
    </row>
    <row r="261" spans="1:5" ht="15" x14ac:dyDescent="0.25">
      <c r="A261" s="136" t="s">
        <v>67</v>
      </c>
      <c r="B261" s="137">
        <v>41820</v>
      </c>
      <c r="C261" s="136" t="s">
        <v>99</v>
      </c>
      <c r="D261" s="126">
        <v>13415</v>
      </c>
      <c r="E261" s="138">
        <v>44453.279999999999</v>
      </c>
    </row>
    <row r="262" spans="1:5" ht="15" x14ac:dyDescent="0.25">
      <c r="A262" s="136" t="s">
        <v>67</v>
      </c>
      <c r="B262" s="137">
        <v>41882</v>
      </c>
      <c r="C262" s="136" t="s">
        <v>99</v>
      </c>
      <c r="D262" s="126">
        <v>1445</v>
      </c>
      <c r="E262" s="138">
        <v>11554.55</v>
      </c>
    </row>
    <row r="263" spans="1:5" ht="15" x14ac:dyDescent="0.25">
      <c r="A263" s="136" t="s">
        <v>67</v>
      </c>
      <c r="B263" s="137">
        <v>41973</v>
      </c>
      <c r="C263" s="136" t="s">
        <v>99</v>
      </c>
      <c r="D263" s="126">
        <v>7951</v>
      </c>
      <c r="E263" s="138">
        <v>56952.58</v>
      </c>
    </row>
    <row r="264" spans="1:5" ht="15" x14ac:dyDescent="0.25">
      <c r="A264" s="136" t="s">
        <v>67</v>
      </c>
      <c r="B264" s="137">
        <v>42004</v>
      </c>
      <c r="C264" s="136" t="s">
        <v>99</v>
      </c>
      <c r="D264" s="126">
        <v>48581</v>
      </c>
      <c r="E264" s="138">
        <v>397248.04</v>
      </c>
    </row>
    <row r="265" spans="1:5" ht="15" x14ac:dyDescent="0.25">
      <c r="A265" s="136" t="s">
        <v>67</v>
      </c>
      <c r="B265" s="137">
        <v>42185</v>
      </c>
      <c r="C265" s="136" t="s">
        <v>99</v>
      </c>
      <c r="D265" s="126">
        <v>17973</v>
      </c>
      <c r="E265" s="138">
        <v>343980.64</v>
      </c>
    </row>
    <row r="266" spans="1:5" ht="15" x14ac:dyDescent="0.25">
      <c r="A266" s="136" t="s">
        <v>67</v>
      </c>
      <c r="B266" s="137">
        <v>42247</v>
      </c>
      <c r="C266" s="136" t="s">
        <v>99</v>
      </c>
      <c r="D266" s="126">
        <v>26268</v>
      </c>
      <c r="E266" s="138">
        <v>95878.61</v>
      </c>
    </row>
    <row r="267" spans="1:5" ht="15" x14ac:dyDescent="0.25">
      <c r="A267" s="136" t="s">
        <v>67</v>
      </c>
      <c r="B267" s="137">
        <v>42308</v>
      </c>
      <c r="C267" s="136" t="s">
        <v>99</v>
      </c>
      <c r="D267" s="126">
        <v>7580</v>
      </c>
      <c r="E267" s="138">
        <v>15642.57</v>
      </c>
    </row>
    <row r="268" spans="1:5" ht="15" x14ac:dyDescent="0.25">
      <c r="A268" s="136" t="s">
        <v>67</v>
      </c>
      <c r="B268" s="137">
        <v>42338</v>
      </c>
      <c r="C268" s="136" t="s">
        <v>99</v>
      </c>
      <c r="D268" s="126">
        <v>6850</v>
      </c>
      <c r="E268" s="138">
        <v>16267.23</v>
      </c>
    </row>
    <row r="269" spans="1:5" ht="15" x14ac:dyDescent="0.25">
      <c r="A269" s="136" t="s">
        <v>67</v>
      </c>
      <c r="B269" s="137">
        <v>42369</v>
      </c>
      <c r="C269" s="136" t="s">
        <v>99</v>
      </c>
      <c r="D269" s="126">
        <v>5046</v>
      </c>
      <c r="E269" s="138">
        <v>9675.64</v>
      </c>
    </row>
    <row r="270" spans="1:5" ht="15" x14ac:dyDescent="0.25">
      <c r="A270" s="136" t="s">
        <v>67</v>
      </c>
      <c r="B270" s="137">
        <v>42429</v>
      </c>
      <c r="C270" s="136" t="s">
        <v>99</v>
      </c>
      <c r="D270" s="126">
        <v>365</v>
      </c>
      <c r="E270" s="138">
        <v>1173.22</v>
      </c>
    </row>
    <row r="271" spans="1:5" ht="15" x14ac:dyDescent="0.25">
      <c r="A271" s="136" t="s">
        <v>67</v>
      </c>
      <c r="B271" s="137">
        <v>42461</v>
      </c>
      <c r="C271" s="136" t="s">
        <v>99</v>
      </c>
      <c r="D271" s="126">
        <v>37656</v>
      </c>
      <c r="E271" s="138">
        <v>469032.06</v>
      </c>
    </row>
    <row r="272" spans="1:5" ht="15" x14ac:dyDescent="0.25">
      <c r="A272" s="136" t="s">
        <v>67</v>
      </c>
      <c r="B272" s="137">
        <v>39691</v>
      </c>
      <c r="C272" s="136" t="s">
        <v>56</v>
      </c>
      <c r="D272" s="126">
        <v>47544</v>
      </c>
      <c r="E272" s="138">
        <v>-1158.56</v>
      </c>
    </row>
    <row r="273" spans="1:5" ht="15" x14ac:dyDescent="0.25">
      <c r="A273" s="136" t="s">
        <v>67</v>
      </c>
      <c r="B273" s="137">
        <v>39721</v>
      </c>
      <c r="C273" s="136" t="s">
        <v>56</v>
      </c>
      <c r="D273" s="126">
        <v>275</v>
      </c>
      <c r="E273" s="138">
        <v>1339.63</v>
      </c>
    </row>
    <row r="274" spans="1:5" ht="15" x14ac:dyDescent="0.25">
      <c r="A274" s="136" t="s">
        <v>67</v>
      </c>
      <c r="B274" s="137">
        <v>39813</v>
      </c>
      <c r="C274" s="136" t="s">
        <v>56</v>
      </c>
      <c r="D274" s="126">
        <v>14276</v>
      </c>
      <c r="E274" s="138">
        <v>10953.69</v>
      </c>
    </row>
    <row r="275" spans="1:5" ht="15" x14ac:dyDescent="0.25">
      <c r="A275" s="136" t="s">
        <v>67</v>
      </c>
      <c r="B275" s="137">
        <v>39872</v>
      </c>
      <c r="C275" s="136" t="s">
        <v>56</v>
      </c>
      <c r="D275" s="126">
        <v>18</v>
      </c>
      <c r="E275" s="138">
        <v>138.97999999999999</v>
      </c>
    </row>
    <row r="276" spans="1:5" ht="15" x14ac:dyDescent="0.25">
      <c r="A276" s="136" t="s">
        <v>67</v>
      </c>
      <c r="B276" s="137">
        <v>39873</v>
      </c>
      <c r="C276" s="136" t="s">
        <v>56</v>
      </c>
      <c r="D276" s="126">
        <v>9395</v>
      </c>
      <c r="E276" s="138">
        <v>57302.51</v>
      </c>
    </row>
    <row r="277" spans="1:5" ht="15" x14ac:dyDescent="0.25">
      <c r="A277" s="136" t="s">
        <v>67</v>
      </c>
      <c r="B277" s="137">
        <v>39903</v>
      </c>
      <c r="C277" s="136" t="s">
        <v>56</v>
      </c>
      <c r="D277" s="126">
        <v>14</v>
      </c>
      <c r="E277" s="138">
        <v>153.52000000000001</v>
      </c>
    </row>
    <row r="278" spans="1:5" ht="15" x14ac:dyDescent="0.25">
      <c r="A278" s="136" t="s">
        <v>67</v>
      </c>
      <c r="B278" s="137">
        <v>40178</v>
      </c>
      <c r="C278" s="136" t="s">
        <v>56</v>
      </c>
      <c r="D278" s="126">
        <v>214</v>
      </c>
      <c r="E278" s="138">
        <v>7064.54</v>
      </c>
    </row>
    <row r="279" spans="1:5" ht="15" x14ac:dyDescent="0.25">
      <c r="A279" s="136" t="s">
        <v>67</v>
      </c>
      <c r="B279" s="137">
        <v>40299</v>
      </c>
      <c r="C279" s="136" t="s">
        <v>56</v>
      </c>
      <c r="D279" s="126">
        <v>19034</v>
      </c>
      <c r="E279" s="138">
        <v>297287.84000000003</v>
      </c>
    </row>
    <row r="280" spans="1:5" ht="15" x14ac:dyDescent="0.25">
      <c r="A280" s="136" t="s">
        <v>67</v>
      </c>
      <c r="B280" s="137">
        <v>40359</v>
      </c>
      <c r="C280" s="136" t="s">
        <v>56</v>
      </c>
      <c r="D280" s="126">
        <v>635</v>
      </c>
      <c r="E280" s="138">
        <v>3704.66</v>
      </c>
    </row>
    <row r="281" spans="1:5" ht="15" x14ac:dyDescent="0.25">
      <c r="A281" s="136" t="s">
        <v>67</v>
      </c>
      <c r="B281" s="137">
        <v>40482</v>
      </c>
      <c r="C281" s="136" t="s">
        <v>56</v>
      </c>
      <c r="D281" s="126">
        <v>21187</v>
      </c>
      <c r="E281" s="138">
        <v>23975.37</v>
      </c>
    </row>
    <row r="282" spans="1:5" ht="15" x14ac:dyDescent="0.25">
      <c r="A282" s="136" t="s">
        <v>67</v>
      </c>
      <c r="B282" s="137">
        <v>40512</v>
      </c>
      <c r="C282" s="136" t="s">
        <v>56</v>
      </c>
      <c r="D282" s="126">
        <v>1621</v>
      </c>
      <c r="E282" s="138">
        <v>13963.94</v>
      </c>
    </row>
    <row r="283" spans="1:5" ht="15" x14ac:dyDescent="0.25">
      <c r="A283" s="136" t="s">
        <v>67</v>
      </c>
      <c r="B283" s="137">
        <v>40543</v>
      </c>
      <c r="C283" s="136" t="s">
        <v>56</v>
      </c>
      <c r="D283" s="126">
        <v>2768</v>
      </c>
      <c r="E283" s="138">
        <v>1001.37</v>
      </c>
    </row>
    <row r="284" spans="1:5" ht="15" x14ac:dyDescent="0.25">
      <c r="A284" s="136" t="s">
        <v>67</v>
      </c>
      <c r="B284" s="137">
        <v>40574</v>
      </c>
      <c r="C284" s="136" t="s">
        <v>56</v>
      </c>
      <c r="D284" s="126">
        <v>4881</v>
      </c>
      <c r="E284" s="138">
        <v>6924.97</v>
      </c>
    </row>
    <row r="285" spans="1:5" ht="15" x14ac:dyDescent="0.25">
      <c r="A285" s="136" t="s">
        <v>67</v>
      </c>
      <c r="B285" s="137">
        <v>40633</v>
      </c>
      <c r="C285" s="136" t="s">
        <v>56</v>
      </c>
      <c r="D285" s="126">
        <v>3275</v>
      </c>
      <c r="E285" s="138">
        <v>28107.43</v>
      </c>
    </row>
    <row r="286" spans="1:5" ht="15" x14ac:dyDescent="0.25">
      <c r="A286" s="136" t="s">
        <v>67</v>
      </c>
      <c r="B286" s="137">
        <v>40694</v>
      </c>
      <c r="C286" s="136" t="s">
        <v>56</v>
      </c>
      <c r="D286" s="126">
        <v>15399</v>
      </c>
      <c r="E286" s="138">
        <v>185339.76</v>
      </c>
    </row>
    <row r="287" spans="1:5" ht="15" x14ac:dyDescent="0.25">
      <c r="A287" s="136" t="s">
        <v>67</v>
      </c>
      <c r="B287" s="137">
        <v>40816</v>
      </c>
      <c r="C287" s="136" t="s">
        <v>56</v>
      </c>
      <c r="D287" s="126">
        <v>1597</v>
      </c>
      <c r="E287" s="138">
        <v>2190.12</v>
      </c>
    </row>
    <row r="288" spans="1:5" ht="15" x14ac:dyDescent="0.25">
      <c r="A288" s="136" t="s">
        <v>67</v>
      </c>
      <c r="B288" s="137">
        <v>40817</v>
      </c>
      <c r="C288" s="136" t="s">
        <v>56</v>
      </c>
      <c r="D288" s="126">
        <v>6532</v>
      </c>
      <c r="E288" s="138">
        <v>-58463.86</v>
      </c>
    </row>
    <row r="289" spans="1:5" ht="15" x14ac:dyDescent="0.25">
      <c r="A289" s="136" t="s">
        <v>67</v>
      </c>
      <c r="B289" s="137">
        <v>40908</v>
      </c>
      <c r="C289" s="136" t="s">
        <v>56</v>
      </c>
      <c r="D289" s="126">
        <v>179</v>
      </c>
      <c r="E289" s="138">
        <v>398.86</v>
      </c>
    </row>
    <row r="290" spans="1:5" ht="15" x14ac:dyDescent="0.25">
      <c r="A290" s="136" t="s">
        <v>67</v>
      </c>
      <c r="B290" s="137">
        <v>40939</v>
      </c>
      <c r="C290" s="136" t="s">
        <v>56</v>
      </c>
      <c r="D290" s="126">
        <v>16220</v>
      </c>
      <c r="E290" s="138">
        <v>113307.71</v>
      </c>
    </row>
    <row r="291" spans="1:5" ht="15" x14ac:dyDescent="0.25">
      <c r="A291" s="136" t="s">
        <v>67</v>
      </c>
      <c r="B291" s="137">
        <v>40968</v>
      </c>
      <c r="C291" s="136" t="s">
        <v>56</v>
      </c>
      <c r="D291" s="126">
        <v>4512</v>
      </c>
      <c r="E291" s="138">
        <v>21764.05</v>
      </c>
    </row>
    <row r="292" spans="1:5" ht="15" x14ac:dyDescent="0.25">
      <c r="A292" s="136" t="s">
        <v>67</v>
      </c>
      <c r="B292" s="137">
        <v>41029</v>
      </c>
      <c r="C292" s="136" t="s">
        <v>56</v>
      </c>
      <c r="D292" s="126">
        <v>1784</v>
      </c>
      <c r="E292" s="138">
        <v>22791.46</v>
      </c>
    </row>
    <row r="293" spans="1:5" ht="15" x14ac:dyDescent="0.25">
      <c r="A293" s="136" t="s">
        <v>67</v>
      </c>
      <c r="B293" s="137">
        <v>41060</v>
      </c>
      <c r="C293" s="136" t="s">
        <v>56</v>
      </c>
      <c r="D293" s="126">
        <v>16480</v>
      </c>
      <c r="E293" s="138">
        <v>139773.17000000001</v>
      </c>
    </row>
    <row r="294" spans="1:5" ht="15" x14ac:dyDescent="0.25">
      <c r="A294" s="136" t="s">
        <v>67</v>
      </c>
      <c r="B294" s="137">
        <v>41091</v>
      </c>
      <c r="C294" s="136" t="s">
        <v>56</v>
      </c>
      <c r="D294" s="126">
        <v>449</v>
      </c>
      <c r="E294" s="138">
        <v>1633.74</v>
      </c>
    </row>
    <row r="295" spans="1:5" ht="15" x14ac:dyDescent="0.25">
      <c r="A295" s="136" t="s">
        <v>67</v>
      </c>
      <c r="B295" s="137">
        <v>41244</v>
      </c>
      <c r="C295" s="136" t="s">
        <v>56</v>
      </c>
      <c r="D295" s="126">
        <v>12580</v>
      </c>
      <c r="E295" s="138">
        <v>66494.52</v>
      </c>
    </row>
    <row r="296" spans="1:5" ht="15" x14ac:dyDescent="0.25">
      <c r="A296" s="136" t="s">
        <v>67</v>
      </c>
      <c r="B296" s="137">
        <v>41274</v>
      </c>
      <c r="C296" s="136" t="s">
        <v>56</v>
      </c>
      <c r="D296" s="126">
        <v>3633</v>
      </c>
      <c r="E296" s="138">
        <v>33084.25</v>
      </c>
    </row>
    <row r="297" spans="1:5" ht="15" x14ac:dyDescent="0.25">
      <c r="A297" s="136" t="s">
        <v>67</v>
      </c>
      <c r="B297" s="137">
        <v>41305</v>
      </c>
      <c r="C297" s="136" t="s">
        <v>56</v>
      </c>
      <c r="D297" s="126">
        <v>2660</v>
      </c>
      <c r="E297" s="138">
        <v>21788.36</v>
      </c>
    </row>
    <row r="298" spans="1:5" ht="15" x14ac:dyDescent="0.25">
      <c r="A298" s="136" t="s">
        <v>67</v>
      </c>
      <c r="B298" s="137">
        <v>41486</v>
      </c>
      <c r="C298" s="136" t="s">
        <v>56</v>
      </c>
      <c r="D298" s="126">
        <v>4127</v>
      </c>
      <c r="E298" s="138">
        <v>23172.95</v>
      </c>
    </row>
    <row r="299" spans="1:5" ht="15" x14ac:dyDescent="0.25">
      <c r="A299" s="136" t="s">
        <v>67</v>
      </c>
      <c r="B299" s="137">
        <v>41530</v>
      </c>
      <c r="C299" s="136" t="s">
        <v>56</v>
      </c>
      <c r="D299" s="126">
        <v>15731</v>
      </c>
      <c r="E299" s="138">
        <v>88809.7</v>
      </c>
    </row>
    <row r="300" spans="1:5" ht="15" x14ac:dyDescent="0.25">
      <c r="A300" s="136" t="s">
        <v>67</v>
      </c>
      <c r="B300" s="137">
        <v>41639</v>
      </c>
      <c r="C300" s="136" t="s">
        <v>56</v>
      </c>
      <c r="D300" s="126">
        <v>22664</v>
      </c>
      <c r="E300" s="138">
        <v>109896.39</v>
      </c>
    </row>
    <row r="301" spans="1:5" ht="15" x14ac:dyDescent="0.25">
      <c r="A301" s="136" t="s">
        <v>67</v>
      </c>
      <c r="B301" s="137">
        <v>41640</v>
      </c>
      <c r="C301" s="136" t="s">
        <v>56</v>
      </c>
      <c r="D301" s="126">
        <v>27640</v>
      </c>
      <c r="E301" s="138">
        <v>136992.71</v>
      </c>
    </row>
    <row r="302" spans="1:5" ht="15" x14ac:dyDescent="0.25">
      <c r="A302" s="136" t="s">
        <v>67</v>
      </c>
      <c r="B302" s="137">
        <v>41671</v>
      </c>
      <c r="C302" s="136" t="s">
        <v>56</v>
      </c>
      <c r="D302" s="126">
        <v>37204</v>
      </c>
      <c r="E302" s="138">
        <v>381623.18</v>
      </c>
    </row>
    <row r="303" spans="1:5" ht="15" x14ac:dyDescent="0.25">
      <c r="A303" s="136" t="s">
        <v>67</v>
      </c>
      <c r="B303" s="137">
        <v>41723</v>
      </c>
      <c r="C303" s="136" t="s">
        <v>56</v>
      </c>
      <c r="D303" s="126">
        <v>962</v>
      </c>
      <c r="E303" s="138">
        <v>13890.27</v>
      </c>
    </row>
    <row r="304" spans="1:5" ht="15" x14ac:dyDescent="0.25">
      <c r="A304" s="136" t="s">
        <v>67</v>
      </c>
      <c r="B304" s="137">
        <v>41759</v>
      </c>
      <c r="C304" s="136" t="s">
        <v>56</v>
      </c>
      <c r="D304" s="126">
        <v>6189</v>
      </c>
      <c r="E304" s="138">
        <v>22437.33</v>
      </c>
    </row>
    <row r="305" spans="1:5" ht="15" x14ac:dyDescent="0.25">
      <c r="A305" s="136" t="s">
        <v>67</v>
      </c>
      <c r="B305" s="137">
        <v>41760</v>
      </c>
      <c r="C305" s="136" t="s">
        <v>56</v>
      </c>
      <c r="D305" s="126">
        <v>8568</v>
      </c>
      <c r="E305" s="138">
        <v>74648.539999999994</v>
      </c>
    </row>
    <row r="306" spans="1:5" ht="15" x14ac:dyDescent="0.25">
      <c r="A306" s="136" t="s">
        <v>67</v>
      </c>
      <c r="B306" s="137">
        <v>41791</v>
      </c>
      <c r="C306" s="136" t="s">
        <v>56</v>
      </c>
      <c r="D306" s="126">
        <v>2316</v>
      </c>
      <c r="E306" s="138">
        <v>17406.150000000001</v>
      </c>
    </row>
    <row r="307" spans="1:5" ht="15" x14ac:dyDescent="0.25">
      <c r="A307" s="136" t="s">
        <v>67</v>
      </c>
      <c r="B307" s="137">
        <v>41820</v>
      </c>
      <c r="C307" s="136" t="s">
        <v>56</v>
      </c>
      <c r="D307" s="126">
        <v>114</v>
      </c>
      <c r="E307" s="138">
        <v>400.36</v>
      </c>
    </row>
    <row r="308" spans="1:5" ht="15" x14ac:dyDescent="0.25">
      <c r="A308" s="136" t="s">
        <v>67</v>
      </c>
      <c r="B308" s="137">
        <v>41821</v>
      </c>
      <c r="C308" s="136" t="s">
        <v>56</v>
      </c>
      <c r="D308" s="126">
        <v>5246</v>
      </c>
      <c r="E308" s="138">
        <v>26694.65</v>
      </c>
    </row>
    <row r="309" spans="1:5" ht="15" x14ac:dyDescent="0.25">
      <c r="A309" s="136" t="s">
        <v>67</v>
      </c>
      <c r="B309" s="137">
        <v>41851</v>
      </c>
      <c r="C309" s="136" t="s">
        <v>56</v>
      </c>
      <c r="D309" s="126">
        <v>3445</v>
      </c>
      <c r="E309" s="138">
        <v>15028.51</v>
      </c>
    </row>
    <row r="310" spans="1:5" ht="15" x14ac:dyDescent="0.25">
      <c r="A310" s="136" t="s">
        <v>67</v>
      </c>
      <c r="B310" s="137">
        <v>41882</v>
      </c>
      <c r="C310" s="136" t="s">
        <v>56</v>
      </c>
      <c r="D310" s="126">
        <v>59799</v>
      </c>
      <c r="E310" s="138">
        <v>990169.27</v>
      </c>
    </row>
    <row r="311" spans="1:5" ht="15" x14ac:dyDescent="0.25">
      <c r="A311" s="136" t="s">
        <v>67</v>
      </c>
      <c r="B311" s="137">
        <v>41943</v>
      </c>
      <c r="C311" s="136" t="s">
        <v>56</v>
      </c>
      <c r="D311" s="126">
        <v>43032</v>
      </c>
      <c r="E311" s="138">
        <v>641586.44999999995</v>
      </c>
    </row>
    <row r="312" spans="1:5" ht="15" x14ac:dyDescent="0.25">
      <c r="A312" s="136" t="s">
        <v>67</v>
      </c>
      <c r="B312" s="137">
        <v>42004</v>
      </c>
      <c r="C312" s="136" t="s">
        <v>56</v>
      </c>
      <c r="D312" s="126">
        <v>238</v>
      </c>
      <c r="E312" s="138">
        <v>340.92</v>
      </c>
    </row>
    <row r="313" spans="1:5" ht="15" x14ac:dyDescent="0.25">
      <c r="A313" s="136" t="s">
        <v>67</v>
      </c>
      <c r="B313" s="137">
        <v>42004</v>
      </c>
      <c r="C313" s="136" t="s">
        <v>56</v>
      </c>
      <c r="D313" s="126">
        <v>13669</v>
      </c>
      <c r="E313" s="138">
        <v>133711.54</v>
      </c>
    </row>
    <row r="314" spans="1:5" ht="15" x14ac:dyDescent="0.25">
      <c r="A314" s="136" t="s">
        <v>67</v>
      </c>
      <c r="B314" s="137">
        <v>42094</v>
      </c>
      <c r="C314" s="136" t="s">
        <v>56</v>
      </c>
      <c r="D314" s="126">
        <v>47</v>
      </c>
      <c r="E314" s="138">
        <v>344.92</v>
      </c>
    </row>
    <row r="315" spans="1:5" ht="15" x14ac:dyDescent="0.25">
      <c r="A315" s="136" t="s">
        <v>67</v>
      </c>
      <c r="B315" s="137">
        <v>42094</v>
      </c>
      <c r="C315" s="136" t="s">
        <v>56</v>
      </c>
      <c r="D315" s="126">
        <v>8637</v>
      </c>
      <c r="E315" s="138">
        <v>29668.41</v>
      </c>
    </row>
    <row r="316" spans="1:5" ht="15" x14ac:dyDescent="0.25">
      <c r="A316" s="136" t="s">
        <v>67</v>
      </c>
      <c r="B316" s="137">
        <v>42185</v>
      </c>
      <c r="C316" s="136" t="s">
        <v>56</v>
      </c>
      <c r="D316" s="126">
        <v>201571</v>
      </c>
      <c r="E316" s="138">
        <v>559811.66</v>
      </c>
    </row>
    <row r="317" spans="1:5" ht="15" x14ac:dyDescent="0.25">
      <c r="A317" s="136" t="s">
        <v>67</v>
      </c>
      <c r="B317" s="137">
        <v>42308</v>
      </c>
      <c r="C317" s="136" t="s">
        <v>56</v>
      </c>
      <c r="D317" s="126">
        <v>20598</v>
      </c>
      <c r="E317" s="138">
        <v>6894.83</v>
      </c>
    </row>
    <row r="318" spans="1:5" ht="15" x14ac:dyDescent="0.25">
      <c r="A318" s="136" t="s">
        <v>67</v>
      </c>
      <c r="B318" s="137">
        <v>42369</v>
      </c>
      <c r="C318" s="136" t="s">
        <v>56</v>
      </c>
      <c r="D318" s="126">
        <v>567</v>
      </c>
      <c r="E318" s="138">
        <v>4619.25</v>
      </c>
    </row>
    <row r="319" spans="1:5" ht="15" x14ac:dyDescent="0.25">
      <c r="A319" s="136" t="s">
        <v>67</v>
      </c>
      <c r="B319" s="137">
        <v>42460</v>
      </c>
      <c r="C319" s="136" t="s">
        <v>56</v>
      </c>
      <c r="D319" s="126">
        <v>903</v>
      </c>
      <c r="E319" s="138">
        <v>11220.07</v>
      </c>
    </row>
    <row r="320" spans="1:5" ht="15" x14ac:dyDescent="0.25">
      <c r="A320" s="136" t="s">
        <v>67</v>
      </c>
      <c r="B320" s="137">
        <v>42004</v>
      </c>
      <c r="C320" s="136" t="s">
        <v>142</v>
      </c>
      <c r="D320" s="126">
        <v>750</v>
      </c>
      <c r="E320" s="138">
        <v>4201.13</v>
      </c>
    </row>
    <row r="321" spans="1:5" ht="15" x14ac:dyDescent="0.25">
      <c r="A321" s="136" t="s">
        <v>67</v>
      </c>
      <c r="B321" s="137">
        <v>42369</v>
      </c>
      <c r="C321" s="136" t="s">
        <v>142</v>
      </c>
      <c r="D321" s="126">
        <v>250</v>
      </c>
      <c r="E321" s="138">
        <v>791.67</v>
      </c>
    </row>
    <row r="322" spans="1:5" ht="15" x14ac:dyDescent="0.25">
      <c r="A322" s="136" t="s">
        <v>67</v>
      </c>
      <c r="B322" s="137">
        <v>19360</v>
      </c>
      <c r="C322" s="136" t="s">
        <v>58</v>
      </c>
      <c r="D322" s="126">
        <v>401</v>
      </c>
      <c r="E322" s="138">
        <v>995.47</v>
      </c>
    </row>
    <row r="323" spans="1:5" ht="15" x14ac:dyDescent="0.25">
      <c r="A323" s="136" t="s">
        <v>67</v>
      </c>
      <c r="B323" s="137">
        <v>20821</v>
      </c>
      <c r="C323" s="136" t="s">
        <v>58</v>
      </c>
      <c r="D323" s="126">
        <v>249</v>
      </c>
      <c r="E323" s="138">
        <v>1052.3599999999999</v>
      </c>
    </row>
    <row r="324" spans="1:5" ht="15" x14ac:dyDescent="0.25">
      <c r="A324" s="136" t="s">
        <v>67</v>
      </c>
      <c r="B324" s="137">
        <v>23012</v>
      </c>
      <c r="C324" s="136" t="s">
        <v>58</v>
      </c>
      <c r="D324" s="126">
        <v>232</v>
      </c>
      <c r="E324" s="138">
        <v>498.05</v>
      </c>
    </row>
    <row r="325" spans="1:5" ht="15" x14ac:dyDescent="0.25">
      <c r="A325" s="136" t="s">
        <v>67</v>
      </c>
      <c r="B325" s="137">
        <v>24838</v>
      </c>
      <c r="C325" s="136" t="s">
        <v>58</v>
      </c>
      <c r="D325" s="126">
        <v>72</v>
      </c>
      <c r="E325" s="138">
        <v>340</v>
      </c>
    </row>
    <row r="326" spans="1:5" ht="15" x14ac:dyDescent="0.25">
      <c r="A326" s="136" t="s">
        <v>67</v>
      </c>
      <c r="B326" s="137">
        <v>25569</v>
      </c>
      <c r="C326" s="136" t="s">
        <v>58</v>
      </c>
      <c r="D326" s="126">
        <v>58</v>
      </c>
      <c r="E326" s="138">
        <v>294.52</v>
      </c>
    </row>
    <row r="327" spans="1:5" ht="15" x14ac:dyDescent="0.25">
      <c r="A327" s="136" t="s">
        <v>67</v>
      </c>
      <c r="B327" s="137">
        <v>28491</v>
      </c>
      <c r="C327" s="136" t="s">
        <v>58</v>
      </c>
      <c r="D327" s="126">
        <v>40</v>
      </c>
      <c r="E327" s="138">
        <v>251.98</v>
      </c>
    </row>
    <row r="328" spans="1:5" ht="15" x14ac:dyDescent="0.25">
      <c r="A328" s="136" t="s">
        <v>67</v>
      </c>
      <c r="B328" s="137">
        <v>29221</v>
      </c>
      <c r="C328" s="136" t="s">
        <v>58</v>
      </c>
      <c r="D328" s="126">
        <v>72</v>
      </c>
      <c r="E328" s="138">
        <v>2152.64</v>
      </c>
    </row>
    <row r="329" spans="1:5" ht="15" x14ac:dyDescent="0.25">
      <c r="A329" s="136" t="s">
        <v>67</v>
      </c>
      <c r="B329" s="137">
        <v>32509</v>
      </c>
      <c r="C329" s="136" t="s">
        <v>58</v>
      </c>
      <c r="D329" s="126">
        <v>2</v>
      </c>
      <c r="E329" s="138">
        <v>35.42</v>
      </c>
    </row>
    <row r="330" spans="1:5" ht="15" x14ac:dyDescent="0.25">
      <c r="A330" s="136" t="s">
        <v>67</v>
      </c>
      <c r="B330" s="137">
        <v>35431</v>
      </c>
      <c r="C330" s="136" t="s">
        <v>58</v>
      </c>
      <c r="D330" s="126">
        <v>102</v>
      </c>
      <c r="E330" s="138">
        <v>303.85000000000002</v>
      </c>
    </row>
    <row r="331" spans="1:5" ht="15" x14ac:dyDescent="0.25">
      <c r="A331" s="136" t="s">
        <v>67</v>
      </c>
      <c r="B331" s="137">
        <v>35796</v>
      </c>
      <c r="C331" s="136" t="s">
        <v>58</v>
      </c>
      <c r="D331" s="126">
        <v>323</v>
      </c>
      <c r="E331" s="138">
        <v>13642.04</v>
      </c>
    </row>
    <row r="332" spans="1:5" ht="15" x14ac:dyDescent="0.25">
      <c r="A332" s="136" t="s">
        <v>67</v>
      </c>
      <c r="B332" s="137">
        <v>36161</v>
      </c>
      <c r="C332" s="136" t="s">
        <v>58</v>
      </c>
      <c r="D332" s="126">
        <v>127</v>
      </c>
      <c r="E332" s="138">
        <v>17011.09</v>
      </c>
    </row>
    <row r="333" spans="1:5" ht="15" x14ac:dyDescent="0.25">
      <c r="A333" s="136" t="s">
        <v>67</v>
      </c>
      <c r="B333" s="137">
        <v>36526</v>
      </c>
      <c r="C333" s="136" t="s">
        <v>58</v>
      </c>
      <c r="D333" s="126">
        <v>1176</v>
      </c>
      <c r="E333" s="138">
        <v>17353.169999999998</v>
      </c>
    </row>
    <row r="334" spans="1:5" ht="15" x14ac:dyDescent="0.25">
      <c r="A334" s="136" t="s">
        <v>67</v>
      </c>
      <c r="B334" s="137">
        <v>36892</v>
      </c>
      <c r="C334" s="136" t="s">
        <v>58</v>
      </c>
      <c r="D334" s="126">
        <v>1003</v>
      </c>
      <c r="E334" s="138">
        <v>46815.18</v>
      </c>
    </row>
    <row r="335" spans="1:5" ht="15" x14ac:dyDescent="0.25">
      <c r="A335" s="136" t="s">
        <v>67</v>
      </c>
      <c r="B335" s="137">
        <v>37257</v>
      </c>
      <c r="C335" s="136" t="s">
        <v>58</v>
      </c>
      <c r="D335" s="126">
        <v>888</v>
      </c>
      <c r="E335" s="138">
        <v>145475.56</v>
      </c>
    </row>
    <row r="336" spans="1:5" ht="15" x14ac:dyDescent="0.25">
      <c r="A336" s="136" t="s">
        <v>67</v>
      </c>
      <c r="B336" s="137">
        <v>37622</v>
      </c>
      <c r="C336" s="136" t="s">
        <v>58</v>
      </c>
      <c r="D336" s="126">
        <v>2713</v>
      </c>
      <c r="E336" s="138">
        <v>425553.91999999998</v>
      </c>
    </row>
    <row r="337" spans="1:5" ht="15" x14ac:dyDescent="0.25">
      <c r="A337" s="136" t="s">
        <v>67</v>
      </c>
      <c r="B337" s="137">
        <v>37987</v>
      </c>
      <c r="C337" s="136" t="s">
        <v>58</v>
      </c>
      <c r="D337" s="126">
        <v>1729</v>
      </c>
      <c r="E337" s="138">
        <v>61376.4</v>
      </c>
    </row>
    <row r="338" spans="1:5" ht="15" x14ac:dyDescent="0.25">
      <c r="A338" s="136" t="s">
        <v>67</v>
      </c>
      <c r="B338" s="137">
        <v>38353</v>
      </c>
      <c r="C338" s="136" t="s">
        <v>58</v>
      </c>
      <c r="D338" s="126">
        <v>138</v>
      </c>
      <c r="E338" s="138">
        <v>9153.4599999999991</v>
      </c>
    </row>
    <row r="339" spans="1:5" ht="15" x14ac:dyDescent="0.25">
      <c r="A339" s="136" t="s">
        <v>67</v>
      </c>
      <c r="B339" s="137">
        <v>38718</v>
      </c>
      <c r="C339" s="136" t="s">
        <v>58</v>
      </c>
      <c r="D339" s="126">
        <v>782</v>
      </c>
      <c r="E339" s="138">
        <v>105198.9</v>
      </c>
    </row>
    <row r="340" spans="1:5" ht="15" x14ac:dyDescent="0.25">
      <c r="A340" s="136" t="s">
        <v>67</v>
      </c>
      <c r="B340" s="137">
        <v>39083</v>
      </c>
      <c r="C340" s="136" t="s">
        <v>58</v>
      </c>
      <c r="D340" s="126">
        <v>25</v>
      </c>
      <c r="E340" s="138">
        <v>263.27</v>
      </c>
    </row>
    <row r="341" spans="1:5" ht="15" x14ac:dyDescent="0.25">
      <c r="A341" s="136" t="s">
        <v>67</v>
      </c>
      <c r="B341" s="137">
        <v>39448</v>
      </c>
      <c r="C341" s="136" t="s">
        <v>58</v>
      </c>
      <c r="D341" s="126">
        <v>1771</v>
      </c>
      <c r="E341" s="138">
        <v>262246.18</v>
      </c>
    </row>
    <row r="342" spans="1:5" ht="15" x14ac:dyDescent="0.25">
      <c r="A342" s="136" t="s">
        <v>67</v>
      </c>
      <c r="B342" s="137">
        <v>39691</v>
      </c>
      <c r="C342" s="136" t="s">
        <v>58</v>
      </c>
      <c r="D342" s="126">
        <v>141</v>
      </c>
      <c r="E342" s="138">
        <v>6996.9</v>
      </c>
    </row>
    <row r="343" spans="1:5" ht="15" x14ac:dyDescent="0.25">
      <c r="A343" s="136" t="s">
        <v>67</v>
      </c>
      <c r="B343" s="137">
        <v>40056</v>
      </c>
      <c r="C343" s="136" t="s">
        <v>58</v>
      </c>
      <c r="D343" s="126">
        <v>41</v>
      </c>
      <c r="E343" s="138">
        <v>27977.22</v>
      </c>
    </row>
    <row r="344" spans="1:5" ht="15" x14ac:dyDescent="0.25">
      <c r="A344" s="136" t="s">
        <v>67</v>
      </c>
      <c r="B344" s="137">
        <v>40057</v>
      </c>
      <c r="C344" s="136" t="s">
        <v>58</v>
      </c>
      <c r="D344" s="126">
        <v>503</v>
      </c>
      <c r="E344" s="138">
        <v>19320.689999999999</v>
      </c>
    </row>
    <row r="345" spans="1:5" ht="15" x14ac:dyDescent="0.25">
      <c r="A345" s="136" t="s">
        <v>67</v>
      </c>
      <c r="B345" s="137">
        <v>40299</v>
      </c>
      <c r="C345" s="136" t="s">
        <v>58</v>
      </c>
      <c r="D345" s="126">
        <v>76</v>
      </c>
      <c r="E345" s="138">
        <v>87706.559999999998</v>
      </c>
    </row>
    <row r="346" spans="1:5" ht="15" x14ac:dyDescent="0.25">
      <c r="A346" s="136" t="s">
        <v>67</v>
      </c>
      <c r="B346" s="137">
        <v>40483</v>
      </c>
      <c r="C346" s="136" t="s">
        <v>58</v>
      </c>
      <c r="D346" s="126">
        <v>15</v>
      </c>
      <c r="E346" s="138">
        <v>10178.299999999999</v>
      </c>
    </row>
    <row r="347" spans="1:5" ht="15" x14ac:dyDescent="0.25">
      <c r="A347" s="136" t="s">
        <v>67</v>
      </c>
      <c r="B347" s="137">
        <v>40663</v>
      </c>
      <c r="C347" s="136" t="s">
        <v>58</v>
      </c>
      <c r="D347" s="126">
        <v>4674</v>
      </c>
      <c r="E347" s="138">
        <v>222792.5</v>
      </c>
    </row>
    <row r="348" spans="1:5" ht="15" x14ac:dyDescent="0.25">
      <c r="A348" s="136" t="s">
        <v>67</v>
      </c>
      <c r="B348" s="137">
        <v>40694</v>
      </c>
      <c r="C348" s="136" t="s">
        <v>58</v>
      </c>
      <c r="D348" s="126">
        <v>326</v>
      </c>
      <c r="E348" s="138">
        <v>8096.86</v>
      </c>
    </row>
    <row r="349" spans="1:5" ht="15" x14ac:dyDescent="0.25">
      <c r="A349" s="136" t="s">
        <v>67</v>
      </c>
      <c r="B349" s="137">
        <v>40847</v>
      </c>
      <c r="C349" s="136" t="s">
        <v>58</v>
      </c>
      <c r="D349" s="126">
        <v>67</v>
      </c>
      <c r="E349" s="138">
        <v>-3006.53</v>
      </c>
    </row>
    <row r="350" spans="1:5" ht="15" x14ac:dyDescent="0.25">
      <c r="A350" s="136" t="s">
        <v>67</v>
      </c>
      <c r="B350" s="137">
        <v>40878</v>
      </c>
      <c r="C350" s="136" t="s">
        <v>58</v>
      </c>
      <c r="D350" s="126">
        <v>104</v>
      </c>
      <c r="E350" s="138">
        <v>28766.11</v>
      </c>
    </row>
    <row r="351" spans="1:5" ht="15" x14ac:dyDescent="0.25">
      <c r="A351" s="136" t="s">
        <v>67</v>
      </c>
      <c r="B351" s="137">
        <v>40939</v>
      </c>
      <c r="C351" s="136" t="s">
        <v>58</v>
      </c>
      <c r="D351" s="126">
        <v>139</v>
      </c>
      <c r="E351" s="138">
        <v>3930.41</v>
      </c>
    </row>
    <row r="352" spans="1:5" ht="15" x14ac:dyDescent="0.25">
      <c r="A352" s="136" t="s">
        <v>67</v>
      </c>
      <c r="B352" s="137">
        <v>41274</v>
      </c>
      <c r="C352" s="136" t="s">
        <v>58</v>
      </c>
      <c r="D352" s="126">
        <v>265</v>
      </c>
      <c r="E352" s="138">
        <v>34446.589999999997</v>
      </c>
    </row>
    <row r="353" spans="1:5" ht="15" x14ac:dyDescent="0.25">
      <c r="A353" s="136" t="s">
        <v>67</v>
      </c>
      <c r="B353" s="137">
        <v>41760</v>
      </c>
      <c r="C353" s="136" t="s">
        <v>58</v>
      </c>
      <c r="D353" s="126">
        <v>1349</v>
      </c>
      <c r="E353" s="138">
        <v>-4117.07</v>
      </c>
    </row>
    <row r="354" spans="1:5" ht="15" x14ac:dyDescent="0.25">
      <c r="A354" s="136" t="s">
        <v>67</v>
      </c>
      <c r="B354" s="137">
        <v>41882</v>
      </c>
      <c r="C354" s="136" t="s">
        <v>58</v>
      </c>
      <c r="D354" s="126">
        <v>51</v>
      </c>
      <c r="E354" s="138">
        <v>23674.23</v>
      </c>
    </row>
    <row r="355" spans="1:5" ht="15" x14ac:dyDescent="0.25">
      <c r="A355" s="136" t="s">
        <v>67</v>
      </c>
      <c r="B355" s="137">
        <v>41973</v>
      </c>
      <c r="C355" s="136" t="s">
        <v>58</v>
      </c>
      <c r="D355" s="126">
        <v>50</v>
      </c>
      <c r="E355" s="138">
        <v>3011.91</v>
      </c>
    </row>
    <row r="356" spans="1:5" ht="15" x14ac:dyDescent="0.25">
      <c r="A356" s="136" t="s">
        <v>67</v>
      </c>
      <c r="B356" s="137">
        <v>42004</v>
      </c>
      <c r="C356" s="136" t="s">
        <v>58</v>
      </c>
      <c r="D356" s="126">
        <v>518</v>
      </c>
      <c r="E356" s="138">
        <v>49213.86</v>
      </c>
    </row>
    <row r="357" spans="1:5" ht="15" x14ac:dyDescent="0.25">
      <c r="A357" s="136" t="s">
        <v>67</v>
      </c>
      <c r="B357" s="137">
        <v>42185</v>
      </c>
      <c r="C357" s="136" t="s">
        <v>58</v>
      </c>
      <c r="D357" s="126">
        <v>45</v>
      </c>
      <c r="E357" s="138">
        <v>1186.8599999999999</v>
      </c>
    </row>
    <row r="358" spans="1:5" ht="15" x14ac:dyDescent="0.25">
      <c r="A358" s="136" t="s">
        <v>67</v>
      </c>
      <c r="B358" s="137">
        <v>42339</v>
      </c>
      <c r="C358" s="136" t="s">
        <v>58</v>
      </c>
      <c r="D358" s="126">
        <v>174</v>
      </c>
      <c r="E358" s="138">
        <v>112735.86</v>
      </c>
    </row>
    <row r="359" spans="1:5" ht="15" x14ac:dyDescent="0.25">
      <c r="A359" s="136" t="s">
        <v>67</v>
      </c>
      <c r="B359" s="137">
        <v>42369</v>
      </c>
      <c r="C359" s="136" t="s">
        <v>58</v>
      </c>
      <c r="D359" s="126">
        <v>734</v>
      </c>
      <c r="E359" s="138">
        <v>41484.910000000003</v>
      </c>
    </row>
    <row r="360" spans="1:5" ht="15" x14ac:dyDescent="0.25">
      <c r="A360" s="136" t="s">
        <v>67</v>
      </c>
      <c r="B360" s="137">
        <v>40786</v>
      </c>
      <c r="C360" s="136" t="s">
        <v>107</v>
      </c>
      <c r="D360" s="126">
        <v>250</v>
      </c>
      <c r="E360" s="138">
        <v>1181.18</v>
      </c>
    </row>
    <row r="361" spans="1:5" ht="15" x14ac:dyDescent="0.25">
      <c r="A361" s="136" t="s">
        <v>67</v>
      </c>
      <c r="B361" s="137">
        <v>25569</v>
      </c>
      <c r="C361" s="136" t="s">
        <v>146</v>
      </c>
      <c r="D361" s="126">
        <v>23339</v>
      </c>
      <c r="E361" s="138">
        <v>5824.22</v>
      </c>
    </row>
    <row r="362" spans="1:5" ht="15" x14ac:dyDescent="0.25">
      <c r="A362" s="136" t="s">
        <v>67</v>
      </c>
      <c r="B362" s="137">
        <v>25934</v>
      </c>
      <c r="C362" s="136" t="s">
        <v>146</v>
      </c>
      <c r="D362" s="126">
        <v>133842</v>
      </c>
      <c r="E362" s="138">
        <v>37102.129999999997</v>
      </c>
    </row>
    <row r="363" spans="1:5" ht="15" x14ac:dyDescent="0.25">
      <c r="A363" s="136" t="s">
        <v>67</v>
      </c>
      <c r="B363" s="137">
        <v>26299</v>
      </c>
      <c r="C363" s="136" t="s">
        <v>146</v>
      </c>
      <c r="D363" s="126">
        <v>236188</v>
      </c>
      <c r="E363" s="138">
        <v>67991.72</v>
      </c>
    </row>
    <row r="364" spans="1:5" ht="15" x14ac:dyDescent="0.25">
      <c r="A364" s="136" t="s">
        <v>67</v>
      </c>
      <c r="B364" s="137">
        <v>26665</v>
      </c>
      <c r="C364" s="136" t="s">
        <v>146</v>
      </c>
      <c r="D364" s="126">
        <v>242202</v>
      </c>
      <c r="E364" s="138">
        <v>75682.820000000007</v>
      </c>
    </row>
    <row r="365" spans="1:5" ht="15" x14ac:dyDescent="0.25">
      <c r="A365" s="136" t="s">
        <v>67</v>
      </c>
      <c r="B365" s="137">
        <v>27030</v>
      </c>
      <c r="C365" s="136" t="s">
        <v>146</v>
      </c>
      <c r="D365" s="126">
        <v>250212</v>
      </c>
      <c r="E365" s="138">
        <v>115297.35</v>
      </c>
    </row>
    <row r="366" spans="1:5" ht="15" x14ac:dyDescent="0.25">
      <c r="A366" s="136" t="s">
        <v>67</v>
      </c>
      <c r="B366" s="137">
        <v>27395</v>
      </c>
      <c r="C366" s="136" t="s">
        <v>146</v>
      </c>
      <c r="D366" s="126">
        <v>364286</v>
      </c>
      <c r="E366" s="138">
        <v>160752.48000000001</v>
      </c>
    </row>
    <row r="367" spans="1:5" ht="15" x14ac:dyDescent="0.25">
      <c r="A367" s="136" t="s">
        <v>67</v>
      </c>
      <c r="B367" s="137">
        <v>27760</v>
      </c>
      <c r="C367" s="136" t="s">
        <v>146</v>
      </c>
      <c r="D367" s="126">
        <v>335781</v>
      </c>
      <c r="E367" s="138">
        <v>177422.23</v>
      </c>
    </row>
    <row r="368" spans="1:5" ht="15" x14ac:dyDescent="0.25">
      <c r="A368" s="136" t="s">
        <v>67</v>
      </c>
      <c r="B368" s="137">
        <v>28126</v>
      </c>
      <c r="C368" s="136" t="s">
        <v>146</v>
      </c>
      <c r="D368" s="126">
        <v>293138</v>
      </c>
      <c r="E368" s="138">
        <v>152872.49</v>
      </c>
    </row>
    <row r="369" spans="1:5" ht="15" x14ac:dyDescent="0.25">
      <c r="A369" s="136" t="s">
        <v>67</v>
      </c>
      <c r="B369" s="137">
        <v>28491</v>
      </c>
      <c r="C369" s="136" t="s">
        <v>146</v>
      </c>
      <c r="D369" s="126">
        <v>413880</v>
      </c>
      <c r="E369" s="138">
        <v>269603.44</v>
      </c>
    </row>
    <row r="370" spans="1:5" ht="15" x14ac:dyDescent="0.25">
      <c r="A370" s="136" t="s">
        <v>67</v>
      </c>
      <c r="B370" s="137">
        <v>28856</v>
      </c>
      <c r="C370" s="136" t="s">
        <v>146</v>
      </c>
      <c r="D370" s="126">
        <v>327711</v>
      </c>
      <c r="E370" s="138">
        <v>238751.08</v>
      </c>
    </row>
    <row r="371" spans="1:5" ht="15" x14ac:dyDescent="0.25">
      <c r="A371" s="136" t="s">
        <v>67</v>
      </c>
      <c r="B371" s="137">
        <v>29221</v>
      </c>
      <c r="C371" s="136" t="s">
        <v>146</v>
      </c>
      <c r="D371" s="126">
        <v>326781</v>
      </c>
      <c r="E371" s="138">
        <v>266457.46000000002</v>
      </c>
    </row>
    <row r="372" spans="1:5" ht="15" x14ac:dyDescent="0.25">
      <c r="A372" s="136" t="s">
        <v>67</v>
      </c>
      <c r="B372" s="137">
        <v>29587</v>
      </c>
      <c r="C372" s="136" t="s">
        <v>146</v>
      </c>
      <c r="D372" s="126">
        <v>260259</v>
      </c>
      <c r="E372" s="138">
        <v>247906.03</v>
      </c>
    </row>
    <row r="373" spans="1:5" ht="15" x14ac:dyDescent="0.25">
      <c r="A373" s="136" t="s">
        <v>67</v>
      </c>
      <c r="B373" s="137">
        <v>29952</v>
      </c>
      <c r="C373" s="136" t="s">
        <v>146</v>
      </c>
      <c r="D373" s="126">
        <v>163942</v>
      </c>
      <c r="E373" s="138">
        <v>183540.73</v>
      </c>
    </row>
    <row r="374" spans="1:5" ht="15" x14ac:dyDescent="0.25">
      <c r="A374" s="136" t="s">
        <v>67</v>
      </c>
      <c r="B374" s="137">
        <v>30317</v>
      </c>
      <c r="C374" s="136" t="s">
        <v>146</v>
      </c>
      <c r="D374" s="126">
        <v>166532</v>
      </c>
      <c r="E374" s="138">
        <v>177280.14</v>
      </c>
    </row>
    <row r="375" spans="1:5" ht="15" x14ac:dyDescent="0.25">
      <c r="A375" s="136" t="s">
        <v>67</v>
      </c>
      <c r="B375" s="137">
        <v>30682</v>
      </c>
      <c r="C375" s="136" t="s">
        <v>146</v>
      </c>
      <c r="D375" s="126">
        <v>149429</v>
      </c>
      <c r="E375" s="138">
        <v>209310.03</v>
      </c>
    </row>
    <row r="376" spans="1:5" ht="15" x14ac:dyDescent="0.25">
      <c r="A376" s="136" t="s">
        <v>67</v>
      </c>
      <c r="B376" s="137">
        <v>31048</v>
      </c>
      <c r="C376" s="136" t="s">
        <v>146</v>
      </c>
      <c r="D376" s="126">
        <v>182076</v>
      </c>
      <c r="E376" s="138">
        <v>320406.33</v>
      </c>
    </row>
    <row r="377" spans="1:5" ht="15" x14ac:dyDescent="0.25">
      <c r="A377" s="136" t="s">
        <v>67</v>
      </c>
      <c r="B377" s="137">
        <v>31413</v>
      </c>
      <c r="C377" s="136" t="s">
        <v>146</v>
      </c>
      <c r="D377" s="126">
        <v>185114</v>
      </c>
      <c r="E377" s="138">
        <v>227025.92000000001</v>
      </c>
    </row>
    <row r="378" spans="1:5" ht="15" x14ac:dyDescent="0.25">
      <c r="A378" s="136" t="s">
        <v>67</v>
      </c>
      <c r="B378" s="137">
        <v>31778</v>
      </c>
      <c r="C378" s="136" t="s">
        <v>146</v>
      </c>
      <c r="D378" s="126">
        <v>201312</v>
      </c>
      <c r="E378" s="138">
        <v>316941.25</v>
      </c>
    </row>
    <row r="379" spans="1:5" ht="15" x14ac:dyDescent="0.25">
      <c r="A379" s="136" t="s">
        <v>67</v>
      </c>
      <c r="B379" s="137">
        <v>32143</v>
      </c>
      <c r="C379" s="136" t="s">
        <v>146</v>
      </c>
      <c r="D379" s="126">
        <v>217724</v>
      </c>
      <c r="E379" s="138">
        <v>249417.88</v>
      </c>
    </row>
    <row r="380" spans="1:5" ht="15" x14ac:dyDescent="0.25">
      <c r="A380" s="136" t="s">
        <v>67</v>
      </c>
      <c r="B380" s="137">
        <v>32509</v>
      </c>
      <c r="C380" s="136" t="s">
        <v>146</v>
      </c>
      <c r="D380" s="126">
        <v>245572</v>
      </c>
      <c r="E380" s="138">
        <v>350674.02</v>
      </c>
    </row>
    <row r="381" spans="1:5" ht="15" x14ac:dyDescent="0.25">
      <c r="A381" s="136" t="s">
        <v>67</v>
      </c>
      <c r="B381" s="137">
        <v>32874</v>
      </c>
      <c r="C381" s="136" t="s">
        <v>146</v>
      </c>
      <c r="D381" s="126">
        <v>251827</v>
      </c>
      <c r="E381" s="138">
        <v>416428.98</v>
      </c>
    </row>
    <row r="382" spans="1:5" ht="15" x14ac:dyDescent="0.25">
      <c r="A382" s="136" t="s">
        <v>67</v>
      </c>
      <c r="B382" s="137">
        <v>33239</v>
      </c>
      <c r="C382" s="136" t="s">
        <v>146</v>
      </c>
      <c r="D382" s="126">
        <v>209878</v>
      </c>
      <c r="E382" s="138">
        <v>386964.28</v>
      </c>
    </row>
    <row r="383" spans="1:5" ht="15" x14ac:dyDescent="0.25">
      <c r="A383" s="136" t="s">
        <v>67</v>
      </c>
      <c r="B383" s="137">
        <v>33604</v>
      </c>
      <c r="C383" s="136" t="s">
        <v>146</v>
      </c>
      <c r="D383" s="126">
        <v>179194</v>
      </c>
      <c r="E383" s="138">
        <v>393879.64</v>
      </c>
    </row>
    <row r="384" spans="1:5" ht="15" x14ac:dyDescent="0.25">
      <c r="A384" s="136" t="s">
        <v>67</v>
      </c>
      <c r="B384" s="137">
        <v>33970</v>
      </c>
      <c r="C384" s="136" t="s">
        <v>146</v>
      </c>
      <c r="D384" s="126">
        <v>155637</v>
      </c>
      <c r="E384" s="138">
        <v>437258.93</v>
      </c>
    </row>
    <row r="385" spans="1:5" ht="15" x14ac:dyDescent="0.25">
      <c r="A385" s="136" t="s">
        <v>67</v>
      </c>
      <c r="B385" s="137">
        <v>34335</v>
      </c>
      <c r="C385" s="136" t="s">
        <v>146</v>
      </c>
      <c r="D385" s="126">
        <v>120616</v>
      </c>
      <c r="E385" s="138">
        <v>359709.35</v>
      </c>
    </row>
    <row r="386" spans="1:5" ht="15" x14ac:dyDescent="0.25">
      <c r="A386" s="136" t="s">
        <v>67</v>
      </c>
      <c r="B386" s="137">
        <v>34700</v>
      </c>
      <c r="C386" s="136" t="s">
        <v>146</v>
      </c>
      <c r="D386" s="126">
        <v>155932</v>
      </c>
      <c r="E386" s="138">
        <v>475889.36</v>
      </c>
    </row>
    <row r="387" spans="1:5" ht="15" x14ac:dyDescent="0.25">
      <c r="A387" s="136" t="s">
        <v>67</v>
      </c>
      <c r="B387" s="137">
        <v>35065</v>
      </c>
      <c r="C387" s="136" t="s">
        <v>146</v>
      </c>
      <c r="D387" s="126">
        <v>133981</v>
      </c>
      <c r="E387" s="138">
        <v>430480.57</v>
      </c>
    </row>
    <row r="388" spans="1:5" ht="15" x14ac:dyDescent="0.25">
      <c r="A388" s="136" t="s">
        <v>67</v>
      </c>
      <c r="B388" s="137">
        <v>35431</v>
      </c>
      <c r="C388" s="136" t="s">
        <v>146</v>
      </c>
      <c r="D388" s="126">
        <v>166036</v>
      </c>
      <c r="E388" s="138">
        <v>468552.61</v>
      </c>
    </row>
    <row r="389" spans="1:5" ht="15" x14ac:dyDescent="0.25">
      <c r="A389" s="136" t="s">
        <v>67</v>
      </c>
      <c r="B389" s="137">
        <v>35796</v>
      </c>
      <c r="C389" s="136" t="s">
        <v>146</v>
      </c>
      <c r="D389" s="126">
        <v>271460</v>
      </c>
      <c r="E389" s="138">
        <v>273572.96000000002</v>
      </c>
    </row>
    <row r="390" spans="1:5" ht="15" x14ac:dyDescent="0.25">
      <c r="A390" s="136" t="s">
        <v>67</v>
      </c>
      <c r="B390" s="137">
        <v>36161</v>
      </c>
      <c r="C390" s="136" t="s">
        <v>146</v>
      </c>
      <c r="D390" s="126">
        <v>169318</v>
      </c>
      <c r="E390" s="138">
        <v>2090562.84</v>
      </c>
    </row>
    <row r="391" spans="1:5" ht="15" x14ac:dyDescent="0.25">
      <c r="A391" s="136" t="s">
        <v>67</v>
      </c>
      <c r="B391" s="137">
        <v>36526</v>
      </c>
      <c r="C391" s="136" t="s">
        <v>146</v>
      </c>
      <c r="D391" s="126">
        <v>171897</v>
      </c>
      <c r="E391" s="138">
        <v>1454029.33</v>
      </c>
    </row>
    <row r="392" spans="1:5" ht="15" x14ac:dyDescent="0.25">
      <c r="A392" s="136" t="s">
        <v>67</v>
      </c>
      <c r="B392" s="137">
        <v>36892</v>
      </c>
      <c r="C392" s="136" t="s">
        <v>146</v>
      </c>
      <c r="D392" s="126">
        <v>220914</v>
      </c>
      <c r="E392" s="138">
        <v>711852.3</v>
      </c>
    </row>
    <row r="393" spans="1:5" ht="15" x14ac:dyDescent="0.25">
      <c r="A393" s="136" t="s">
        <v>67</v>
      </c>
      <c r="B393" s="137">
        <v>37257</v>
      </c>
      <c r="C393" s="136" t="s">
        <v>146</v>
      </c>
      <c r="D393" s="126">
        <v>222068</v>
      </c>
      <c r="E393" s="138">
        <v>266640.32</v>
      </c>
    </row>
    <row r="394" spans="1:5" ht="15" x14ac:dyDescent="0.25">
      <c r="A394" s="136" t="s">
        <v>67</v>
      </c>
      <c r="B394" s="137">
        <v>37622</v>
      </c>
      <c r="C394" s="136" t="s">
        <v>146</v>
      </c>
      <c r="D394" s="126">
        <v>244816</v>
      </c>
      <c r="E394" s="138">
        <v>331393.24</v>
      </c>
    </row>
    <row r="395" spans="1:5" ht="15" x14ac:dyDescent="0.25">
      <c r="A395" s="136" t="s">
        <v>67</v>
      </c>
      <c r="B395" s="137">
        <v>37987</v>
      </c>
      <c r="C395" s="136" t="s">
        <v>146</v>
      </c>
      <c r="D395" s="126">
        <v>92041</v>
      </c>
      <c r="E395" s="138">
        <v>1291297.3700000001</v>
      </c>
    </row>
    <row r="396" spans="1:5" ht="15" x14ac:dyDescent="0.25">
      <c r="A396" s="136" t="s">
        <v>67</v>
      </c>
      <c r="B396" s="137">
        <v>38353</v>
      </c>
      <c r="C396" s="136" t="s">
        <v>146</v>
      </c>
      <c r="D396" s="126">
        <v>87084</v>
      </c>
      <c r="E396" s="138">
        <v>86813.02</v>
      </c>
    </row>
    <row r="397" spans="1:5" ht="15" x14ac:dyDescent="0.25">
      <c r="A397" s="136" t="s">
        <v>67</v>
      </c>
      <c r="B397" s="137">
        <v>38718</v>
      </c>
      <c r="C397" s="136" t="s">
        <v>146</v>
      </c>
      <c r="D397" s="126">
        <v>169769</v>
      </c>
      <c r="E397" s="138">
        <v>125529.37</v>
      </c>
    </row>
    <row r="398" spans="1:5" ht="15" x14ac:dyDescent="0.25">
      <c r="A398" s="136" t="s">
        <v>67</v>
      </c>
      <c r="B398" s="137">
        <v>39083</v>
      </c>
      <c r="C398" s="136" t="s">
        <v>146</v>
      </c>
      <c r="D398" s="126">
        <v>44382</v>
      </c>
      <c r="E398" s="138">
        <v>35936.080000000002</v>
      </c>
    </row>
    <row r="399" spans="1:5" ht="15" x14ac:dyDescent="0.25">
      <c r="A399" s="136" t="s">
        <v>67</v>
      </c>
      <c r="B399" s="137">
        <v>39142</v>
      </c>
      <c r="C399" s="136" t="s">
        <v>146</v>
      </c>
      <c r="D399" s="126">
        <v>1867</v>
      </c>
      <c r="E399" s="138">
        <v>12451.29</v>
      </c>
    </row>
    <row r="400" spans="1:5" ht="15" x14ac:dyDescent="0.25">
      <c r="A400" s="136" t="s">
        <v>67</v>
      </c>
      <c r="B400" s="137">
        <v>39447</v>
      </c>
      <c r="C400" s="136" t="s">
        <v>146</v>
      </c>
      <c r="D400" s="126">
        <v>200</v>
      </c>
      <c r="E400" s="138">
        <v>226.06</v>
      </c>
    </row>
    <row r="401" spans="1:5" ht="15" x14ac:dyDescent="0.25">
      <c r="A401" s="136" t="s">
        <v>67</v>
      </c>
      <c r="B401" s="137">
        <v>39448</v>
      </c>
      <c r="C401" s="136" t="s">
        <v>146</v>
      </c>
      <c r="D401" s="126">
        <v>432532</v>
      </c>
      <c r="E401" s="138">
        <v>565882.81000000006</v>
      </c>
    </row>
    <row r="402" spans="1:5" ht="15" x14ac:dyDescent="0.25">
      <c r="A402" s="136" t="s">
        <v>67</v>
      </c>
      <c r="B402" s="137">
        <v>39691</v>
      </c>
      <c r="C402" s="136" t="s">
        <v>146</v>
      </c>
      <c r="D402" s="126">
        <v>273055</v>
      </c>
      <c r="E402" s="138">
        <v>189185.89</v>
      </c>
    </row>
    <row r="403" spans="1:5" ht="15" x14ac:dyDescent="0.25">
      <c r="A403" s="136" t="s">
        <v>67</v>
      </c>
      <c r="B403" s="137">
        <v>39813</v>
      </c>
      <c r="C403" s="136" t="s">
        <v>146</v>
      </c>
      <c r="D403" s="126">
        <v>8883</v>
      </c>
      <c r="E403" s="138">
        <v>7302.46</v>
      </c>
    </row>
    <row r="404" spans="1:5" ht="15" x14ac:dyDescent="0.25">
      <c r="A404" s="136" t="s">
        <v>67</v>
      </c>
      <c r="B404" s="137">
        <v>39844</v>
      </c>
      <c r="C404" s="136" t="s">
        <v>146</v>
      </c>
      <c r="D404" s="126">
        <v>15885</v>
      </c>
      <c r="E404" s="138">
        <v>56546.11</v>
      </c>
    </row>
    <row r="405" spans="1:5" ht="15" x14ac:dyDescent="0.25">
      <c r="A405" s="136" t="s">
        <v>67</v>
      </c>
      <c r="B405" s="137">
        <v>39873</v>
      </c>
      <c r="C405" s="136" t="s">
        <v>146</v>
      </c>
      <c r="D405" s="126">
        <v>32501</v>
      </c>
      <c r="E405" s="138">
        <v>82099.91</v>
      </c>
    </row>
    <row r="406" spans="1:5" ht="15" x14ac:dyDescent="0.25">
      <c r="A406" s="136" t="s">
        <v>67</v>
      </c>
      <c r="B406" s="137">
        <v>39933</v>
      </c>
      <c r="C406" s="136" t="s">
        <v>146</v>
      </c>
      <c r="D406" s="126">
        <v>3560</v>
      </c>
      <c r="E406" s="138">
        <v>1818.98</v>
      </c>
    </row>
    <row r="407" spans="1:5" ht="15" x14ac:dyDescent="0.25">
      <c r="A407" s="136" t="s">
        <v>67</v>
      </c>
      <c r="B407" s="137">
        <v>39964</v>
      </c>
      <c r="C407" s="136" t="s">
        <v>146</v>
      </c>
      <c r="D407" s="126">
        <v>290</v>
      </c>
      <c r="E407" s="138">
        <v>314.35000000000002</v>
      </c>
    </row>
    <row r="408" spans="1:5" ht="15" x14ac:dyDescent="0.25">
      <c r="A408" s="136" t="s">
        <v>67</v>
      </c>
      <c r="B408" s="137">
        <v>40056</v>
      </c>
      <c r="C408" s="136" t="s">
        <v>146</v>
      </c>
      <c r="D408" s="126">
        <v>292</v>
      </c>
      <c r="E408" s="138">
        <v>1200.27</v>
      </c>
    </row>
    <row r="409" spans="1:5" ht="15" x14ac:dyDescent="0.25">
      <c r="A409" s="136" t="s">
        <v>67</v>
      </c>
      <c r="B409" s="137">
        <v>40086</v>
      </c>
      <c r="C409" s="136" t="s">
        <v>146</v>
      </c>
      <c r="D409" s="126">
        <v>90</v>
      </c>
      <c r="E409" s="138">
        <v>456.27</v>
      </c>
    </row>
    <row r="410" spans="1:5" ht="15" x14ac:dyDescent="0.25">
      <c r="A410" s="136" t="s">
        <v>67</v>
      </c>
      <c r="B410" s="137">
        <v>40117</v>
      </c>
      <c r="C410" s="136" t="s">
        <v>146</v>
      </c>
      <c r="D410" s="126">
        <v>88492</v>
      </c>
      <c r="E410" s="138">
        <v>185177.59</v>
      </c>
    </row>
    <row r="411" spans="1:5" ht="15" x14ac:dyDescent="0.25">
      <c r="A411" s="136" t="s">
        <v>67</v>
      </c>
      <c r="B411" s="137">
        <v>40147</v>
      </c>
      <c r="C411" s="136" t="s">
        <v>146</v>
      </c>
      <c r="D411" s="126">
        <v>32326</v>
      </c>
      <c r="E411" s="138">
        <v>52066.17</v>
      </c>
    </row>
    <row r="412" spans="1:5" ht="15" x14ac:dyDescent="0.25">
      <c r="A412" s="136" t="s">
        <v>67</v>
      </c>
      <c r="B412" s="137">
        <v>40164</v>
      </c>
      <c r="C412" s="136" t="s">
        <v>146</v>
      </c>
      <c r="D412" s="126">
        <v>249</v>
      </c>
      <c r="E412" s="138">
        <v>624.17999999999995</v>
      </c>
    </row>
    <row r="413" spans="1:5" ht="15" x14ac:dyDescent="0.25">
      <c r="A413" s="136" t="s">
        <v>67</v>
      </c>
      <c r="B413" s="137">
        <v>40166</v>
      </c>
      <c r="C413" s="136" t="s">
        <v>146</v>
      </c>
      <c r="D413" s="126">
        <v>500</v>
      </c>
      <c r="E413" s="138">
        <v>1517.84</v>
      </c>
    </row>
    <row r="414" spans="1:5" ht="15" x14ac:dyDescent="0.25">
      <c r="A414" s="136" t="s">
        <v>67</v>
      </c>
      <c r="B414" s="137">
        <v>40178</v>
      </c>
      <c r="C414" s="136" t="s">
        <v>146</v>
      </c>
      <c r="D414" s="126">
        <v>7975</v>
      </c>
      <c r="E414" s="138">
        <v>64189.69</v>
      </c>
    </row>
    <row r="415" spans="1:5" ht="15" x14ac:dyDescent="0.25">
      <c r="A415" s="136" t="s">
        <v>67</v>
      </c>
      <c r="B415" s="137">
        <v>40237</v>
      </c>
      <c r="C415" s="136" t="s">
        <v>146</v>
      </c>
      <c r="D415" s="126">
        <v>2475</v>
      </c>
      <c r="E415" s="138">
        <v>2646.76</v>
      </c>
    </row>
    <row r="416" spans="1:5" ht="15" x14ac:dyDescent="0.25">
      <c r="A416" s="136" t="s">
        <v>67</v>
      </c>
      <c r="B416" s="137">
        <v>40299</v>
      </c>
      <c r="C416" s="136" t="s">
        <v>146</v>
      </c>
      <c r="D416" s="126">
        <v>6545</v>
      </c>
      <c r="E416" s="138">
        <v>17843.48</v>
      </c>
    </row>
    <row r="417" spans="1:5" ht="15" x14ac:dyDescent="0.25">
      <c r="A417" s="136" t="s">
        <v>67</v>
      </c>
      <c r="B417" s="137">
        <v>40329</v>
      </c>
      <c r="C417" s="136" t="s">
        <v>146</v>
      </c>
      <c r="D417" s="126">
        <v>6557</v>
      </c>
      <c r="E417" s="138">
        <v>2634</v>
      </c>
    </row>
    <row r="418" spans="1:5" ht="15" x14ac:dyDescent="0.25">
      <c r="A418" s="136" t="s">
        <v>67</v>
      </c>
      <c r="B418" s="137">
        <v>40482</v>
      </c>
      <c r="C418" s="136" t="s">
        <v>146</v>
      </c>
      <c r="D418" s="126">
        <v>37064</v>
      </c>
      <c r="E418" s="138">
        <v>33158.86</v>
      </c>
    </row>
    <row r="419" spans="1:5" ht="15" x14ac:dyDescent="0.25">
      <c r="A419" s="136" t="s">
        <v>67</v>
      </c>
      <c r="B419" s="137">
        <v>40512</v>
      </c>
      <c r="C419" s="136" t="s">
        <v>146</v>
      </c>
      <c r="D419" s="126">
        <v>21293</v>
      </c>
      <c r="E419" s="138">
        <v>9236.0499999999993</v>
      </c>
    </row>
    <row r="420" spans="1:5" ht="15" x14ac:dyDescent="0.25">
      <c r="A420" s="136" t="s">
        <v>67</v>
      </c>
      <c r="B420" s="137">
        <v>40543</v>
      </c>
      <c r="C420" s="136" t="s">
        <v>146</v>
      </c>
      <c r="D420" s="126">
        <v>1304</v>
      </c>
      <c r="E420" s="138">
        <v>-335.27</v>
      </c>
    </row>
    <row r="421" spans="1:5" ht="15" x14ac:dyDescent="0.25">
      <c r="A421" s="136" t="s">
        <v>67</v>
      </c>
      <c r="B421" s="137">
        <v>40574</v>
      </c>
      <c r="C421" s="136" t="s">
        <v>146</v>
      </c>
      <c r="D421" s="126">
        <v>10998</v>
      </c>
      <c r="E421" s="138">
        <v>10923.66</v>
      </c>
    </row>
    <row r="422" spans="1:5" ht="15" x14ac:dyDescent="0.25">
      <c r="A422" s="136" t="s">
        <v>67</v>
      </c>
      <c r="B422" s="137">
        <v>40633</v>
      </c>
      <c r="C422" s="136" t="s">
        <v>146</v>
      </c>
      <c r="D422" s="126">
        <v>1154</v>
      </c>
      <c r="E422" s="138">
        <v>4950.13</v>
      </c>
    </row>
    <row r="423" spans="1:5" ht="15" x14ac:dyDescent="0.25">
      <c r="A423" s="136" t="s">
        <v>67</v>
      </c>
      <c r="B423" s="137">
        <v>40663</v>
      </c>
      <c r="C423" s="136" t="s">
        <v>146</v>
      </c>
      <c r="D423" s="126">
        <v>6038</v>
      </c>
      <c r="E423" s="138">
        <v>15286.64</v>
      </c>
    </row>
    <row r="424" spans="1:5" ht="15" x14ac:dyDescent="0.25">
      <c r="A424" s="136" t="s">
        <v>67</v>
      </c>
      <c r="B424" s="137">
        <v>40694</v>
      </c>
      <c r="C424" s="136" t="s">
        <v>146</v>
      </c>
      <c r="D424" s="126">
        <v>6018</v>
      </c>
      <c r="E424" s="138">
        <v>18282.23</v>
      </c>
    </row>
    <row r="425" spans="1:5" ht="15" x14ac:dyDescent="0.25">
      <c r="A425" s="136" t="s">
        <v>67</v>
      </c>
      <c r="B425" s="137">
        <v>40725</v>
      </c>
      <c r="C425" s="136" t="s">
        <v>146</v>
      </c>
      <c r="D425" s="126">
        <v>8575</v>
      </c>
      <c r="E425" s="138">
        <v>19256.86</v>
      </c>
    </row>
    <row r="426" spans="1:5" ht="15" x14ac:dyDescent="0.25">
      <c r="A426" s="136" t="s">
        <v>67</v>
      </c>
      <c r="B426" s="137">
        <v>40817</v>
      </c>
      <c r="C426" s="136" t="s">
        <v>146</v>
      </c>
      <c r="D426" s="126">
        <v>616</v>
      </c>
      <c r="E426" s="138">
        <v>1567.82</v>
      </c>
    </row>
    <row r="427" spans="1:5" ht="15" x14ac:dyDescent="0.25">
      <c r="A427" s="136" t="s">
        <v>67</v>
      </c>
      <c r="B427" s="137">
        <v>40908</v>
      </c>
      <c r="C427" s="136" t="s">
        <v>146</v>
      </c>
      <c r="D427" s="126">
        <v>15889</v>
      </c>
      <c r="E427" s="138">
        <v>60185.08</v>
      </c>
    </row>
    <row r="428" spans="1:5" ht="15" x14ac:dyDescent="0.25">
      <c r="A428" s="136" t="s">
        <v>67</v>
      </c>
      <c r="B428" s="137">
        <v>40939</v>
      </c>
      <c r="C428" s="136" t="s">
        <v>146</v>
      </c>
      <c r="D428" s="126">
        <v>23128</v>
      </c>
      <c r="E428" s="138">
        <v>47857.99</v>
      </c>
    </row>
    <row r="429" spans="1:5" ht="15" x14ac:dyDescent="0.25">
      <c r="A429" s="136" t="s">
        <v>67</v>
      </c>
      <c r="B429" s="137">
        <v>40999</v>
      </c>
      <c r="C429" s="136" t="s">
        <v>146</v>
      </c>
      <c r="D429" s="126">
        <v>1496</v>
      </c>
      <c r="E429" s="138">
        <v>3728.97</v>
      </c>
    </row>
    <row r="430" spans="1:5" ht="15" x14ac:dyDescent="0.25">
      <c r="A430" s="136" t="s">
        <v>67</v>
      </c>
      <c r="B430" s="137">
        <v>41060</v>
      </c>
      <c r="C430" s="136" t="s">
        <v>146</v>
      </c>
      <c r="D430" s="126">
        <v>59778</v>
      </c>
      <c r="E430" s="138">
        <v>108083.13</v>
      </c>
    </row>
    <row r="431" spans="1:5" ht="15" x14ac:dyDescent="0.25">
      <c r="A431" s="136" t="s">
        <v>67</v>
      </c>
      <c r="B431" s="137">
        <v>41066</v>
      </c>
      <c r="C431" s="136" t="s">
        <v>146</v>
      </c>
      <c r="D431" s="126">
        <v>500</v>
      </c>
      <c r="E431" s="138">
        <v>2637.89</v>
      </c>
    </row>
    <row r="432" spans="1:5" ht="15" x14ac:dyDescent="0.25">
      <c r="A432" s="136" t="s">
        <v>67</v>
      </c>
      <c r="B432" s="137">
        <v>41071</v>
      </c>
      <c r="C432" s="136" t="s">
        <v>146</v>
      </c>
      <c r="D432" s="126">
        <v>2000</v>
      </c>
      <c r="E432" s="138">
        <v>4340.8999999999996</v>
      </c>
    </row>
    <row r="433" spans="1:5" ht="15" x14ac:dyDescent="0.25">
      <c r="A433" s="136" t="s">
        <v>67</v>
      </c>
      <c r="B433" s="137">
        <v>41115</v>
      </c>
      <c r="C433" s="136" t="s">
        <v>146</v>
      </c>
      <c r="D433" s="126">
        <v>500</v>
      </c>
      <c r="E433" s="138">
        <v>6129.99</v>
      </c>
    </row>
    <row r="434" spans="1:5" ht="15" x14ac:dyDescent="0.25">
      <c r="A434" s="136" t="s">
        <v>67</v>
      </c>
      <c r="B434" s="137">
        <v>41121</v>
      </c>
      <c r="C434" s="136" t="s">
        <v>146</v>
      </c>
      <c r="D434" s="126">
        <v>2788</v>
      </c>
      <c r="E434" s="138">
        <v>7625.61</v>
      </c>
    </row>
    <row r="435" spans="1:5" ht="15" x14ac:dyDescent="0.25">
      <c r="A435" s="136" t="s">
        <v>67</v>
      </c>
      <c r="B435" s="137">
        <v>41274</v>
      </c>
      <c r="C435" s="136" t="s">
        <v>146</v>
      </c>
      <c r="D435" s="126">
        <v>7906</v>
      </c>
      <c r="E435" s="138">
        <v>8496.7000000000007</v>
      </c>
    </row>
    <row r="436" spans="1:5" ht="15" x14ac:dyDescent="0.25">
      <c r="A436" s="136" t="s">
        <v>67</v>
      </c>
      <c r="B436" s="137">
        <v>41305</v>
      </c>
      <c r="C436" s="136" t="s">
        <v>146</v>
      </c>
      <c r="D436" s="126">
        <v>1250</v>
      </c>
      <c r="E436" s="138">
        <v>1505.26</v>
      </c>
    </row>
    <row r="437" spans="1:5" ht="15" x14ac:dyDescent="0.25">
      <c r="A437" s="136" t="s">
        <v>67</v>
      </c>
      <c r="B437" s="137">
        <v>41425</v>
      </c>
      <c r="C437" s="136" t="s">
        <v>146</v>
      </c>
      <c r="D437" s="126">
        <v>6082</v>
      </c>
      <c r="E437" s="138">
        <v>23171.96</v>
      </c>
    </row>
    <row r="438" spans="1:5" ht="15" x14ac:dyDescent="0.25">
      <c r="A438" s="136" t="s">
        <v>67</v>
      </c>
      <c r="B438" s="137">
        <v>41426</v>
      </c>
      <c r="C438" s="136" t="s">
        <v>146</v>
      </c>
      <c r="D438" s="126">
        <v>499</v>
      </c>
      <c r="E438" s="138">
        <v>1247.22</v>
      </c>
    </row>
    <row r="439" spans="1:5" ht="15" x14ac:dyDescent="0.25">
      <c r="A439" s="136" t="s">
        <v>67</v>
      </c>
      <c r="B439" s="137">
        <v>41486</v>
      </c>
      <c r="C439" s="136" t="s">
        <v>146</v>
      </c>
      <c r="D439" s="126">
        <v>2192</v>
      </c>
      <c r="E439" s="138">
        <v>2837.72</v>
      </c>
    </row>
    <row r="440" spans="1:5" ht="15" x14ac:dyDescent="0.25">
      <c r="A440" s="136" t="s">
        <v>67</v>
      </c>
      <c r="B440" s="137">
        <v>41530</v>
      </c>
      <c r="C440" s="136" t="s">
        <v>146</v>
      </c>
      <c r="D440" s="126">
        <v>18220</v>
      </c>
      <c r="E440" s="138">
        <v>57801.43</v>
      </c>
    </row>
    <row r="441" spans="1:5" ht="15" x14ac:dyDescent="0.25">
      <c r="A441" s="136" t="s">
        <v>67</v>
      </c>
      <c r="B441" s="137">
        <v>41578</v>
      </c>
      <c r="C441" s="136" t="s">
        <v>146</v>
      </c>
      <c r="D441" s="126">
        <v>5761</v>
      </c>
      <c r="E441" s="138">
        <v>11795.32</v>
      </c>
    </row>
    <row r="442" spans="1:5" ht="15" x14ac:dyDescent="0.25">
      <c r="A442" s="136" t="s">
        <v>67</v>
      </c>
      <c r="B442" s="137">
        <v>41639</v>
      </c>
      <c r="C442" s="136" t="s">
        <v>146</v>
      </c>
      <c r="D442" s="126">
        <v>4300</v>
      </c>
      <c r="E442" s="138">
        <v>15921.85</v>
      </c>
    </row>
    <row r="443" spans="1:5" ht="15" x14ac:dyDescent="0.25">
      <c r="A443" s="136" t="s">
        <v>67</v>
      </c>
      <c r="B443" s="137">
        <v>41698</v>
      </c>
      <c r="C443" s="136" t="s">
        <v>146</v>
      </c>
      <c r="D443" s="126">
        <v>300</v>
      </c>
      <c r="E443" s="138">
        <v>528.5</v>
      </c>
    </row>
    <row r="444" spans="1:5" ht="15" x14ac:dyDescent="0.25">
      <c r="A444" s="136" t="s">
        <v>67</v>
      </c>
      <c r="B444" s="137">
        <v>41729</v>
      </c>
      <c r="C444" s="136" t="s">
        <v>146</v>
      </c>
      <c r="D444" s="126">
        <v>3686</v>
      </c>
      <c r="E444" s="138">
        <v>24408.03</v>
      </c>
    </row>
    <row r="445" spans="1:5" ht="15" x14ac:dyDescent="0.25">
      <c r="A445" s="136" t="s">
        <v>67</v>
      </c>
      <c r="B445" s="137">
        <v>41882</v>
      </c>
      <c r="C445" s="136" t="s">
        <v>146</v>
      </c>
      <c r="D445" s="126">
        <v>250</v>
      </c>
      <c r="E445" s="138">
        <v>1816.46</v>
      </c>
    </row>
    <row r="446" spans="1:5" ht="15" x14ac:dyDescent="0.25">
      <c r="A446" s="136" t="s">
        <v>67</v>
      </c>
      <c r="B446" s="137">
        <v>41943</v>
      </c>
      <c r="C446" s="136" t="s">
        <v>146</v>
      </c>
      <c r="D446" s="126">
        <v>10270</v>
      </c>
      <c r="E446" s="138">
        <v>157343.24</v>
      </c>
    </row>
    <row r="447" spans="1:5" ht="15" x14ac:dyDescent="0.25">
      <c r="A447" s="136" t="s">
        <v>67</v>
      </c>
      <c r="B447" s="137">
        <v>41973</v>
      </c>
      <c r="C447" s="136" t="s">
        <v>146</v>
      </c>
      <c r="D447" s="126">
        <v>3250</v>
      </c>
      <c r="E447" s="138">
        <v>12491.35</v>
      </c>
    </row>
    <row r="448" spans="1:5" ht="15" x14ac:dyDescent="0.25">
      <c r="A448" s="136" t="s">
        <v>67</v>
      </c>
      <c r="B448" s="137">
        <v>42004</v>
      </c>
      <c r="C448" s="136" t="s">
        <v>146</v>
      </c>
      <c r="D448" s="126">
        <v>36097</v>
      </c>
      <c r="E448" s="138">
        <v>80756.2</v>
      </c>
    </row>
    <row r="449" spans="1:5" ht="15" x14ac:dyDescent="0.25">
      <c r="A449" s="136" t="s">
        <v>67</v>
      </c>
      <c r="B449" s="137">
        <v>42094</v>
      </c>
      <c r="C449" s="136" t="s">
        <v>146</v>
      </c>
      <c r="D449" s="126">
        <v>1000</v>
      </c>
      <c r="E449" s="138">
        <v>2563.6999999999998</v>
      </c>
    </row>
    <row r="450" spans="1:5" ht="15" x14ac:dyDescent="0.25">
      <c r="A450" s="136" t="s">
        <v>67</v>
      </c>
      <c r="B450" s="137">
        <v>42124</v>
      </c>
      <c r="C450" s="136" t="s">
        <v>146</v>
      </c>
      <c r="D450" s="126">
        <v>3697</v>
      </c>
      <c r="E450" s="138">
        <v>50087.57</v>
      </c>
    </row>
    <row r="451" spans="1:5" ht="15" x14ac:dyDescent="0.25">
      <c r="A451" s="136" t="s">
        <v>67</v>
      </c>
      <c r="B451" s="137">
        <v>42185</v>
      </c>
      <c r="C451" s="136" t="s">
        <v>146</v>
      </c>
      <c r="D451" s="126">
        <v>19790</v>
      </c>
      <c r="E451" s="138">
        <v>52320.14</v>
      </c>
    </row>
    <row r="452" spans="1:5" ht="15" x14ac:dyDescent="0.25">
      <c r="A452" s="136" t="s">
        <v>67</v>
      </c>
      <c r="B452" s="137">
        <v>42338</v>
      </c>
      <c r="C452" s="136" t="s">
        <v>146</v>
      </c>
      <c r="D452" s="126">
        <v>500</v>
      </c>
      <c r="E452" s="138">
        <v>997.4</v>
      </c>
    </row>
    <row r="453" spans="1:5" ht="15" x14ac:dyDescent="0.25">
      <c r="A453" s="136" t="s">
        <v>67</v>
      </c>
      <c r="B453" s="137">
        <v>42369</v>
      </c>
      <c r="C453" s="136" t="s">
        <v>146</v>
      </c>
      <c r="D453" s="126">
        <v>4500</v>
      </c>
      <c r="E453" s="138">
        <v>7003.79</v>
      </c>
    </row>
    <row r="454" spans="1:5" ht="15" x14ac:dyDescent="0.25">
      <c r="A454" s="136" t="s">
        <v>67</v>
      </c>
      <c r="B454" s="137">
        <v>42460</v>
      </c>
      <c r="C454" s="136" t="s">
        <v>146</v>
      </c>
      <c r="D454" s="126">
        <v>1600</v>
      </c>
      <c r="E454" s="138">
        <v>4110.46</v>
      </c>
    </row>
    <row r="455" spans="1:5" ht="15" x14ac:dyDescent="0.25">
      <c r="A455" s="136" t="s">
        <v>67</v>
      </c>
      <c r="B455" s="137">
        <v>40057</v>
      </c>
      <c r="C455" s="136" t="s">
        <v>16</v>
      </c>
      <c r="D455" s="126">
        <v>29064</v>
      </c>
      <c r="E455" s="138">
        <v>75846.710000000006</v>
      </c>
    </row>
    <row r="456" spans="1:5" ht="15" x14ac:dyDescent="0.25">
      <c r="A456" s="136" t="s">
        <v>67</v>
      </c>
      <c r="B456" s="137">
        <v>42004</v>
      </c>
      <c r="C456" s="136" t="s">
        <v>16</v>
      </c>
      <c r="D456" s="126">
        <v>1500</v>
      </c>
      <c r="E456" s="138">
        <v>3169.55</v>
      </c>
    </row>
    <row r="457" spans="1:5" ht="15" x14ac:dyDescent="0.25">
      <c r="A457" s="136" t="s">
        <v>67</v>
      </c>
      <c r="B457" s="137">
        <v>42185</v>
      </c>
      <c r="C457" s="136" t="s">
        <v>16</v>
      </c>
      <c r="D457" s="126">
        <v>499</v>
      </c>
      <c r="E457" s="138">
        <v>1139.1199999999999</v>
      </c>
    </row>
    <row r="458" spans="1:5" ht="15" x14ac:dyDescent="0.25">
      <c r="A458" s="136" t="s">
        <v>67</v>
      </c>
      <c r="B458" s="137">
        <v>24838</v>
      </c>
      <c r="C458" s="136" t="s">
        <v>147</v>
      </c>
      <c r="D458" s="126">
        <v>52177</v>
      </c>
      <c r="E458" s="138">
        <v>14025.38</v>
      </c>
    </row>
    <row r="459" spans="1:5" ht="15" x14ac:dyDescent="0.25">
      <c r="A459" s="136" t="s">
        <v>67</v>
      </c>
      <c r="B459" s="137">
        <v>25204</v>
      </c>
      <c r="C459" s="136" t="s">
        <v>147</v>
      </c>
      <c r="D459" s="126">
        <v>63595</v>
      </c>
      <c r="E459" s="138">
        <v>17560.07</v>
      </c>
    </row>
    <row r="460" spans="1:5" ht="15" x14ac:dyDescent="0.25">
      <c r="A460" s="136" t="s">
        <v>67</v>
      </c>
      <c r="B460" s="137">
        <v>25569</v>
      </c>
      <c r="C460" s="136" t="s">
        <v>147</v>
      </c>
      <c r="D460" s="126">
        <v>59895</v>
      </c>
      <c r="E460" s="138">
        <v>19004.810000000001</v>
      </c>
    </row>
    <row r="461" spans="1:5" ht="15" x14ac:dyDescent="0.25">
      <c r="A461" s="136" t="s">
        <v>67</v>
      </c>
      <c r="B461" s="137">
        <v>25934</v>
      </c>
      <c r="C461" s="136" t="s">
        <v>147</v>
      </c>
      <c r="D461" s="126">
        <v>73382</v>
      </c>
      <c r="E461" s="138">
        <v>24321.01</v>
      </c>
    </row>
    <row r="462" spans="1:5" ht="15" x14ac:dyDescent="0.25">
      <c r="A462" s="136" t="s">
        <v>67</v>
      </c>
      <c r="B462" s="137">
        <v>26299</v>
      </c>
      <c r="C462" s="136" t="s">
        <v>147</v>
      </c>
      <c r="D462" s="126">
        <v>53186</v>
      </c>
      <c r="E462" s="138">
        <v>20084.05</v>
      </c>
    </row>
    <row r="463" spans="1:5" ht="15" x14ac:dyDescent="0.25">
      <c r="A463" s="136" t="s">
        <v>67</v>
      </c>
      <c r="B463" s="137">
        <v>26665</v>
      </c>
      <c r="C463" s="136" t="s">
        <v>147</v>
      </c>
      <c r="D463" s="126">
        <v>60305</v>
      </c>
      <c r="E463" s="138">
        <v>23549.34</v>
      </c>
    </row>
    <row r="464" spans="1:5" ht="15" x14ac:dyDescent="0.25">
      <c r="A464" s="136" t="s">
        <v>67</v>
      </c>
      <c r="B464" s="137">
        <v>27030</v>
      </c>
      <c r="C464" s="136" t="s">
        <v>147</v>
      </c>
      <c r="D464" s="126">
        <v>24946</v>
      </c>
      <c r="E464" s="138">
        <v>11098.94</v>
      </c>
    </row>
    <row r="465" spans="1:5" ht="15" x14ac:dyDescent="0.25">
      <c r="A465" s="136" t="s">
        <v>67</v>
      </c>
      <c r="B465" s="137">
        <v>27395</v>
      </c>
      <c r="C465" s="136" t="s">
        <v>147</v>
      </c>
      <c r="D465" s="126">
        <v>87163</v>
      </c>
      <c r="E465" s="138">
        <v>48303.199999999997</v>
      </c>
    </row>
    <row r="466" spans="1:5" ht="15" x14ac:dyDescent="0.25">
      <c r="A466" s="136" t="s">
        <v>67</v>
      </c>
      <c r="B466" s="137">
        <v>27760</v>
      </c>
      <c r="C466" s="136" t="s">
        <v>147</v>
      </c>
      <c r="D466" s="126">
        <v>50249</v>
      </c>
      <c r="E466" s="138">
        <v>34242.800000000003</v>
      </c>
    </row>
    <row r="467" spans="1:5" ht="15" x14ac:dyDescent="0.25">
      <c r="A467" s="136" t="s">
        <v>67</v>
      </c>
      <c r="B467" s="137">
        <v>28126</v>
      </c>
      <c r="C467" s="136" t="s">
        <v>147</v>
      </c>
      <c r="D467" s="126">
        <v>58665</v>
      </c>
      <c r="E467" s="138">
        <v>42437.54</v>
      </c>
    </row>
    <row r="468" spans="1:5" ht="15" x14ac:dyDescent="0.25">
      <c r="A468" s="136" t="s">
        <v>67</v>
      </c>
      <c r="B468" s="137">
        <v>28491</v>
      </c>
      <c r="C468" s="136" t="s">
        <v>147</v>
      </c>
      <c r="D468" s="126">
        <v>78993</v>
      </c>
      <c r="E468" s="138">
        <v>60430.91</v>
      </c>
    </row>
    <row r="469" spans="1:5" ht="15" x14ac:dyDescent="0.25">
      <c r="A469" s="136" t="s">
        <v>67</v>
      </c>
      <c r="B469" s="137">
        <v>28856</v>
      </c>
      <c r="C469" s="136" t="s">
        <v>147</v>
      </c>
      <c r="D469" s="126">
        <v>83367</v>
      </c>
      <c r="E469" s="138">
        <v>69974.259999999995</v>
      </c>
    </row>
    <row r="470" spans="1:5" ht="15" x14ac:dyDescent="0.25">
      <c r="A470" s="136" t="s">
        <v>67</v>
      </c>
      <c r="B470" s="137">
        <v>29221</v>
      </c>
      <c r="C470" s="136" t="s">
        <v>147</v>
      </c>
      <c r="D470" s="126">
        <v>83363</v>
      </c>
      <c r="E470" s="138">
        <v>70071.289999999994</v>
      </c>
    </row>
    <row r="471" spans="1:5" ht="15" x14ac:dyDescent="0.25">
      <c r="A471" s="136" t="s">
        <v>67</v>
      </c>
      <c r="B471" s="137">
        <v>29587</v>
      </c>
      <c r="C471" s="136" t="s">
        <v>147</v>
      </c>
      <c r="D471" s="126">
        <v>118511</v>
      </c>
      <c r="E471" s="138">
        <v>116035</v>
      </c>
    </row>
    <row r="472" spans="1:5" ht="15" x14ac:dyDescent="0.25">
      <c r="A472" s="136" t="s">
        <v>67</v>
      </c>
      <c r="B472" s="137">
        <v>29952</v>
      </c>
      <c r="C472" s="136" t="s">
        <v>147</v>
      </c>
      <c r="D472" s="126">
        <v>34107</v>
      </c>
      <c r="E472" s="138">
        <v>39525.550000000003</v>
      </c>
    </row>
    <row r="473" spans="1:5" ht="15" x14ac:dyDescent="0.25">
      <c r="A473" s="136" t="s">
        <v>67</v>
      </c>
      <c r="B473" s="137">
        <v>30317</v>
      </c>
      <c r="C473" s="136" t="s">
        <v>147</v>
      </c>
      <c r="D473" s="126">
        <v>41408</v>
      </c>
      <c r="E473" s="138">
        <v>15154.38</v>
      </c>
    </row>
    <row r="474" spans="1:5" ht="15" x14ac:dyDescent="0.25">
      <c r="A474" s="136" t="s">
        <v>67</v>
      </c>
      <c r="B474" s="137">
        <v>30682</v>
      </c>
      <c r="C474" s="136" t="s">
        <v>147</v>
      </c>
      <c r="D474" s="126">
        <v>40857</v>
      </c>
      <c r="E474" s="138">
        <v>62641.06</v>
      </c>
    </row>
    <row r="475" spans="1:5" ht="15" x14ac:dyDescent="0.25">
      <c r="A475" s="136" t="s">
        <v>67</v>
      </c>
      <c r="B475" s="137">
        <v>31048</v>
      </c>
      <c r="C475" s="136" t="s">
        <v>147</v>
      </c>
      <c r="D475" s="126">
        <v>34880</v>
      </c>
      <c r="E475" s="138">
        <v>54240.57</v>
      </c>
    </row>
    <row r="476" spans="1:5" ht="15" x14ac:dyDescent="0.25">
      <c r="A476" s="136" t="s">
        <v>67</v>
      </c>
      <c r="B476" s="137">
        <v>31413</v>
      </c>
      <c r="C476" s="136" t="s">
        <v>147</v>
      </c>
      <c r="D476" s="126">
        <v>90336</v>
      </c>
      <c r="E476" s="138">
        <v>130718.24</v>
      </c>
    </row>
    <row r="477" spans="1:5" ht="15" x14ac:dyDescent="0.25">
      <c r="A477" s="136" t="s">
        <v>67</v>
      </c>
      <c r="B477" s="137">
        <v>31778</v>
      </c>
      <c r="C477" s="136" t="s">
        <v>147</v>
      </c>
      <c r="D477" s="126">
        <v>18247</v>
      </c>
      <c r="E477" s="138">
        <v>35435.75</v>
      </c>
    </row>
    <row r="478" spans="1:5" ht="15" x14ac:dyDescent="0.25">
      <c r="A478" s="136" t="s">
        <v>67</v>
      </c>
      <c r="B478" s="137">
        <v>32143</v>
      </c>
      <c r="C478" s="136" t="s">
        <v>147</v>
      </c>
      <c r="D478" s="126">
        <v>26134</v>
      </c>
      <c r="E478" s="138">
        <v>39593.300000000003</v>
      </c>
    </row>
    <row r="479" spans="1:5" ht="15" x14ac:dyDescent="0.25">
      <c r="A479" s="136" t="s">
        <v>67</v>
      </c>
      <c r="B479" s="137">
        <v>32509</v>
      </c>
      <c r="C479" s="136" t="s">
        <v>147</v>
      </c>
      <c r="D479" s="126">
        <v>31759</v>
      </c>
      <c r="E479" s="138">
        <v>59708.47</v>
      </c>
    </row>
    <row r="480" spans="1:5" ht="15" x14ac:dyDescent="0.25">
      <c r="A480" s="136" t="s">
        <v>67</v>
      </c>
      <c r="B480" s="137">
        <v>32874</v>
      </c>
      <c r="C480" s="136" t="s">
        <v>147</v>
      </c>
      <c r="D480" s="126">
        <v>24299</v>
      </c>
      <c r="E480" s="138">
        <v>51575.87</v>
      </c>
    </row>
    <row r="481" spans="1:5" ht="15" x14ac:dyDescent="0.25">
      <c r="A481" s="136" t="s">
        <v>67</v>
      </c>
      <c r="B481" s="137">
        <v>33239</v>
      </c>
      <c r="C481" s="136" t="s">
        <v>147</v>
      </c>
      <c r="D481" s="126">
        <v>23273</v>
      </c>
      <c r="E481" s="138">
        <v>52599.63</v>
      </c>
    </row>
    <row r="482" spans="1:5" ht="15" x14ac:dyDescent="0.25">
      <c r="A482" s="136" t="s">
        <v>67</v>
      </c>
      <c r="B482" s="137">
        <v>33604</v>
      </c>
      <c r="C482" s="136" t="s">
        <v>147</v>
      </c>
      <c r="D482" s="126">
        <v>6355</v>
      </c>
      <c r="E482" s="138">
        <v>18972.189999999999</v>
      </c>
    </row>
    <row r="483" spans="1:5" ht="15" x14ac:dyDescent="0.25">
      <c r="A483" s="136" t="s">
        <v>67</v>
      </c>
      <c r="B483" s="137">
        <v>33970</v>
      </c>
      <c r="C483" s="136" t="s">
        <v>147</v>
      </c>
      <c r="D483" s="126">
        <v>13287</v>
      </c>
      <c r="E483" s="138">
        <v>46212.51</v>
      </c>
    </row>
    <row r="484" spans="1:5" ht="15" x14ac:dyDescent="0.25">
      <c r="A484" s="136" t="s">
        <v>67</v>
      </c>
      <c r="B484" s="137">
        <v>34335</v>
      </c>
      <c r="C484" s="136" t="s">
        <v>147</v>
      </c>
      <c r="D484" s="126">
        <v>5601</v>
      </c>
      <c r="E484" s="138">
        <v>21863.47</v>
      </c>
    </row>
    <row r="485" spans="1:5" ht="15" x14ac:dyDescent="0.25">
      <c r="A485" s="136" t="s">
        <v>67</v>
      </c>
      <c r="B485" s="137">
        <v>34700</v>
      </c>
      <c r="C485" s="136" t="s">
        <v>147</v>
      </c>
      <c r="D485" s="126">
        <v>51633</v>
      </c>
      <c r="E485" s="138">
        <v>254245.84</v>
      </c>
    </row>
    <row r="486" spans="1:5" ht="15" x14ac:dyDescent="0.25">
      <c r="A486" s="136" t="s">
        <v>67</v>
      </c>
      <c r="B486" s="137">
        <v>35065</v>
      </c>
      <c r="C486" s="136" t="s">
        <v>147</v>
      </c>
      <c r="D486" s="126">
        <v>12690</v>
      </c>
      <c r="E486" s="138">
        <v>50991.53</v>
      </c>
    </row>
    <row r="487" spans="1:5" ht="15" x14ac:dyDescent="0.25">
      <c r="A487" s="136" t="s">
        <v>67</v>
      </c>
      <c r="B487" s="137">
        <v>35431</v>
      </c>
      <c r="C487" s="136" t="s">
        <v>147</v>
      </c>
      <c r="D487" s="126">
        <v>645</v>
      </c>
      <c r="E487" s="138">
        <v>2363.63</v>
      </c>
    </row>
    <row r="488" spans="1:5" ht="15" x14ac:dyDescent="0.25">
      <c r="A488" s="136" t="s">
        <v>67</v>
      </c>
      <c r="B488" s="137">
        <v>35796</v>
      </c>
      <c r="C488" s="136" t="s">
        <v>147</v>
      </c>
      <c r="D488" s="126">
        <v>509</v>
      </c>
      <c r="E488" s="138">
        <v>2423.0300000000002</v>
      </c>
    </row>
    <row r="489" spans="1:5" ht="15" x14ac:dyDescent="0.25">
      <c r="A489" s="136" t="s">
        <v>67</v>
      </c>
      <c r="B489" s="137">
        <v>36161</v>
      </c>
      <c r="C489" s="136" t="s">
        <v>147</v>
      </c>
      <c r="D489" s="126">
        <v>22242</v>
      </c>
      <c r="E489" s="138">
        <v>57238.97</v>
      </c>
    </row>
    <row r="490" spans="1:5" ht="15" x14ac:dyDescent="0.25">
      <c r="A490" s="136" t="s">
        <v>67</v>
      </c>
      <c r="B490" s="137">
        <v>36526</v>
      </c>
      <c r="C490" s="136" t="s">
        <v>147</v>
      </c>
      <c r="D490" s="126">
        <v>21244</v>
      </c>
      <c r="E490" s="138">
        <v>15917.35</v>
      </c>
    </row>
    <row r="491" spans="1:5" ht="15" x14ac:dyDescent="0.25">
      <c r="A491" s="136" t="s">
        <v>67</v>
      </c>
      <c r="B491" s="137">
        <v>36892</v>
      </c>
      <c r="C491" s="136" t="s">
        <v>147</v>
      </c>
      <c r="D491" s="126">
        <v>37657</v>
      </c>
      <c r="E491" s="138">
        <v>34209.49</v>
      </c>
    </row>
    <row r="492" spans="1:5" ht="15" x14ac:dyDescent="0.25">
      <c r="A492" s="136" t="s">
        <v>67</v>
      </c>
      <c r="B492" s="137">
        <v>37257</v>
      </c>
      <c r="C492" s="136" t="s">
        <v>147</v>
      </c>
      <c r="D492" s="126">
        <v>52117</v>
      </c>
      <c r="E492" s="138">
        <v>54861.68</v>
      </c>
    </row>
    <row r="493" spans="1:5" ht="15" x14ac:dyDescent="0.25">
      <c r="A493" s="136" t="s">
        <v>67</v>
      </c>
      <c r="B493" s="137">
        <v>37622</v>
      </c>
      <c r="C493" s="136" t="s">
        <v>147</v>
      </c>
      <c r="D493" s="126">
        <v>27968</v>
      </c>
      <c r="E493" s="138">
        <v>45182.8</v>
      </c>
    </row>
    <row r="494" spans="1:5" ht="15" x14ac:dyDescent="0.25">
      <c r="A494" s="136" t="s">
        <v>67</v>
      </c>
      <c r="B494" s="137">
        <v>37987</v>
      </c>
      <c r="C494" s="136" t="s">
        <v>147</v>
      </c>
      <c r="D494" s="126">
        <v>3521</v>
      </c>
      <c r="E494" s="138">
        <v>11887.98</v>
      </c>
    </row>
    <row r="495" spans="1:5" ht="15" x14ac:dyDescent="0.25">
      <c r="A495" s="136" t="s">
        <v>67</v>
      </c>
      <c r="B495" s="137">
        <v>38353</v>
      </c>
      <c r="C495" s="136" t="s">
        <v>147</v>
      </c>
      <c r="D495" s="126">
        <v>1801</v>
      </c>
      <c r="E495" s="138">
        <v>24454.36</v>
      </c>
    </row>
    <row r="496" spans="1:5" ht="15" x14ac:dyDescent="0.25">
      <c r="A496" s="136" t="s">
        <v>67</v>
      </c>
      <c r="B496" s="137">
        <v>38718</v>
      </c>
      <c r="C496" s="136" t="s">
        <v>147</v>
      </c>
      <c r="D496" s="126">
        <v>66838</v>
      </c>
      <c r="E496" s="138">
        <v>89257.919999999998</v>
      </c>
    </row>
    <row r="497" spans="1:5" ht="15" x14ac:dyDescent="0.25">
      <c r="A497" s="136" t="s">
        <v>67</v>
      </c>
      <c r="B497" s="137">
        <v>39083</v>
      </c>
      <c r="C497" s="136" t="s">
        <v>147</v>
      </c>
      <c r="D497" s="126">
        <v>26615</v>
      </c>
      <c r="E497" s="138">
        <v>68049.3</v>
      </c>
    </row>
    <row r="498" spans="1:5" ht="15" x14ac:dyDescent="0.25">
      <c r="A498" s="136" t="s">
        <v>67</v>
      </c>
      <c r="B498" s="137">
        <v>39448</v>
      </c>
      <c r="C498" s="136" t="s">
        <v>147</v>
      </c>
      <c r="D498" s="126">
        <v>19001</v>
      </c>
      <c r="E498" s="138">
        <v>15767.22</v>
      </c>
    </row>
    <row r="499" spans="1:5" ht="15" x14ac:dyDescent="0.25">
      <c r="A499" s="136" t="s">
        <v>67</v>
      </c>
      <c r="B499" s="137">
        <v>39691</v>
      </c>
      <c r="C499" s="136" t="s">
        <v>147</v>
      </c>
      <c r="D499" s="126">
        <v>33592</v>
      </c>
      <c r="E499" s="138">
        <v>42785.78</v>
      </c>
    </row>
    <row r="500" spans="1:5" ht="15" x14ac:dyDescent="0.25">
      <c r="A500" s="136" t="s">
        <v>67</v>
      </c>
      <c r="B500" s="137">
        <v>39813</v>
      </c>
      <c r="C500" s="136" t="s">
        <v>147</v>
      </c>
      <c r="D500" s="126">
        <v>5560</v>
      </c>
      <c r="E500" s="138">
        <v>18112.080000000002</v>
      </c>
    </row>
    <row r="501" spans="1:5" ht="15" x14ac:dyDescent="0.25">
      <c r="A501" s="136" t="s">
        <v>67</v>
      </c>
      <c r="B501" s="137">
        <v>39873</v>
      </c>
      <c r="C501" s="136" t="s">
        <v>147</v>
      </c>
      <c r="D501" s="126">
        <v>20386</v>
      </c>
      <c r="E501" s="138">
        <v>42171.42</v>
      </c>
    </row>
    <row r="502" spans="1:5" ht="15" x14ac:dyDescent="0.25">
      <c r="A502" s="136" t="s">
        <v>67</v>
      </c>
      <c r="B502" s="137">
        <v>40057</v>
      </c>
      <c r="C502" s="136" t="s">
        <v>147</v>
      </c>
      <c r="D502" s="126">
        <v>8827</v>
      </c>
      <c r="E502" s="138">
        <v>56096.800000000003</v>
      </c>
    </row>
    <row r="503" spans="1:5" ht="15" x14ac:dyDescent="0.25">
      <c r="A503" s="136" t="s">
        <v>67</v>
      </c>
      <c r="B503" s="137">
        <v>40482</v>
      </c>
      <c r="C503" s="136" t="s">
        <v>147</v>
      </c>
      <c r="D503" s="126">
        <v>12335</v>
      </c>
      <c r="E503" s="138">
        <v>3162.77</v>
      </c>
    </row>
    <row r="504" spans="1:5" ht="15" x14ac:dyDescent="0.25">
      <c r="A504" s="136" t="s">
        <v>67</v>
      </c>
      <c r="B504" s="137">
        <v>40512</v>
      </c>
      <c r="C504" s="136" t="s">
        <v>147</v>
      </c>
      <c r="D504" s="126">
        <v>19671</v>
      </c>
      <c r="E504" s="138">
        <v>23.13</v>
      </c>
    </row>
    <row r="505" spans="1:5" ht="15" x14ac:dyDescent="0.25">
      <c r="A505" s="136" t="s">
        <v>67</v>
      </c>
      <c r="B505" s="137">
        <v>40543</v>
      </c>
      <c r="C505" s="136" t="s">
        <v>147</v>
      </c>
      <c r="D505" s="126">
        <v>7704</v>
      </c>
      <c r="E505" s="138">
        <v>12987.66</v>
      </c>
    </row>
    <row r="506" spans="1:5" ht="15" x14ac:dyDescent="0.25">
      <c r="A506" s="136" t="s">
        <v>67</v>
      </c>
      <c r="B506" s="137">
        <v>40544</v>
      </c>
      <c r="C506" s="136" t="s">
        <v>147</v>
      </c>
      <c r="D506" s="126">
        <v>60</v>
      </c>
      <c r="E506" s="138">
        <v>473.07</v>
      </c>
    </row>
    <row r="507" spans="1:5" ht="15" x14ac:dyDescent="0.25">
      <c r="A507" s="136" t="s">
        <v>67</v>
      </c>
      <c r="B507" s="137">
        <v>40786</v>
      </c>
      <c r="C507" s="136" t="s">
        <v>147</v>
      </c>
      <c r="D507" s="126">
        <v>535</v>
      </c>
      <c r="E507" s="138">
        <v>49062.96</v>
      </c>
    </row>
    <row r="508" spans="1:5" ht="15" x14ac:dyDescent="0.25">
      <c r="A508" s="136" t="s">
        <v>67</v>
      </c>
      <c r="B508" s="137">
        <v>40877</v>
      </c>
      <c r="C508" s="136" t="s">
        <v>147</v>
      </c>
      <c r="D508" s="126">
        <v>5741</v>
      </c>
      <c r="E508" s="138">
        <v>23809.61</v>
      </c>
    </row>
    <row r="509" spans="1:5" ht="15" x14ac:dyDescent="0.25">
      <c r="A509" s="136" t="s">
        <v>67</v>
      </c>
      <c r="B509" s="137">
        <v>40939</v>
      </c>
      <c r="C509" s="136" t="s">
        <v>147</v>
      </c>
      <c r="D509" s="126">
        <v>15955</v>
      </c>
      <c r="E509" s="138">
        <v>39296.99</v>
      </c>
    </row>
    <row r="510" spans="1:5" ht="15" x14ac:dyDescent="0.25">
      <c r="A510" s="136" t="s">
        <v>67</v>
      </c>
      <c r="B510" s="137">
        <v>40968</v>
      </c>
      <c r="C510" s="136" t="s">
        <v>147</v>
      </c>
      <c r="D510" s="126">
        <v>200</v>
      </c>
      <c r="E510" s="138">
        <v>297.7</v>
      </c>
    </row>
    <row r="511" spans="1:5" ht="15" x14ac:dyDescent="0.25">
      <c r="A511" s="136" t="s">
        <v>67</v>
      </c>
      <c r="B511" s="137">
        <v>41029</v>
      </c>
      <c r="C511" s="136" t="s">
        <v>147</v>
      </c>
      <c r="D511" s="126">
        <v>1695</v>
      </c>
      <c r="E511" s="138">
        <v>6097.93</v>
      </c>
    </row>
    <row r="512" spans="1:5" ht="15" x14ac:dyDescent="0.25">
      <c r="A512" s="136" t="s">
        <v>67</v>
      </c>
      <c r="B512" s="137">
        <v>41060</v>
      </c>
      <c r="C512" s="136" t="s">
        <v>147</v>
      </c>
      <c r="D512" s="126">
        <v>1054</v>
      </c>
      <c r="E512" s="138">
        <v>3795.07</v>
      </c>
    </row>
    <row r="513" spans="1:5" ht="15" x14ac:dyDescent="0.25">
      <c r="A513" s="136" t="s">
        <v>67</v>
      </c>
      <c r="B513" s="137">
        <v>41274</v>
      </c>
      <c r="C513" s="136" t="s">
        <v>147</v>
      </c>
      <c r="D513" s="126">
        <v>2518</v>
      </c>
      <c r="E513" s="138">
        <v>11290.64</v>
      </c>
    </row>
    <row r="514" spans="1:5" ht="15" x14ac:dyDescent="0.25">
      <c r="A514" s="136" t="s">
        <v>67</v>
      </c>
      <c r="B514" s="137">
        <v>41305</v>
      </c>
      <c r="C514" s="136" t="s">
        <v>147</v>
      </c>
      <c r="D514" s="126">
        <v>772</v>
      </c>
      <c r="E514" s="138">
        <v>1722.29</v>
      </c>
    </row>
    <row r="515" spans="1:5" ht="15" x14ac:dyDescent="0.25">
      <c r="A515" s="136" t="s">
        <v>67</v>
      </c>
      <c r="B515" s="137">
        <v>41517</v>
      </c>
      <c r="C515" s="136" t="s">
        <v>147</v>
      </c>
      <c r="D515" s="126">
        <v>11449</v>
      </c>
      <c r="E515" s="138">
        <v>16353.97</v>
      </c>
    </row>
    <row r="516" spans="1:5" ht="15" x14ac:dyDescent="0.25">
      <c r="A516" s="136" t="s">
        <v>67</v>
      </c>
      <c r="B516" s="137">
        <v>41791</v>
      </c>
      <c r="C516" s="136" t="s">
        <v>147</v>
      </c>
      <c r="D516" s="126">
        <v>3900</v>
      </c>
      <c r="E516" s="138">
        <v>8409.4500000000007</v>
      </c>
    </row>
    <row r="517" spans="1:5" ht="15" x14ac:dyDescent="0.25">
      <c r="A517" s="136" t="s">
        <v>67</v>
      </c>
      <c r="B517" s="137">
        <v>41820</v>
      </c>
      <c r="C517" s="136" t="s">
        <v>147</v>
      </c>
      <c r="D517" s="126">
        <v>890</v>
      </c>
      <c r="E517" s="138">
        <v>416.83</v>
      </c>
    </row>
    <row r="518" spans="1:5" ht="15" x14ac:dyDescent="0.25">
      <c r="A518" s="136" t="s">
        <v>67</v>
      </c>
      <c r="B518" s="137">
        <v>41821</v>
      </c>
      <c r="C518" s="136" t="s">
        <v>147</v>
      </c>
      <c r="D518" s="126">
        <v>2672</v>
      </c>
      <c r="E518" s="138">
        <v>4597.38</v>
      </c>
    </row>
    <row r="519" spans="1:5" ht="15" x14ac:dyDescent="0.25">
      <c r="A519" s="136" t="s">
        <v>67</v>
      </c>
      <c r="B519" s="137">
        <v>41882</v>
      </c>
      <c r="C519" s="136" t="s">
        <v>147</v>
      </c>
      <c r="D519" s="126">
        <v>210</v>
      </c>
      <c r="E519" s="138">
        <v>4783.32</v>
      </c>
    </row>
    <row r="520" spans="1:5" ht="15" x14ac:dyDescent="0.25">
      <c r="A520" s="136" t="s">
        <v>67</v>
      </c>
      <c r="B520" s="137">
        <v>42004</v>
      </c>
      <c r="C520" s="136" t="s">
        <v>147</v>
      </c>
      <c r="D520" s="126">
        <v>13340</v>
      </c>
      <c r="E520" s="138">
        <v>35894.03</v>
      </c>
    </row>
    <row r="521" spans="1:5" ht="15" x14ac:dyDescent="0.25">
      <c r="A521" s="136" t="s">
        <v>67</v>
      </c>
      <c r="B521" s="137">
        <v>42155</v>
      </c>
      <c r="C521" s="136" t="s">
        <v>147</v>
      </c>
      <c r="D521" s="126">
        <v>1955</v>
      </c>
      <c r="E521" s="138">
        <v>2475.0700000000002</v>
      </c>
    </row>
    <row r="522" spans="1:5" ht="15" x14ac:dyDescent="0.25">
      <c r="A522" s="136" t="s">
        <v>67</v>
      </c>
      <c r="B522" s="137">
        <v>42185</v>
      </c>
      <c r="C522" s="136" t="s">
        <v>147</v>
      </c>
      <c r="D522" s="126">
        <v>9321</v>
      </c>
      <c r="E522" s="138">
        <v>21598.720000000001</v>
      </c>
    </row>
    <row r="523" spans="1:5" ht="15" x14ac:dyDescent="0.25">
      <c r="A523" s="136" t="s">
        <v>67</v>
      </c>
      <c r="B523" s="137">
        <v>42308</v>
      </c>
      <c r="C523" s="136" t="s">
        <v>147</v>
      </c>
      <c r="D523" s="126">
        <v>2755</v>
      </c>
      <c r="E523" s="138">
        <v>14262.02</v>
      </c>
    </row>
    <row r="524" spans="1:5" ht="15" x14ac:dyDescent="0.25">
      <c r="A524" s="136" t="s">
        <v>67</v>
      </c>
      <c r="B524" s="137">
        <v>42369</v>
      </c>
      <c r="C524" s="136" t="s">
        <v>147</v>
      </c>
      <c r="D524" s="126">
        <v>1310</v>
      </c>
      <c r="E524" s="138">
        <v>3718.73</v>
      </c>
    </row>
    <row r="525" spans="1:5" ht="15" x14ac:dyDescent="0.25">
      <c r="A525" s="136" t="s">
        <v>67</v>
      </c>
      <c r="B525" s="137">
        <v>42429</v>
      </c>
      <c r="C525" s="136" t="s">
        <v>147</v>
      </c>
      <c r="D525" s="126">
        <v>130</v>
      </c>
      <c r="E525" s="138">
        <v>416.46</v>
      </c>
    </row>
    <row r="526" spans="1:5" ht="15" x14ac:dyDescent="0.25">
      <c r="A526" s="136" t="s">
        <v>67</v>
      </c>
      <c r="B526" s="137">
        <v>12420</v>
      </c>
      <c r="C526" s="136" t="s">
        <v>57</v>
      </c>
      <c r="D526" s="126">
        <v>301066</v>
      </c>
      <c r="E526" s="138">
        <v>36743.1</v>
      </c>
    </row>
    <row r="527" spans="1:5" ht="15" x14ac:dyDescent="0.25">
      <c r="A527" s="136" t="s">
        <v>67</v>
      </c>
      <c r="B527" s="137">
        <v>12785</v>
      </c>
      <c r="C527" s="136" t="s">
        <v>57</v>
      </c>
      <c r="D527" s="126">
        <v>43</v>
      </c>
      <c r="E527" s="138">
        <v>6.85</v>
      </c>
    </row>
    <row r="528" spans="1:5" ht="15" x14ac:dyDescent="0.25">
      <c r="A528" s="136" t="s">
        <v>67</v>
      </c>
      <c r="B528" s="137">
        <v>15342</v>
      </c>
      <c r="C528" s="136" t="s">
        <v>57</v>
      </c>
      <c r="D528" s="126">
        <v>372</v>
      </c>
      <c r="E528" s="138">
        <v>89.85</v>
      </c>
    </row>
    <row r="529" spans="1:5" ht="15" x14ac:dyDescent="0.25">
      <c r="A529" s="136" t="s">
        <v>67</v>
      </c>
      <c r="B529" s="137">
        <v>17168</v>
      </c>
      <c r="C529" s="136" t="s">
        <v>57</v>
      </c>
      <c r="D529" s="126">
        <v>200605</v>
      </c>
      <c r="E529" s="138">
        <v>34353.370000000003</v>
      </c>
    </row>
    <row r="530" spans="1:5" ht="15" x14ac:dyDescent="0.25">
      <c r="A530" s="136" t="s">
        <v>67</v>
      </c>
      <c r="B530" s="137">
        <v>23743</v>
      </c>
      <c r="C530" s="136" t="s">
        <v>57</v>
      </c>
      <c r="D530" s="126">
        <v>7189</v>
      </c>
      <c r="E530" s="138">
        <v>1576.76</v>
      </c>
    </row>
    <row r="531" spans="1:5" ht="15" x14ac:dyDescent="0.25">
      <c r="A531" s="136" t="s">
        <v>67</v>
      </c>
      <c r="B531" s="137">
        <v>36161</v>
      </c>
      <c r="C531" s="136" t="s">
        <v>57</v>
      </c>
      <c r="D531" s="126">
        <v>732</v>
      </c>
      <c r="E531" s="138">
        <v>5723.34</v>
      </c>
    </row>
    <row r="532" spans="1:5" ht="15" x14ac:dyDescent="0.25">
      <c r="A532" s="136" t="s">
        <v>67</v>
      </c>
      <c r="B532" s="137">
        <v>36526</v>
      </c>
      <c r="C532" s="136" t="s">
        <v>57</v>
      </c>
      <c r="D532" s="126">
        <v>31880</v>
      </c>
      <c r="E532" s="138">
        <v>200651.03</v>
      </c>
    </row>
    <row r="533" spans="1:5" ht="15" x14ac:dyDescent="0.25">
      <c r="A533" s="136" t="s">
        <v>67</v>
      </c>
      <c r="B533" s="137">
        <v>36892</v>
      </c>
      <c r="C533" s="136" t="s">
        <v>57</v>
      </c>
      <c r="D533" s="126">
        <v>12128</v>
      </c>
      <c r="E533" s="138">
        <v>33579.440000000002</v>
      </c>
    </row>
    <row r="534" spans="1:5" ht="15" x14ac:dyDescent="0.25">
      <c r="A534" s="136" t="s">
        <v>67</v>
      </c>
      <c r="B534" s="137">
        <v>37257</v>
      </c>
      <c r="C534" s="136" t="s">
        <v>57</v>
      </c>
      <c r="D534" s="126">
        <v>12978</v>
      </c>
      <c r="E534" s="138">
        <v>48148.24</v>
      </c>
    </row>
    <row r="535" spans="1:5" ht="15" x14ac:dyDescent="0.25">
      <c r="A535" s="136" t="s">
        <v>67</v>
      </c>
      <c r="B535" s="137">
        <v>37622</v>
      </c>
      <c r="C535" s="136" t="s">
        <v>57</v>
      </c>
      <c r="D535" s="126">
        <v>15191</v>
      </c>
      <c r="E535" s="138">
        <v>90902.23</v>
      </c>
    </row>
    <row r="536" spans="1:5" ht="15" x14ac:dyDescent="0.25">
      <c r="A536" s="136" t="s">
        <v>67</v>
      </c>
      <c r="B536" s="137">
        <v>37987</v>
      </c>
      <c r="C536" s="136" t="s">
        <v>57</v>
      </c>
      <c r="D536" s="126">
        <v>6835</v>
      </c>
      <c r="E536" s="138">
        <v>93546.01</v>
      </c>
    </row>
    <row r="537" spans="1:5" ht="15" x14ac:dyDescent="0.25">
      <c r="A537" s="136" t="s">
        <v>67</v>
      </c>
      <c r="B537" s="137">
        <v>38353</v>
      </c>
      <c r="C537" s="136" t="s">
        <v>57</v>
      </c>
      <c r="D537" s="126">
        <v>2032</v>
      </c>
      <c r="E537" s="138">
        <v>26968.07</v>
      </c>
    </row>
    <row r="538" spans="1:5" ht="15" x14ac:dyDescent="0.25">
      <c r="A538" s="136" t="s">
        <v>67</v>
      </c>
      <c r="B538" s="137">
        <v>38718</v>
      </c>
      <c r="C538" s="136" t="s">
        <v>57</v>
      </c>
      <c r="D538" s="126">
        <v>3317</v>
      </c>
      <c r="E538" s="138">
        <v>5798.09</v>
      </c>
    </row>
    <row r="539" spans="1:5" ht="15" x14ac:dyDescent="0.25">
      <c r="A539" s="136" t="s">
        <v>67</v>
      </c>
      <c r="B539" s="137">
        <v>39083</v>
      </c>
      <c r="C539" s="136" t="s">
        <v>57</v>
      </c>
      <c r="D539" s="126">
        <v>588</v>
      </c>
      <c r="E539" s="138">
        <v>5793.8</v>
      </c>
    </row>
    <row r="540" spans="1:5" ht="15" x14ac:dyDescent="0.25">
      <c r="A540" s="136" t="s">
        <v>67</v>
      </c>
      <c r="B540" s="137">
        <v>39448</v>
      </c>
      <c r="C540" s="136" t="s">
        <v>57</v>
      </c>
      <c r="D540" s="126">
        <v>107</v>
      </c>
      <c r="E540" s="138">
        <v>182.97</v>
      </c>
    </row>
    <row r="541" spans="1:5" ht="15" x14ac:dyDescent="0.25">
      <c r="A541" s="136" t="s">
        <v>67</v>
      </c>
      <c r="B541" s="137">
        <v>40057</v>
      </c>
      <c r="C541" s="136" t="s">
        <v>57</v>
      </c>
      <c r="D541" s="126">
        <v>10987</v>
      </c>
      <c r="E541" s="138">
        <v>35593.07</v>
      </c>
    </row>
    <row r="542" spans="1:5" ht="15" x14ac:dyDescent="0.25">
      <c r="A542" s="136" t="s">
        <v>67</v>
      </c>
      <c r="B542" s="137">
        <v>40724</v>
      </c>
      <c r="C542" s="136" t="s">
        <v>57</v>
      </c>
      <c r="D542" s="126">
        <v>1177</v>
      </c>
      <c r="E542" s="138">
        <v>38013.360000000001</v>
      </c>
    </row>
    <row r="543" spans="1:5" ht="15" x14ac:dyDescent="0.25">
      <c r="A543" s="136" t="s">
        <v>67</v>
      </c>
      <c r="B543" s="137">
        <v>40816</v>
      </c>
      <c r="C543" s="136" t="s">
        <v>57</v>
      </c>
      <c r="D543" s="126">
        <v>649</v>
      </c>
      <c r="E543" s="138">
        <v>36077.25</v>
      </c>
    </row>
    <row r="544" spans="1:5" ht="15" x14ac:dyDescent="0.25">
      <c r="A544" s="136" t="s">
        <v>67</v>
      </c>
      <c r="B544" s="137">
        <v>40968</v>
      </c>
      <c r="C544" s="136" t="s">
        <v>57</v>
      </c>
      <c r="D544" s="126">
        <v>190</v>
      </c>
      <c r="E544" s="138">
        <v>1798.01</v>
      </c>
    </row>
    <row r="545" spans="1:5" ht="15" x14ac:dyDescent="0.25">
      <c r="A545" s="136" t="s">
        <v>67</v>
      </c>
      <c r="B545" s="137">
        <v>41060</v>
      </c>
      <c r="C545" s="136" t="s">
        <v>57</v>
      </c>
      <c r="D545" s="126">
        <v>1634</v>
      </c>
      <c r="E545" s="138">
        <v>17904.060000000001</v>
      </c>
    </row>
    <row r="546" spans="1:5" ht="15" x14ac:dyDescent="0.25">
      <c r="A546" s="136" t="s">
        <v>67</v>
      </c>
      <c r="B546" s="137">
        <v>41274</v>
      </c>
      <c r="C546" s="136" t="s">
        <v>57</v>
      </c>
      <c r="D546" s="126">
        <v>200</v>
      </c>
      <c r="E546" s="138">
        <v>18527.72</v>
      </c>
    </row>
    <row r="547" spans="1:5" ht="15" x14ac:dyDescent="0.25">
      <c r="A547" s="136" t="s">
        <v>67</v>
      </c>
      <c r="B547" s="137">
        <v>41426</v>
      </c>
      <c r="C547" s="136" t="s">
        <v>57</v>
      </c>
      <c r="D547" s="126">
        <v>1067</v>
      </c>
      <c r="E547" s="138">
        <v>14432.62</v>
      </c>
    </row>
    <row r="548" spans="1:5" ht="15" x14ac:dyDescent="0.25">
      <c r="A548" s="136" t="s">
        <v>67</v>
      </c>
      <c r="B548" s="137">
        <v>41486</v>
      </c>
      <c r="C548" s="136" t="s">
        <v>57</v>
      </c>
      <c r="D548" s="126">
        <v>1712</v>
      </c>
      <c r="E548" s="138">
        <v>11428.77</v>
      </c>
    </row>
    <row r="549" spans="1:5" ht="15" x14ac:dyDescent="0.25">
      <c r="A549" s="136" t="s">
        <v>67</v>
      </c>
      <c r="B549" s="137">
        <v>41698</v>
      </c>
      <c r="C549" s="136" t="s">
        <v>57</v>
      </c>
      <c r="D549" s="126">
        <v>250</v>
      </c>
      <c r="E549" s="138">
        <v>713.77</v>
      </c>
    </row>
    <row r="550" spans="1:5" ht="15" x14ac:dyDescent="0.25">
      <c r="A550" s="136" t="s">
        <v>67</v>
      </c>
      <c r="B550" s="137">
        <v>41851</v>
      </c>
      <c r="C550" s="136" t="s">
        <v>57</v>
      </c>
      <c r="D550" s="126">
        <v>107</v>
      </c>
      <c r="E550" s="138">
        <v>847.55</v>
      </c>
    </row>
    <row r="551" spans="1:5" ht="15" x14ac:dyDescent="0.25">
      <c r="A551" s="136" t="s">
        <v>67</v>
      </c>
      <c r="B551" s="137">
        <v>41912</v>
      </c>
      <c r="C551" s="136" t="s">
        <v>57</v>
      </c>
      <c r="D551" s="126">
        <v>321</v>
      </c>
      <c r="E551" s="138">
        <v>2439.38</v>
      </c>
    </row>
    <row r="552" spans="1:5" ht="15" x14ac:dyDescent="0.25">
      <c r="A552" s="136" t="s">
        <v>67</v>
      </c>
      <c r="B552" s="137">
        <v>41943</v>
      </c>
      <c r="C552" s="136" t="s">
        <v>57</v>
      </c>
      <c r="D552" s="126">
        <v>2020</v>
      </c>
      <c r="E552" s="138">
        <v>5253.15</v>
      </c>
    </row>
    <row r="553" spans="1:5" ht="15" x14ac:dyDescent="0.25">
      <c r="A553" s="136" t="s">
        <v>67</v>
      </c>
      <c r="B553" s="137">
        <v>42004</v>
      </c>
      <c r="C553" s="136" t="s">
        <v>57</v>
      </c>
      <c r="D553" s="126">
        <v>1070</v>
      </c>
      <c r="E553" s="138">
        <v>18125.07</v>
      </c>
    </row>
    <row r="554" spans="1:5" ht="15" x14ac:dyDescent="0.25">
      <c r="A554" s="136" t="s">
        <v>67</v>
      </c>
      <c r="B554" s="137">
        <v>42035</v>
      </c>
      <c r="C554" s="136" t="s">
        <v>57</v>
      </c>
      <c r="D554" s="126">
        <v>428</v>
      </c>
      <c r="E554" s="138">
        <v>4677.3100000000004</v>
      </c>
    </row>
    <row r="555" spans="1:5" ht="15" x14ac:dyDescent="0.25">
      <c r="A555" s="136" t="s">
        <v>67</v>
      </c>
      <c r="B555" s="137">
        <v>42185</v>
      </c>
      <c r="C555" s="136" t="s">
        <v>57</v>
      </c>
      <c r="D555" s="126">
        <v>856</v>
      </c>
      <c r="E555" s="138">
        <v>16590.599999999999</v>
      </c>
    </row>
    <row r="556" spans="1:5" ht="15" x14ac:dyDescent="0.25">
      <c r="A556" s="136" t="s">
        <v>67</v>
      </c>
      <c r="B556" s="137">
        <v>42308</v>
      </c>
      <c r="C556" s="136" t="s">
        <v>57</v>
      </c>
      <c r="D556" s="126">
        <v>214</v>
      </c>
      <c r="E556" s="138">
        <v>697.46</v>
      </c>
    </row>
    <row r="557" spans="1:5" ht="15" x14ac:dyDescent="0.25">
      <c r="A557" s="136" t="s">
        <v>67</v>
      </c>
      <c r="B557" s="137">
        <v>42369</v>
      </c>
      <c r="C557" s="136" t="s">
        <v>57</v>
      </c>
      <c r="D557" s="126">
        <v>428</v>
      </c>
      <c r="E557" s="138">
        <v>2604.5</v>
      </c>
    </row>
    <row r="558" spans="1:5" ht="15" x14ac:dyDescent="0.25">
      <c r="A558" s="136" t="s">
        <v>67</v>
      </c>
      <c r="B558" s="137">
        <v>42460</v>
      </c>
      <c r="C558" s="136" t="s">
        <v>57</v>
      </c>
      <c r="D558" s="126">
        <v>856</v>
      </c>
      <c r="E558" s="138">
        <v>4957.87</v>
      </c>
    </row>
    <row r="559" spans="1:5" ht="15" x14ac:dyDescent="0.25">
      <c r="A559" s="136" t="s">
        <v>67</v>
      </c>
      <c r="B559" s="137">
        <v>27395</v>
      </c>
      <c r="C559" s="136" t="s">
        <v>113</v>
      </c>
      <c r="D559" s="126">
        <v>11369</v>
      </c>
      <c r="E559" s="138">
        <v>6303.69</v>
      </c>
    </row>
    <row r="560" spans="1:5" ht="15" x14ac:dyDescent="0.25">
      <c r="A560" s="136" t="s">
        <v>67</v>
      </c>
      <c r="B560" s="137">
        <v>27760</v>
      </c>
      <c r="C560" s="136" t="s">
        <v>113</v>
      </c>
      <c r="D560" s="126">
        <v>42213</v>
      </c>
      <c r="E560" s="138">
        <v>28439.95</v>
      </c>
    </row>
    <row r="561" spans="1:5" ht="15" x14ac:dyDescent="0.25">
      <c r="A561" s="136" t="s">
        <v>67</v>
      </c>
      <c r="B561" s="137">
        <v>28126</v>
      </c>
      <c r="C561" s="136" t="s">
        <v>113</v>
      </c>
      <c r="D561" s="126">
        <v>68917</v>
      </c>
      <c r="E561" s="138">
        <v>49559.59</v>
      </c>
    </row>
    <row r="562" spans="1:5" ht="15" x14ac:dyDescent="0.25">
      <c r="A562" s="136" t="s">
        <v>67</v>
      </c>
      <c r="B562" s="137">
        <v>28491</v>
      </c>
      <c r="C562" s="136" t="s">
        <v>113</v>
      </c>
      <c r="D562" s="126">
        <v>83402</v>
      </c>
      <c r="E562" s="138">
        <v>70522.600000000006</v>
      </c>
    </row>
    <row r="563" spans="1:5" ht="15" x14ac:dyDescent="0.25">
      <c r="A563" s="136" t="s">
        <v>67</v>
      </c>
      <c r="B563" s="137">
        <v>28856</v>
      </c>
      <c r="C563" s="136" t="s">
        <v>113</v>
      </c>
      <c r="D563" s="126">
        <v>64902</v>
      </c>
      <c r="E563" s="138">
        <v>59872.73</v>
      </c>
    </row>
    <row r="564" spans="1:5" ht="15" x14ac:dyDescent="0.25">
      <c r="A564" s="136" t="s">
        <v>67</v>
      </c>
      <c r="B564" s="137">
        <v>29221</v>
      </c>
      <c r="C564" s="136" t="s">
        <v>113</v>
      </c>
      <c r="D564" s="126">
        <v>20904</v>
      </c>
      <c r="E564" s="138">
        <v>20602.75</v>
      </c>
    </row>
    <row r="565" spans="1:5" ht="15" x14ac:dyDescent="0.25">
      <c r="A565" s="136" t="s">
        <v>67</v>
      </c>
      <c r="B565" s="137">
        <v>29587</v>
      </c>
      <c r="C565" s="136" t="s">
        <v>113</v>
      </c>
      <c r="D565" s="126">
        <v>17888</v>
      </c>
      <c r="E565" s="138">
        <v>20804.099999999999</v>
      </c>
    </row>
    <row r="566" spans="1:5" ht="15" x14ac:dyDescent="0.25">
      <c r="A566" s="136" t="s">
        <v>67</v>
      </c>
      <c r="B566" s="137">
        <v>29952</v>
      </c>
      <c r="C566" s="136" t="s">
        <v>113</v>
      </c>
      <c r="D566" s="126">
        <v>31708</v>
      </c>
      <c r="E566" s="138">
        <v>42256.639999999999</v>
      </c>
    </row>
    <row r="567" spans="1:5" ht="15" x14ac:dyDescent="0.25">
      <c r="A567" s="136" t="s">
        <v>67</v>
      </c>
      <c r="B567" s="137">
        <v>30317</v>
      </c>
      <c r="C567" s="136" t="s">
        <v>113</v>
      </c>
      <c r="D567" s="126">
        <v>29483</v>
      </c>
      <c r="E567" s="138">
        <v>47811.11</v>
      </c>
    </row>
    <row r="568" spans="1:5" ht="15" x14ac:dyDescent="0.25">
      <c r="A568" s="136" t="s">
        <v>67</v>
      </c>
      <c r="B568" s="137">
        <v>30682</v>
      </c>
      <c r="C568" s="136" t="s">
        <v>113</v>
      </c>
      <c r="D568" s="126">
        <v>24167</v>
      </c>
      <c r="E568" s="138">
        <v>42937.51</v>
      </c>
    </row>
    <row r="569" spans="1:5" ht="15" x14ac:dyDescent="0.25">
      <c r="A569" s="136" t="s">
        <v>67</v>
      </c>
      <c r="B569" s="137">
        <v>31048</v>
      </c>
      <c r="C569" s="136" t="s">
        <v>113</v>
      </c>
      <c r="D569" s="126">
        <v>7720</v>
      </c>
      <c r="E569" s="138">
        <v>14977.5</v>
      </c>
    </row>
    <row r="570" spans="1:5" ht="15" x14ac:dyDescent="0.25">
      <c r="A570" s="136" t="s">
        <v>67</v>
      </c>
      <c r="B570" s="137">
        <v>31413</v>
      </c>
      <c r="C570" s="136" t="s">
        <v>113</v>
      </c>
      <c r="D570" s="126">
        <v>26527</v>
      </c>
      <c r="E570" s="138">
        <v>47406.11</v>
      </c>
    </row>
    <row r="571" spans="1:5" ht="15" x14ac:dyDescent="0.25">
      <c r="A571" s="136" t="s">
        <v>67</v>
      </c>
      <c r="B571" s="137">
        <v>31778</v>
      </c>
      <c r="C571" s="136" t="s">
        <v>113</v>
      </c>
      <c r="D571" s="126">
        <v>15777</v>
      </c>
      <c r="E571" s="138">
        <v>35012.82</v>
      </c>
    </row>
    <row r="572" spans="1:5" ht="15" x14ac:dyDescent="0.25">
      <c r="A572" s="136" t="s">
        <v>67</v>
      </c>
      <c r="B572" s="137">
        <v>32143</v>
      </c>
      <c r="C572" s="136" t="s">
        <v>113</v>
      </c>
      <c r="D572" s="126">
        <v>30926</v>
      </c>
      <c r="E572" s="138">
        <v>48706.1</v>
      </c>
    </row>
    <row r="573" spans="1:5" ht="15" x14ac:dyDescent="0.25">
      <c r="A573" s="136" t="s">
        <v>67</v>
      </c>
      <c r="B573" s="137">
        <v>32509</v>
      </c>
      <c r="C573" s="136" t="s">
        <v>113</v>
      </c>
      <c r="D573" s="126">
        <v>46445</v>
      </c>
      <c r="E573" s="138">
        <v>95166.61</v>
      </c>
    </row>
    <row r="574" spans="1:5" ht="15" x14ac:dyDescent="0.25">
      <c r="A574" s="136" t="s">
        <v>67</v>
      </c>
      <c r="B574" s="137">
        <v>32874</v>
      </c>
      <c r="C574" s="136" t="s">
        <v>113</v>
      </c>
      <c r="D574" s="126">
        <v>59420</v>
      </c>
      <c r="E574" s="138">
        <v>151168.95999999999</v>
      </c>
    </row>
    <row r="575" spans="1:5" ht="15" x14ac:dyDescent="0.25">
      <c r="A575" s="136" t="s">
        <v>67</v>
      </c>
      <c r="B575" s="137">
        <v>33604</v>
      </c>
      <c r="C575" s="136" t="s">
        <v>113</v>
      </c>
      <c r="D575" s="126">
        <v>23622</v>
      </c>
      <c r="E575" s="138">
        <v>79666.98</v>
      </c>
    </row>
    <row r="576" spans="1:5" ht="15" x14ac:dyDescent="0.25">
      <c r="A576" s="136" t="s">
        <v>67</v>
      </c>
      <c r="B576" s="137">
        <v>33970</v>
      </c>
      <c r="C576" s="136" t="s">
        <v>113</v>
      </c>
      <c r="D576" s="126">
        <v>13194</v>
      </c>
      <c r="E576" s="138">
        <v>51117.62</v>
      </c>
    </row>
    <row r="577" spans="1:5" ht="15" x14ac:dyDescent="0.25">
      <c r="A577" s="136" t="s">
        <v>67</v>
      </c>
      <c r="B577" s="137">
        <v>34335</v>
      </c>
      <c r="C577" s="136" t="s">
        <v>113</v>
      </c>
      <c r="D577" s="126">
        <v>10489</v>
      </c>
      <c r="E577" s="138">
        <v>47320.73</v>
      </c>
    </row>
    <row r="578" spans="1:5" ht="15" x14ac:dyDescent="0.25">
      <c r="A578" s="136" t="s">
        <v>67</v>
      </c>
      <c r="B578" s="137">
        <v>34700</v>
      </c>
      <c r="C578" s="136" t="s">
        <v>113</v>
      </c>
      <c r="D578" s="126">
        <v>70639</v>
      </c>
      <c r="E578" s="138">
        <v>304364.96999999997</v>
      </c>
    </row>
    <row r="579" spans="1:5" ht="15" x14ac:dyDescent="0.25">
      <c r="A579" s="136" t="s">
        <v>67</v>
      </c>
      <c r="B579" s="137">
        <v>35065</v>
      </c>
      <c r="C579" s="136" t="s">
        <v>113</v>
      </c>
      <c r="D579" s="126">
        <v>21962</v>
      </c>
      <c r="E579" s="138">
        <v>108388.91</v>
      </c>
    </row>
    <row r="580" spans="1:5" ht="15" x14ac:dyDescent="0.25">
      <c r="A580" s="136" t="s">
        <v>67</v>
      </c>
      <c r="B580" s="137">
        <v>35431</v>
      </c>
      <c r="C580" s="136" t="s">
        <v>113</v>
      </c>
      <c r="D580" s="126">
        <v>53009</v>
      </c>
      <c r="E580" s="138">
        <v>239604.9</v>
      </c>
    </row>
    <row r="581" spans="1:5" ht="15" x14ac:dyDescent="0.25">
      <c r="A581" s="136" t="s">
        <v>67</v>
      </c>
      <c r="B581" s="137">
        <v>35796</v>
      </c>
      <c r="C581" s="136" t="s">
        <v>113</v>
      </c>
      <c r="D581" s="126">
        <v>15752</v>
      </c>
      <c r="E581" s="138">
        <v>37526.589999999997</v>
      </c>
    </row>
    <row r="582" spans="1:5" ht="15" x14ac:dyDescent="0.25">
      <c r="A582" s="136" t="s">
        <v>67</v>
      </c>
      <c r="B582" s="137">
        <v>36161</v>
      </c>
      <c r="C582" s="136" t="s">
        <v>113</v>
      </c>
      <c r="D582" s="126">
        <v>29199</v>
      </c>
      <c r="E582" s="138">
        <v>34939.19</v>
      </c>
    </row>
    <row r="583" spans="1:5" ht="15" x14ac:dyDescent="0.25">
      <c r="A583" s="136" t="s">
        <v>67</v>
      </c>
      <c r="B583" s="137">
        <v>36526</v>
      </c>
      <c r="C583" s="136" t="s">
        <v>113</v>
      </c>
      <c r="D583" s="126">
        <v>13130</v>
      </c>
      <c r="E583" s="138">
        <v>3069.89</v>
      </c>
    </row>
    <row r="584" spans="1:5" ht="15" x14ac:dyDescent="0.25">
      <c r="A584" s="136" t="s">
        <v>67</v>
      </c>
      <c r="B584" s="137">
        <v>36892</v>
      </c>
      <c r="C584" s="136" t="s">
        <v>113</v>
      </c>
      <c r="D584" s="126">
        <v>24860</v>
      </c>
      <c r="E584" s="138">
        <v>29605.62</v>
      </c>
    </row>
    <row r="585" spans="1:5" ht="15" x14ac:dyDescent="0.25">
      <c r="A585" s="136" t="s">
        <v>67</v>
      </c>
      <c r="B585" s="137">
        <v>37257</v>
      </c>
      <c r="C585" s="136" t="s">
        <v>113</v>
      </c>
      <c r="D585" s="126">
        <v>61081</v>
      </c>
      <c r="E585" s="138">
        <v>136343.24</v>
      </c>
    </row>
    <row r="586" spans="1:5" ht="15" x14ac:dyDescent="0.25">
      <c r="A586" s="136" t="s">
        <v>67</v>
      </c>
      <c r="B586" s="137">
        <v>37622</v>
      </c>
      <c r="C586" s="136" t="s">
        <v>113</v>
      </c>
      <c r="D586" s="126">
        <v>37235</v>
      </c>
      <c r="E586" s="138">
        <v>93615.07</v>
      </c>
    </row>
    <row r="587" spans="1:5" ht="15" x14ac:dyDescent="0.25">
      <c r="A587" s="136" t="s">
        <v>67</v>
      </c>
      <c r="B587" s="137">
        <v>37987</v>
      </c>
      <c r="C587" s="136" t="s">
        <v>113</v>
      </c>
      <c r="D587" s="126">
        <v>9440</v>
      </c>
      <c r="E587" s="138">
        <v>15751.34</v>
      </c>
    </row>
    <row r="588" spans="1:5" ht="15" x14ac:dyDescent="0.25">
      <c r="A588" s="136" t="s">
        <v>67</v>
      </c>
      <c r="B588" s="137">
        <v>38718</v>
      </c>
      <c r="C588" s="136" t="s">
        <v>113</v>
      </c>
      <c r="D588" s="126">
        <v>9144</v>
      </c>
      <c r="E588" s="138">
        <v>25968.06</v>
      </c>
    </row>
    <row r="589" spans="1:5" ht="15" x14ac:dyDescent="0.25">
      <c r="A589" s="136" t="s">
        <v>67</v>
      </c>
      <c r="B589" s="137">
        <v>39083</v>
      </c>
      <c r="C589" s="136" t="s">
        <v>113</v>
      </c>
      <c r="D589" s="126">
        <v>498</v>
      </c>
      <c r="E589" s="138">
        <v>2756.54</v>
      </c>
    </row>
    <row r="590" spans="1:5" ht="15" x14ac:dyDescent="0.25">
      <c r="A590" s="136" t="s">
        <v>67</v>
      </c>
      <c r="B590" s="137">
        <v>39448</v>
      </c>
      <c r="C590" s="136" t="s">
        <v>113</v>
      </c>
      <c r="D590" s="126">
        <v>17830</v>
      </c>
      <c r="E590" s="138">
        <v>13898.01</v>
      </c>
    </row>
    <row r="591" spans="1:5" ht="15" x14ac:dyDescent="0.25">
      <c r="A591" s="136" t="s">
        <v>67</v>
      </c>
      <c r="B591" s="137">
        <v>39691</v>
      </c>
      <c r="C591" s="136" t="s">
        <v>113</v>
      </c>
      <c r="D591" s="126">
        <v>13341</v>
      </c>
      <c r="E591" s="138">
        <v>11969.98</v>
      </c>
    </row>
    <row r="592" spans="1:5" ht="15" x14ac:dyDescent="0.25">
      <c r="A592" s="136" t="s">
        <v>67</v>
      </c>
      <c r="B592" s="137">
        <v>39813</v>
      </c>
      <c r="C592" s="136" t="s">
        <v>113</v>
      </c>
      <c r="D592" s="126">
        <v>1629</v>
      </c>
      <c r="E592" s="138">
        <v>7595.42</v>
      </c>
    </row>
    <row r="593" spans="1:5" ht="15" x14ac:dyDescent="0.25">
      <c r="A593" s="136" t="s">
        <v>67</v>
      </c>
      <c r="B593" s="137">
        <v>39873</v>
      </c>
      <c r="C593" s="136" t="s">
        <v>113</v>
      </c>
      <c r="D593" s="126">
        <v>10226</v>
      </c>
      <c r="E593" s="138">
        <v>41702.239999999998</v>
      </c>
    </row>
    <row r="594" spans="1:5" ht="15" x14ac:dyDescent="0.25">
      <c r="A594" s="136" t="s">
        <v>67</v>
      </c>
      <c r="B594" s="137">
        <v>39994</v>
      </c>
      <c r="C594" s="136" t="s">
        <v>113</v>
      </c>
      <c r="D594" s="126">
        <v>26517</v>
      </c>
      <c r="E594" s="138">
        <v>94615.94</v>
      </c>
    </row>
    <row r="595" spans="1:5" ht="15" x14ac:dyDescent="0.25">
      <c r="A595" s="136" t="s">
        <v>67</v>
      </c>
      <c r="B595" s="137">
        <v>40056</v>
      </c>
      <c r="C595" s="136" t="s">
        <v>113</v>
      </c>
      <c r="D595" s="126">
        <v>2282</v>
      </c>
      <c r="E595" s="138">
        <v>6262.03</v>
      </c>
    </row>
    <row r="596" spans="1:5" ht="15" x14ac:dyDescent="0.25">
      <c r="A596" s="136" t="s">
        <v>67</v>
      </c>
      <c r="B596" s="137">
        <v>40147</v>
      </c>
      <c r="C596" s="136" t="s">
        <v>113</v>
      </c>
      <c r="D596" s="126">
        <v>9</v>
      </c>
      <c r="E596" s="138">
        <v>52.72</v>
      </c>
    </row>
    <row r="597" spans="1:5" ht="15" x14ac:dyDescent="0.25">
      <c r="A597" s="136" t="s">
        <v>67</v>
      </c>
      <c r="B597" s="137">
        <v>40164</v>
      </c>
      <c r="C597" s="136" t="s">
        <v>113</v>
      </c>
      <c r="D597" s="126">
        <v>2422</v>
      </c>
      <c r="E597" s="138">
        <v>67356.460000000006</v>
      </c>
    </row>
    <row r="598" spans="1:5" ht="15" x14ac:dyDescent="0.25">
      <c r="A598" s="136" t="s">
        <v>67</v>
      </c>
      <c r="B598" s="137">
        <v>40299</v>
      </c>
      <c r="C598" s="136" t="s">
        <v>113</v>
      </c>
      <c r="D598" s="126">
        <v>250</v>
      </c>
      <c r="E598" s="138">
        <v>686.09</v>
      </c>
    </row>
    <row r="599" spans="1:5" ht="15" x14ac:dyDescent="0.25">
      <c r="A599" s="136" t="s">
        <v>67</v>
      </c>
      <c r="B599" s="137">
        <v>40359</v>
      </c>
      <c r="C599" s="136" t="s">
        <v>113</v>
      </c>
      <c r="D599" s="126">
        <v>1488</v>
      </c>
      <c r="E599" s="138">
        <v>5096.46</v>
      </c>
    </row>
    <row r="600" spans="1:5" ht="15" x14ac:dyDescent="0.25">
      <c r="A600" s="136" t="s">
        <v>67</v>
      </c>
      <c r="B600" s="137">
        <v>40482</v>
      </c>
      <c r="C600" s="136" t="s">
        <v>113</v>
      </c>
      <c r="D600" s="126">
        <v>81969</v>
      </c>
      <c r="E600" s="138">
        <v>38448.71</v>
      </c>
    </row>
    <row r="601" spans="1:5" ht="15" x14ac:dyDescent="0.25">
      <c r="A601" s="136" t="s">
        <v>67</v>
      </c>
      <c r="B601" s="137">
        <v>40483</v>
      </c>
      <c r="C601" s="136" t="s">
        <v>113</v>
      </c>
      <c r="D601" s="126">
        <v>4630</v>
      </c>
      <c r="E601" s="138">
        <v>29599.25</v>
      </c>
    </row>
    <row r="602" spans="1:5" ht="15" x14ac:dyDescent="0.25">
      <c r="A602" s="136" t="s">
        <v>67</v>
      </c>
      <c r="B602" s="137">
        <v>40512</v>
      </c>
      <c r="C602" s="136" t="s">
        <v>113</v>
      </c>
      <c r="D602" s="126">
        <v>9346</v>
      </c>
      <c r="E602" s="138">
        <v>7623.25</v>
      </c>
    </row>
    <row r="603" spans="1:5" ht="15" x14ac:dyDescent="0.25">
      <c r="A603" s="136" t="s">
        <v>67</v>
      </c>
      <c r="B603" s="137">
        <v>40543</v>
      </c>
      <c r="C603" s="136" t="s">
        <v>113</v>
      </c>
      <c r="D603" s="126">
        <v>6749</v>
      </c>
      <c r="E603" s="138">
        <v>6336.9</v>
      </c>
    </row>
    <row r="604" spans="1:5" ht="15" x14ac:dyDescent="0.25">
      <c r="A604" s="136" t="s">
        <v>67</v>
      </c>
      <c r="B604" s="137">
        <v>40544</v>
      </c>
      <c r="C604" s="136" t="s">
        <v>113</v>
      </c>
      <c r="D604" s="126">
        <v>2246</v>
      </c>
      <c r="E604" s="138">
        <v>-828.4</v>
      </c>
    </row>
    <row r="605" spans="1:5" ht="15" x14ac:dyDescent="0.25">
      <c r="A605" s="136" t="s">
        <v>67</v>
      </c>
      <c r="B605" s="137">
        <v>40574</v>
      </c>
      <c r="C605" s="136" t="s">
        <v>113</v>
      </c>
      <c r="D605" s="126">
        <v>1021</v>
      </c>
      <c r="E605" s="138">
        <v>2311.85</v>
      </c>
    </row>
    <row r="606" spans="1:5" ht="15" x14ac:dyDescent="0.25">
      <c r="A606" s="136" t="s">
        <v>67</v>
      </c>
      <c r="B606" s="137">
        <v>40633</v>
      </c>
      <c r="C606" s="136" t="s">
        <v>113</v>
      </c>
      <c r="D606" s="126">
        <v>13980</v>
      </c>
      <c r="E606" s="138">
        <v>41986.41</v>
      </c>
    </row>
    <row r="607" spans="1:5" ht="15" x14ac:dyDescent="0.25">
      <c r="A607" s="136" t="s">
        <v>67</v>
      </c>
      <c r="B607" s="137">
        <v>40663</v>
      </c>
      <c r="C607" s="136" t="s">
        <v>113</v>
      </c>
      <c r="D607" s="126">
        <v>8658</v>
      </c>
      <c r="E607" s="138">
        <v>16206.56</v>
      </c>
    </row>
    <row r="608" spans="1:5" ht="15" x14ac:dyDescent="0.25">
      <c r="A608" s="136" t="s">
        <v>67</v>
      </c>
      <c r="B608" s="137">
        <v>40786</v>
      </c>
      <c r="C608" s="136" t="s">
        <v>113</v>
      </c>
      <c r="D608" s="126">
        <v>2000</v>
      </c>
      <c r="E608" s="138">
        <v>54943.45</v>
      </c>
    </row>
    <row r="609" spans="1:5" ht="15" x14ac:dyDescent="0.25">
      <c r="A609" s="136" t="s">
        <v>67</v>
      </c>
      <c r="B609" s="137">
        <v>40877</v>
      </c>
      <c r="C609" s="136" t="s">
        <v>113</v>
      </c>
      <c r="D609" s="126">
        <v>3157</v>
      </c>
      <c r="E609" s="138">
        <v>15760.45</v>
      </c>
    </row>
    <row r="610" spans="1:5" ht="15" x14ac:dyDescent="0.25">
      <c r="A610" s="136" t="s">
        <v>67</v>
      </c>
      <c r="B610" s="137">
        <v>40908</v>
      </c>
      <c r="C610" s="136" t="s">
        <v>113</v>
      </c>
      <c r="D610" s="126">
        <v>919</v>
      </c>
      <c r="E610" s="138">
        <v>2327.56</v>
      </c>
    </row>
    <row r="611" spans="1:5" ht="15" x14ac:dyDescent="0.25">
      <c r="A611" s="136" t="s">
        <v>67</v>
      </c>
      <c r="B611" s="137">
        <v>40939</v>
      </c>
      <c r="C611" s="136" t="s">
        <v>113</v>
      </c>
      <c r="D611" s="126">
        <v>23863</v>
      </c>
      <c r="E611" s="138">
        <v>46338.09</v>
      </c>
    </row>
    <row r="612" spans="1:5" ht="15" x14ac:dyDescent="0.25">
      <c r="A612" s="136" t="s">
        <v>67</v>
      </c>
      <c r="B612" s="137">
        <v>41060</v>
      </c>
      <c r="C612" s="136" t="s">
        <v>113</v>
      </c>
      <c r="D612" s="126">
        <v>28797</v>
      </c>
      <c r="E612" s="138">
        <v>78424.820000000007</v>
      </c>
    </row>
    <row r="613" spans="1:5" ht="15" x14ac:dyDescent="0.25">
      <c r="A613" s="136" t="s">
        <v>67</v>
      </c>
      <c r="B613" s="137">
        <v>41183</v>
      </c>
      <c r="C613" s="136" t="s">
        <v>113</v>
      </c>
      <c r="D613" s="126">
        <v>500</v>
      </c>
      <c r="E613" s="138">
        <v>436.38</v>
      </c>
    </row>
    <row r="614" spans="1:5" ht="15" x14ac:dyDescent="0.25">
      <c r="A614" s="136" t="s">
        <v>67</v>
      </c>
      <c r="B614" s="137">
        <v>41244</v>
      </c>
      <c r="C614" s="136" t="s">
        <v>113</v>
      </c>
      <c r="D614" s="126">
        <v>1410</v>
      </c>
      <c r="E614" s="138">
        <v>4360.37</v>
      </c>
    </row>
    <row r="615" spans="1:5" ht="15" x14ac:dyDescent="0.25">
      <c r="A615" s="136" t="s">
        <v>67</v>
      </c>
      <c r="B615" s="137">
        <v>41274</v>
      </c>
      <c r="C615" s="136" t="s">
        <v>113</v>
      </c>
      <c r="D615" s="126">
        <v>7068</v>
      </c>
      <c r="E615" s="138">
        <v>30395.47</v>
      </c>
    </row>
    <row r="616" spans="1:5" ht="15" x14ac:dyDescent="0.25">
      <c r="A616" s="136" t="s">
        <v>67</v>
      </c>
      <c r="B616" s="137">
        <v>41305</v>
      </c>
      <c r="C616" s="136" t="s">
        <v>113</v>
      </c>
      <c r="D616" s="126">
        <v>9605</v>
      </c>
      <c r="E616" s="138">
        <v>22927.41</v>
      </c>
    </row>
    <row r="617" spans="1:5" ht="15" x14ac:dyDescent="0.25">
      <c r="A617" s="136" t="s">
        <v>67</v>
      </c>
      <c r="B617" s="137">
        <v>41455</v>
      </c>
      <c r="C617" s="136" t="s">
        <v>113</v>
      </c>
      <c r="D617" s="126">
        <v>500</v>
      </c>
      <c r="E617" s="138">
        <v>8309.56</v>
      </c>
    </row>
    <row r="618" spans="1:5" ht="15" x14ac:dyDescent="0.25">
      <c r="A618" s="136" t="s">
        <v>67</v>
      </c>
      <c r="B618" s="137">
        <v>41517</v>
      </c>
      <c r="C618" s="136" t="s">
        <v>113</v>
      </c>
      <c r="D618" s="126">
        <v>16264</v>
      </c>
      <c r="E618" s="138">
        <v>24113.97</v>
      </c>
    </row>
    <row r="619" spans="1:5" ht="15" x14ac:dyDescent="0.25">
      <c r="A619" s="136" t="s">
        <v>67</v>
      </c>
      <c r="B619" s="137">
        <v>41639</v>
      </c>
      <c r="C619" s="136" t="s">
        <v>113</v>
      </c>
      <c r="D619" s="126">
        <v>1250</v>
      </c>
      <c r="E619" s="138">
        <v>2055.1</v>
      </c>
    </row>
    <row r="620" spans="1:5" ht="15" x14ac:dyDescent="0.25">
      <c r="A620" s="136" t="s">
        <v>67</v>
      </c>
      <c r="B620" s="137">
        <v>41791</v>
      </c>
      <c r="C620" s="136" t="s">
        <v>113</v>
      </c>
      <c r="D620" s="126">
        <v>5250</v>
      </c>
      <c r="E620" s="138">
        <v>15201.69</v>
      </c>
    </row>
    <row r="621" spans="1:5" ht="15" x14ac:dyDescent="0.25">
      <c r="A621" s="136" t="s">
        <v>67</v>
      </c>
      <c r="B621" s="137">
        <v>41821</v>
      </c>
      <c r="C621" s="136" t="s">
        <v>113</v>
      </c>
      <c r="D621" s="126">
        <v>9777</v>
      </c>
      <c r="E621" s="138">
        <v>22589.65</v>
      </c>
    </row>
    <row r="622" spans="1:5" ht="15" x14ac:dyDescent="0.25">
      <c r="A622" s="136" t="s">
        <v>67</v>
      </c>
      <c r="B622" s="137">
        <v>41882</v>
      </c>
      <c r="C622" s="136" t="s">
        <v>113</v>
      </c>
      <c r="D622" s="126">
        <v>2000</v>
      </c>
      <c r="E622" s="138">
        <v>15562.57</v>
      </c>
    </row>
    <row r="623" spans="1:5" ht="15" x14ac:dyDescent="0.25">
      <c r="A623" s="136" t="s">
        <v>67</v>
      </c>
      <c r="B623" s="137">
        <v>41973</v>
      </c>
      <c r="C623" s="136" t="s">
        <v>113</v>
      </c>
      <c r="D623" s="126">
        <v>1750</v>
      </c>
      <c r="E623" s="138">
        <v>4451.13</v>
      </c>
    </row>
    <row r="624" spans="1:5" ht="15" x14ac:dyDescent="0.25">
      <c r="A624" s="136" t="s">
        <v>67</v>
      </c>
      <c r="B624" s="137">
        <v>42004</v>
      </c>
      <c r="C624" s="136" t="s">
        <v>113</v>
      </c>
      <c r="D624" s="126">
        <v>7269</v>
      </c>
      <c r="E624" s="138">
        <v>19343.96</v>
      </c>
    </row>
    <row r="625" spans="1:5" ht="15" x14ac:dyDescent="0.25">
      <c r="A625" s="136" t="s">
        <v>67</v>
      </c>
      <c r="B625" s="137">
        <v>42094</v>
      </c>
      <c r="C625" s="136" t="s">
        <v>113</v>
      </c>
      <c r="D625" s="126">
        <v>2000</v>
      </c>
      <c r="E625" s="138">
        <v>5127.38</v>
      </c>
    </row>
    <row r="626" spans="1:5" ht="15" x14ac:dyDescent="0.25">
      <c r="A626" s="136" t="s">
        <v>67</v>
      </c>
      <c r="B626" s="137">
        <v>42185</v>
      </c>
      <c r="C626" s="136" t="s">
        <v>113</v>
      </c>
      <c r="D626" s="126">
        <v>15587</v>
      </c>
      <c r="E626" s="138">
        <v>27866.25</v>
      </c>
    </row>
    <row r="627" spans="1:5" ht="15" x14ac:dyDescent="0.25">
      <c r="A627" s="136" t="s">
        <v>67</v>
      </c>
      <c r="B627" s="137">
        <v>42308</v>
      </c>
      <c r="C627" s="136" t="s">
        <v>113</v>
      </c>
      <c r="D627" s="126">
        <v>2500</v>
      </c>
      <c r="E627" s="138">
        <v>3569.11</v>
      </c>
    </row>
    <row r="628" spans="1:5" ht="15" x14ac:dyDescent="0.25">
      <c r="A628" s="136" t="s">
        <v>67</v>
      </c>
      <c r="B628" s="137">
        <v>42369</v>
      </c>
      <c r="C628" s="136" t="s">
        <v>113</v>
      </c>
      <c r="D628" s="126">
        <v>8085</v>
      </c>
      <c r="E628" s="138">
        <v>15648.88</v>
      </c>
    </row>
    <row r="629" spans="1:5" ht="15" x14ac:dyDescent="0.25">
      <c r="A629" s="136" t="s">
        <v>67</v>
      </c>
      <c r="B629" s="137">
        <v>42429</v>
      </c>
      <c r="C629" s="136" t="s">
        <v>113</v>
      </c>
      <c r="D629" s="126">
        <v>500</v>
      </c>
      <c r="E629" s="138">
        <v>1139.28</v>
      </c>
    </row>
    <row r="630" spans="1:5" ht="15" x14ac:dyDescent="0.25">
      <c r="A630" s="136" t="s">
        <v>67</v>
      </c>
      <c r="B630" s="137">
        <v>42460</v>
      </c>
      <c r="C630" s="136" t="s">
        <v>113</v>
      </c>
      <c r="D630" s="126">
        <v>2250</v>
      </c>
      <c r="E630" s="138">
        <v>32473.16</v>
      </c>
    </row>
    <row r="631" spans="1:5" ht="15" x14ac:dyDescent="0.25">
      <c r="A631" s="136" t="s">
        <v>67</v>
      </c>
      <c r="B631" s="137">
        <v>40421</v>
      </c>
      <c r="C631" s="136" t="s">
        <v>114</v>
      </c>
      <c r="D631" s="126">
        <v>500</v>
      </c>
      <c r="E631" s="138">
        <v>3238.76</v>
      </c>
    </row>
    <row r="632" spans="1:5" ht="15" x14ac:dyDescent="0.25">
      <c r="A632" s="136" t="s">
        <v>67</v>
      </c>
      <c r="B632" s="137">
        <v>42339</v>
      </c>
      <c r="C632" s="136" t="s">
        <v>150</v>
      </c>
      <c r="D632" s="126">
        <v>90</v>
      </c>
      <c r="E632" s="138">
        <v>185357.47</v>
      </c>
    </row>
    <row r="633" spans="1:5" ht="15" x14ac:dyDescent="0.25">
      <c r="A633" s="136" t="s">
        <v>67</v>
      </c>
      <c r="B633" s="137">
        <v>12420</v>
      </c>
      <c r="C633" s="136" t="s">
        <v>60</v>
      </c>
      <c r="D633" s="126">
        <v>1194</v>
      </c>
      <c r="E633" s="138">
        <v>287</v>
      </c>
    </row>
    <row r="634" spans="1:5" ht="15" x14ac:dyDescent="0.25">
      <c r="A634" s="136" t="s">
        <v>67</v>
      </c>
      <c r="B634" s="137">
        <v>39142</v>
      </c>
      <c r="C634" s="136" t="s">
        <v>60</v>
      </c>
      <c r="D634" s="126">
        <v>502</v>
      </c>
      <c r="E634" s="138">
        <v>-1075.3499999999999</v>
      </c>
    </row>
    <row r="635" spans="1:5" ht="15" x14ac:dyDescent="0.25">
      <c r="A635" s="136" t="s">
        <v>67</v>
      </c>
      <c r="B635" s="137">
        <v>12420</v>
      </c>
      <c r="C635" s="136" t="s">
        <v>104</v>
      </c>
      <c r="D635" s="126">
        <v>18015</v>
      </c>
      <c r="E635" s="138">
        <v>2451.36</v>
      </c>
    </row>
    <row r="636" spans="1:5" ht="15" x14ac:dyDescent="0.25">
      <c r="A636" s="136" t="s">
        <v>67</v>
      </c>
      <c r="B636" s="137">
        <v>12785</v>
      </c>
      <c r="C636" s="136" t="s">
        <v>104</v>
      </c>
      <c r="D636" s="126">
        <v>3</v>
      </c>
      <c r="E636" s="138">
        <v>0.48</v>
      </c>
    </row>
    <row r="637" spans="1:5" ht="15" x14ac:dyDescent="0.25">
      <c r="A637" s="136" t="s">
        <v>67</v>
      </c>
      <c r="B637" s="137">
        <v>19360</v>
      </c>
      <c r="C637" s="136" t="s">
        <v>104</v>
      </c>
      <c r="D637" s="126">
        <v>59684</v>
      </c>
      <c r="E637" s="138">
        <v>15266.42</v>
      </c>
    </row>
    <row r="638" spans="1:5" ht="15" x14ac:dyDescent="0.25">
      <c r="A638" s="136" t="s">
        <v>67</v>
      </c>
      <c r="B638" s="137">
        <v>20821</v>
      </c>
      <c r="C638" s="136" t="s">
        <v>104</v>
      </c>
      <c r="D638" s="126">
        <v>549</v>
      </c>
      <c r="E638" s="138">
        <v>219.89</v>
      </c>
    </row>
    <row r="639" spans="1:5" ht="15" x14ac:dyDescent="0.25">
      <c r="A639" s="136" t="s">
        <v>67</v>
      </c>
      <c r="B639" s="137">
        <v>23012</v>
      </c>
      <c r="C639" s="136" t="s">
        <v>104</v>
      </c>
      <c r="D639" s="126">
        <v>18329</v>
      </c>
      <c r="E639" s="138">
        <v>4422.3500000000004</v>
      </c>
    </row>
    <row r="640" spans="1:5" ht="15" x14ac:dyDescent="0.25">
      <c r="A640" s="136" t="s">
        <v>67</v>
      </c>
      <c r="B640" s="137">
        <v>23743</v>
      </c>
      <c r="C640" s="136" t="s">
        <v>104</v>
      </c>
      <c r="D640" s="126">
        <v>485303</v>
      </c>
      <c r="E640" s="138">
        <v>125079.31</v>
      </c>
    </row>
    <row r="641" spans="1:5" ht="15" x14ac:dyDescent="0.25">
      <c r="A641" s="136" t="s">
        <v>67</v>
      </c>
      <c r="B641" s="137">
        <v>24108</v>
      </c>
      <c r="C641" s="136" t="s">
        <v>104</v>
      </c>
      <c r="D641" s="126">
        <v>52997</v>
      </c>
      <c r="E641" s="138">
        <v>15256.15</v>
      </c>
    </row>
    <row r="642" spans="1:5" ht="15" x14ac:dyDescent="0.25">
      <c r="A642" s="136" t="s">
        <v>67</v>
      </c>
      <c r="B642" s="137">
        <v>24473</v>
      </c>
      <c r="C642" s="136" t="s">
        <v>104</v>
      </c>
      <c r="D642" s="126">
        <v>85230</v>
      </c>
      <c r="E642" s="138">
        <v>24085.1</v>
      </c>
    </row>
    <row r="643" spans="1:5" ht="15" x14ac:dyDescent="0.25">
      <c r="A643" s="136" t="s">
        <v>67</v>
      </c>
      <c r="B643" s="137">
        <v>24838</v>
      </c>
      <c r="C643" s="136" t="s">
        <v>104</v>
      </c>
      <c r="D643" s="126">
        <v>32051</v>
      </c>
      <c r="E643" s="138">
        <v>10308.620000000001</v>
      </c>
    </row>
    <row r="644" spans="1:5" ht="15" x14ac:dyDescent="0.25">
      <c r="A644" s="136" t="s">
        <v>67</v>
      </c>
      <c r="B644" s="137">
        <v>25204</v>
      </c>
      <c r="C644" s="136" t="s">
        <v>104</v>
      </c>
      <c r="D644" s="126">
        <v>101536</v>
      </c>
      <c r="E644" s="138">
        <v>33050.82</v>
      </c>
    </row>
    <row r="645" spans="1:5" ht="15" x14ac:dyDescent="0.25">
      <c r="A645" s="136" t="s">
        <v>67</v>
      </c>
      <c r="B645" s="137">
        <v>25569</v>
      </c>
      <c r="C645" s="136" t="s">
        <v>104</v>
      </c>
      <c r="D645" s="126">
        <v>89179</v>
      </c>
      <c r="E645" s="138">
        <v>33213.800000000003</v>
      </c>
    </row>
    <row r="646" spans="1:5" ht="15" x14ac:dyDescent="0.25">
      <c r="A646" s="136" t="s">
        <v>67</v>
      </c>
      <c r="B646" s="137">
        <v>25934</v>
      </c>
      <c r="C646" s="136" t="s">
        <v>104</v>
      </c>
      <c r="D646" s="126">
        <v>6497</v>
      </c>
      <c r="E646" s="138">
        <v>2526.5500000000002</v>
      </c>
    </row>
    <row r="647" spans="1:5" ht="15" x14ac:dyDescent="0.25">
      <c r="A647" s="136" t="s">
        <v>67</v>
      </c>
      <c r="B647" s="137">
        <v>26299</v>
      </c>
      <c r="C647" s="136" t="s">
        <v>104</v>
      </c>
      <c r="D647" s="126">
        <v>2784</v>
      </c>
      <c r="E647" s="138">
        <v>1516.3</v>
      </c>
    </row>
    <row r="648" spans="1:5" ht="15" x14ac:dyDescent="0.25">
      <c r="A648" s="136" t="s">
        <v>67</v>
      </c>
      <c r="B648" s="137">
        <v>26665</v>
      </c>
      <c r="C648" s="136" t="s">
        <v>104</v>
      </c>
      <c r="D648" s="126">
        <v>8689</v>
      </c>
      <c r="E648" s="138">
        <v>4892.49</v>
      </c>
    </row>
    <row r="649" spans="1:5" ht="15" x14ac:dyDescent="0.25">
      <c r="A649" s="136" t="s">
        <v>67</v>
      </c>
      <c r="B649" s="137">
        <v>27030</v>
      </c>
      <c r="C649" s="136" t="s">
        <v>104</v>
      </c>
      <c r="D649" s="126">
        <v>60610</v>
      </c>
      <c r="E649" s="138">
        <v>39217.800000000003</v>
      </c>
    </row>
    <row r="650" spans="1:5" ht="15" x14ac:dyDescent="0.25">
      <c r="A650" s="136" t="s">
        <v>67</v>
      </c>
      <c r="B650" s="137">
        <v>27395</v>
      </c>
      <c r="C650" s="136" t="s">
        <v>104</v>
      </c>
      <c r="D650" s="126">
        <v>24987</v>
      </c>
      <c r="E650" s="138">
        <v>17505.75</v>
      </c>
    </row>
    <row r="651" spans="1:5" ht="15" x14ac:dyDescent="0.25">
      <c r="A651" s="136" t="s">
        <v>67</v>
      </c>
      <c r="B651" s="137">
        <v>27760</v>
      </c>
      <c r="C651" s="136" t="s">
        <v>104</v>
      </c>
      <c r="D651" s="126">
        <v>19171</v>
      </c>
      <c r="E651" s="138">
        <v>13605.83</v>
      </c>
    </row>
    <row r="652" spans="1:5" ht="15" x14ac:dyDescent="0.25">
      <c r="A652" s="136" t="s">
        <v>67</v>
      </c>
      <c r="B652" s="137">
        <v>28126</v>
      </c>
      <c r="C652" s="136" t="s">
        <v>104</v>
      </c>
      <c r="D652" s="126">
        <v>17885</v>
      </c>
      <c r="E652" s="138">
        <v>15061.12</v>
      </c>
    </row>
    <row r="653" spans="1:5" ht="15" x14ac:dyDescent="0.25">
      <c r="A653" s="136" t="s">
        <v>67</v>
      </c>
      <c r="B653" s="137">
        <v>28491</v>
      </c>
      <c r="C653" s="136" t="s">
        <v>104</v>
      </c>
      <c r="D653" s="126">
        <v>51444</v>
      </c>
      <c r="E653" s="138">
        <v>57463.74</v>
      </c>
    </row>
    <row r="654" spans="1:5" ht="15" x14ac:dyDescent="0.25">
      <c r="A654" s="136" t="s">
        <v>67</v>
      </c>
      <c r="B654" s="137">
        <v>28856</v>
      </c>
      <c r="C654" s="136" t="s">
        <v>104</v>
      </c>
      <c r="D654" s="126">
        <v>24068</v>
      </c>
      <c r="E654" s="138">
        <v>29270.34</v>
      </c>
    </row>
    <row r="655" spans="1:5" ht="15" x14ac:dyDescent="0.25">
      <c r="A655" s="136" t="s">
        <v>67</v>
      </c>
      <c r="B655" s="137">
        <v>29221</v>
      </c>
      <c r="C655" s="136" t="s">
        <v>104</v>
      </c>
      <c r="D655" s="126">
        <v>8501</v>
      </c>
      <c r="E655" s="138">
        <v>10930.3</v>
      </c>
    </row>
    <row r="656" spans="1:5" ht="15" x14ac:dyDescent="0.25">
      <c r="A656" s="136" t="s">
        <v>67</v>
      </c>
      <c r="B656" s="137">
        <v>29587</v>
      </c>
      <c r="C656" s="136" t="s">
        <v>104</v>
      </c>
      <c r="D656" s="126">
        <v>32254</v>
      </c>
      <c r="E656" s="138">
        <v>51628.85</v>
      </c>
    </row>
    <row r="657" spans="1:5" ht="15" x14ac:dyDescent="0.25">
      <c r="A657" s="136" t="s">
        <v>67</v>
      </c>
      <c r="B657" s="137">
        <v>29952</v>
      </c>
      <c r="C657" s="136" t="s">
        <v>104</v>
      </c>
      <c r="D657" s="126">
        <v>8965</v>
      </c>
      <c r="E657" s="138">
        <v>15663.22</v>
      </c>
    </row>
    <row r="658" spans="1:5" ht="15" x14ac:dyDescent="0.25">
      <c r="A658" s="136" t="s">
        <v>67</v>
      </c>
      <c r="B658" s="137">
        <v>30317</v>
      </c>
      <c r="C658" s="136" t="s">
        <v>104</v>
      </c>
      <c r="D658" s="126">
        <v>61333</v>
      </c>
      <c r="E658" s="138">
        <v>162604.76999999999</v>
      </c>
    </row>
    <row r="659" spans="1:5" ht="15" x14ac:dyDescent="0.25">
      <c r="A659" s="136" t="s">
        <v>67</v>
      </c>
      <c r="B659" s="137">
        <v>30682</v>
      </c>
      <c r="C659" s="136" t="s">
        <v>104</v>
      </c>
      <c r="D659" s="126">
        <v>5942</v>
      </c>
      <c r="E659" s="138">
        <v>18062.900000000001</v>
      </c>
    </row>
    <row r="660" spans="1:5" ht="15" x14ac:dyDescent="0.25">
      <c r="A660" s="136" t="s">
        <v>67</v>
      </c>
      <c r="B660" s="137">
        <v>31048</v>
      </c>
      <c r="C660" s="136" t="s">
        <v>104</v>
      </c>
      <c r="D660" s="126">
        <v>20211</v>
      </c>
      <c r="E660" s="138">
        <v>41524.480000000003</v>
      </c>
    </row>
    <row r="661" spans="1:5" ht="15" x14ac:dyDescent="0.25">
      <c r="A661" s="136" t="s">
        <v>67</v>
      </c>
      <c r="B661" s="137">
        <v>31413</v>
      </c>
      <c r="C661" s="136" t="s">
        <v>104</v>
      </c>
      <c r="D661" s="126">
        <v>23791</v>
      </c>
      <c r="E661" s="138">
        <v>76918.679999999993</v>
      </c>
    </row>
    <row r="662" spans="1:5" ht="15" x14ac:dyDescent="0.25">
      <c r="A662" s="136" t="s">
        <v>67</v>
      </c>
      <c r="B662" s="137">
        <v>31778</v>
      </c>
      <c r="C662" s="136" t="s">
        <v>104</v>
      </c>
      <c r="D662" s="126">
        <v>10297</v>
      </c>
      <c r="E662" s="138">
        <v>42513.33</v>
      </c>
    </row>
    <row r="663" spans="1:5" ht="15" x14ac:dyDescent="0.25">
      <c r="A663" s="136" t="s">
        <v>67</v>
      </c>
      <c r="B663" s="137">
        <v>32143</v>
      </c>
      <c r="C663" s="136" t="s">
        <v>104</v>
      </c>
      <c r="D663" s="126">
        <v>18584</v>
      </c>
      <c r="E663" s="138">
        <v>63136.71</v>
      </c>
    </row>
    <row r="664" spans="1:5" ht="15" x14ac:dyDescent="0.25">
      <c r="A664" s="136" t="s">
        <v>67</v>
      </c>
      <c r="B664" s="137">
        <v>32509</v>
      </c>
      <c r="C664" s="136" t="s">
        <v>104</v>
      </c>
      <c r="D664" s="126">
        <v>35227</v>
      </c>
      <c r="E664" s="138">
        <v>70773.919999999998</v>
      </c>
    </row>
    <row r="665" spans="1:5" ht="15" x14ac:dyDescent="0.25">
      <c r="A665" s="136" t="s">
        <v>67</v>
      </c>
      <c r="B665" s="137">
        <v>32874</v>
      </c>
      <c r="C665" s="136" t="s">
        <v>104</v>
      </c>
      <c r="D665" s="126">
        <v>10640</v>
      </c>
      <c r="E665" s="138">
        <v>27586.2</v>
      </c>
    </row>
    <row r="666" spans="1:5" ht="15" x14ac:dyDescent="0.25">
      <c r="A666" s="136" t="s">
        <v>67</v>
      </c>
      <c r="B666" s="137">
        <v>33239</v>
      </c>
      <c r="C666" s="136" t="s">
        <v>104</v>
      </c>
      <c r="D666" s="126">
        <v>44258</v>
      </c>
      <c r="E666" s="138">
        <v>124994.89</v>
      </c>
    </row>
    <row r="667" spans="1:5" ht="15" x14ac:dyDescent="0.25">
      <c r="A667" s="136" t="s">
        <v>67</v>
      </c>
      <c r="B667" s="137">
        <v>33604</v>
      </c>
      <c r="C667" s="136" t="s">
        <v>104</v>
      </c>
      <c r="D667" s="126">
        <v>14573</v>
      </c>
      <c r="E667" s="138">
        <v>52319.17</v>
      </c>
    </row>
    <row r="668" spans="1:5" ht="15" x14ac:dyDescent="0.25">
      <c r="A668" s="136" t="s">
        <v>67</v>
      </c>
      <c r="B668" s="137">
        <v>33970</v>
      </c>
      <c r="C668" s="136" t="s">
        <v>104</v>
      </c>
      <c r="D668" s="126">
        <v>19512</v>
      </c>
      <c r="E668" s="138">
        <v>84862.95</v>
      </c>
    </row>
    <row r="669" spans="1:5" ht="15" x14ac:dyDescent="0.25">
      <c r="A669" s="136" t="s">
        <v>67</v>
      </c>
      <c r="B669" s="137">
        <v>34335</v>
      </c>
      <c r="C669" s="136" t="s">
        <v>104</v>
      </c>
      <c r="D669" s="126">
        <v>25774</v>
      </c>
      <c r="E669" s="138">
        <v>132337.16</v>
      </c>
    </row>
    <row r="670" spans="1:5" ht="15" x14ac:dyDescent="0.25">
      <c r="A670" s="136" t="s">
        <v>67</v>
      </c>
      <c r="B670" s="137">
        <v>34700</v>
      </c>
      <c r="C670" s="136" t="s">
        <v>104</v>
      </c>
      <c r="D670" s="126">
        <v>32855</v>
      </c>
      <c r="E670" s="138">
        <v>287384.07</v>
      </c>
    </row>
    <row r="671" spans="1:5" ht="15" x14ac:dyDescent="0.25">
      <c r="A671" s="136" t="s">
        <v>67</v>
      </c>
      <c r="B671" s="137">
        <v>35065</v>
      </c>
      <c r="C671" s="136" t="s">
        <v>104</v>
      </c>
      <c r="D671" s="126">
        <v>7816</v>
      </c>
      <c r="E671" s="138">
        <v>59272.09</v>
      </c>
    </row>
    <row r="672" spans="1:5" ht="15" x14ac:dyDescent="0.25">
      <c r="A672" s="136" t="s">
        <v>67</v>
      </c>
      <c r="B672" s="137">
        <v>35431</v>
      </c>
      <c r="C672" s="136" t="s">
        <v>104</v>
      </c>
      <c r="D672" s="126">
        <v>25280</v>
      </c>
      <c r="E672" s="138">
        <v>168450.14</v>
      </c>
    </row>
    <row r="673" spans="1:5" ht="15" x14ac:dyDescent="0.25">
      <c r="A673" s="136" t="s">
        <v>67</v>
      </c>
      <c r="B673" s="137">
        <v>35796</v>
      </c>
      <c r="C673" s="136" t="s">
        <v>104</v>
      </c>
      <c r="D673" s="126">
        <v>26602</v>
      </c>
      <c r="E673" s="138">
        <v>96525.08</v>
      </c>
    </row>
    <row r="674" spans="1:5" ht="15" x14ac:dyDescent="0.25">
      <c r="A674" s="136" t="s">
        <v>67</v>
      </c>
      <c r="B674" s="137">
        <v>36161</v>
      </c>
      <c r="C674" s="136" t="s">
        <v>104</v>
      </c>
      <c r="D674" s="126">
        <v>35424</v>
      </c>
      <c r="E674" s="138">
        <v>155845.24</v>
      </c>
    </row>
    <row r="675" spans="1:5" ht="15" x14ac:dyDescent="0.25">
      <c r="A675" s="136" t="s">
        <v>67</v>
      </c>
      <c r="B675" s="137">
        <v>36526</v>
      </c>
      <c r="C675" s="136" t="s">
        <v>104</v>
      </c>
      <c r="D675" s="126">
        <v>95860</v>
      </c>
      <c r="E675" s="138">
        <v>718518.83</v>
      </c>
    </row>
    <row r="676" spans="1:5" ht="15" x14ac:dyDescent="0.25">
      <c r="A676" s="136" t="s">
        <v>67</v>
      </c>
      <c r="B676" s="137">
        <v>36892</v>
      </c>
      <c r="C676" s="136" t="s">
        <v>104</v>
      </c>
      <c r="D676" s="126">
        <v>64156</v>
      </c>
      <c r="E676" s="138">
        <v>559065.97</v>
      </c>
    </row>
    <row r="677" spans="1:5" ht="15" x14ac:dyDescent="0.25">
      <c r="A677" s="136" t="s">
        <v>67</v>
      </c>
      <c r="B677" s="137">
        <v>37257</v>
      </c>
      <c r="C677" s="136" t="s">
        <v>104</v>
      </c>
      <c r="D677" s="126">
        <v>29787</v>
      </c>
      <c r="E677" s="138">
        <v>139773.81</v>
      </c>
    </row>
    <row r="678" spans="1:5" ht="15" x14ac:dyDescent="0.25">
      <c r="A678" s="136" t="s">
        <v>67</v>
      </c>
      <c r="B678" s="137">
        <v>37622</v>
      </c>
      <c r="C678" s="136" t="s">
        <v>104</v>
      </c>
      <c r="D678" s="126">
        <v>20756</v>
      </c>
      <c r="E678" s="138">
        <v>195559.48</v>
      </c>
    </row>
    <row r="679" spans="1:5" ht="15" x14ac:dyDescent="0.25">
      <c r="A679" s="136" t="s">
        <v>67</v>
      </c>
      <c r="B679" s="137">
        <v>37987</v>
      </c>
      <c r="C679" s="136" t="s">
        <v>104</v>
      </c>
      <c r="D679" s="126">
        <v>18518</v>
      </c>
      <c r="E679" s="138">
        <v>153472.4</v>
      </c>
    </row>
    <row r="680" spans="1:5" ht="15" x14ac:dyDescent="0.25">
      <c r="A680" s="136" t="s">
        <v>67</v>
      </c>
      <c r="B680" s="137">
        <v>38353</v>
      </c>
      <c r="C680" s="136" t="s">
        <v>104</v>
      </c>
      <c r="D680" s="126">
        <v>23655</v>
      </c>
      <c r="E680" s="138">
        <v>147834.51</v>
      </c>
    </row>
    <row r="681" spans="1:5" ht="15" x14ac:dyDescent="0.25">
      <c r="A681" s="136" t="s">
        <v>67</v>
      </c>
      <c r="B681" s="137">
        <v>38718</v>
      </c>
      <c r="C681" s="136" t="s">
        <v>104</v>
      </c>
      <c r="D681" s="126">
        <v>33419</v>
      </c>
      <c r="E681" s="138">
        <v>199845.69</v>
      </c>
    </row>
    <row r="682" spans="1:5" ht="15" x14ac:dyDescent="0.25">
      <c r="A682" s="136" t="s">
        <v>67</v>
      </c>
      <c r="B682" s="137">
        <v>39083</v>
      </c>
      <c r="C682" s="136" t="s">
        <v>104</v>
      </c>
      <c r="D682" s="126">
        <v>100</v>
      </c>
      <c r="E682" s="138">
        <v>128.5</v>
      </c>
    </row>
    <row r="683" spans="1:5" ht="15" x14ac:dyDescent="0.25">
      <c r="A683" s="136" t="s">
        <v>67</v>
      </c>
      <c r="B683" s="137">
        <v>39447</v>
      </c>
      <c r="C683" s="136" t="s">
        <v>104</v>
      </c>
      <c r="D683" s="126">
        <v>100</v>
      </c>
      <c r="E683" s="138">
        <v>225.85</v>
      </c>
    </row>
    <row r="684" spans="1:5" ht="15" x14ac:dyDescent="0.25">
      <c r="A684" s="136" t="s">
        <v>67</v>
      </c>
      <c r="B684" s="137">
        <v>39448</v>
      </c>
      <c r="C684" s="136" t="s">
        <v>104</v>
      </c>
      <c r="D684" s="126">
        <v>74113</v>
      </c>
      <c r="E684" s="138">
        <v>212550.74</v>
      </c>
    </row>
    <row r="685" spans="1:5" ht="15" x14ac:dyDescent="0.25">
      <c r="A685" s="136" t="s">
        <v>67</v>
      </c>
      <c r="B685" s="137">
        <v>39691</v>
      </c>
      <c r="C685" s="136" t="s">
        <v>104</v>
      </c>
      <c r="D685" s="126">
        <v>843</v>
      </c>
      <c r="E685" s="138">
        <v>2899.43</v>
      </c>
    </row>
    <row r="686" spans="1:5" ht="15" x14ac:dyDescent="0.25">
      <c r="A686" s="136" t="s">
        <v>67</v>
      </c>
      <c r="B686" s="137">
        <v>39994</v>
      </c>
      <c r="C686" s="136" t="s">
        <v>104</v>
      </c>
      <c r="D686" s="126">
        <v>739</v>
      </c>
      <c r="E686" s="138">
        <v>3762.96</v>
      </c>
    </row>
    <row r="687" spans="1:5" ht="15" x14ac:dyDescent="0.25">
      <c r="A687" s="136" t="s">
        <v>67</v>
      </c>
      <c r="B687" s="137">
        <v>40026</v>
      </c>
      <c r="C687" s="136" t="s">
        <v>104</v>
      </c>
      <c r="D687" s="126">
        <v>2085</v>
      </c>
      <c r="E687" s="138">
        <v>5533.7</v>
      </c>
    </row>
    <row r="688" spans="1:5" ht="15" x14ac:dyDescent="0.25">
      <c r="A688" s="136" t="s">
        <v>67</v>
      </c>
      <c r="B688" s="137">
        <v>40057</v>
      </c>
      <c r="C688" s="136" t="s">
        <v>104</v>
      </c>
      <c r="D688" s="126">
        <v>7840</v>
      </c>
      <c r="E688" s="138">
        <v>698906.12</v>
      </c>
    </row>
    <row r="689" spans="1:5" ht="15" x14ac:dyDescent="0.25">
      <c r="A689" s="136" t="s">
        <v>67</v>
      </c>
      <c r="B689" s="137">
        <v>40164</v>
      </c>
      <c r="C689" s="136" t="s">
        <v>104</v>
      </c>
      <c r="D689" s="126">
        <v>50</v>
      </c>
      <c r="E689" s="138">
        <v>627.26</v>
      </c>
    </row>
    <row r="690" spans="1:5" ht="15" x14ac:dyDescent="0.25">
      <c r="A690" s="136" t="s">
        <v>67</v>
      </c>
      <c r="B690" s="137">
        <v>40299</v>
      </c>
      <c r="C690" s="136" t="s">
        <v>104</v>
      </c>
      <c r="D690" s="126">
        <v>170</v>
      </c>
      <c r="E690" s="138">
        <v>269.88</v>
      </c>
    </row>
    <row r="691" spans="1:5" ht="15" x14ac:dyDescent="0.25">
      <c r="A691" s="136" t="s">
        <v>67</v>
      </c>
      <c r="B691" s="137">
        <v>40663</v>
      </c>
      <c r="C691" s="136" t="s">
        <v>104</v>
      </c>
      <c r="D691" s="126">
        <v>750</v>
      </c>
      <c r="E691" s="138">
        <v>3992.4</v>
      </c>
    </row>
    <row r="692" spans="1:5" ht="15" x14ac:dyDescent="0.25">
      <c r="A692" s="136" t="s">
        <v>67</v>
      </c>
      <c r="B692" s="137">
        <v>40694</v>
      </c>
      <c r="C692" s="136" t="s">
        <v>104</v>
      </c>
      <c r="D692" s="126">
        <v>10124</v>
      </c>
      <c r="E692" s="138">
        <v>101102.59</v>
      </c>
    </row>
    <row r="693" spans="1:5" ht="15" x14ac:dyDescent="0.25">
      <c r="A693" s="136" t="s">
        <v>67</v>
      </c>
      <c r="B693" s="137">
        <v>40787</v>
      </c>
      <c r="C693" s="136" t="s">
        <v>104</v>
      </c>
      <c r="D693" s="126">
        <v>72</v>
      </c>
      <c r="E693" s="138">
        <v>918.4</v>
      </c>
    </row>
    <row r="694" spans="1:5" ht="15" x14ac:dyDescent="0.25">
      <c r="A694" s="136" t="s">
        <v>67</v>
      </c>
      <c r="B694" s="137">
        <v>40999</v>
      </c>
      <c r="C694" s="136" t="s">
        <v>104</v>
      </c>
      <c r="D694" s="126">
        <v>5560</v>
      </c>
      <c r="E694" s="138">
        <v>39590.699999999997</v>
      </c>
    </row>
    <row r="695" spans="1:5" ht="15" x14ac:dyDescent="0.25">
      <c r="A695" s="136" t="s">
        <v>67</v>
      </c>
      <c r="B695" s="137">
        <v>41030</v>
      </c>
      <c r="C695" s="136" t="s">
        <v>104</v>
      </c>
      <c r="D695" s="126">
        <v>4118</v>
      </c>
      <c r="E695" s="138">
        <v>72838.679999999993</v>
      </c>
    </row>
    <row r="696" spans="1:5" ht="15" x14ac:dyDescent="0.25">
      <c r="A696" s="136" t="s">
        <v>67</v>
      </c>
      <c r="B696" s="137">
        <v>41060</v>
      </c>
      <c r="C696" s="136" t="s">
        <v>104</v>
      </c>
      <c r="D696" s="126">
        <v>5461</v>
      </c>
      <c r="E696" s="138">
        <v>240268.61</v>
      </c>
    </row>
    <row r="697" spans="1:5" ht="15" x14ac:dyDescent="0.25">
      <c r="A697" s="136" t="s">
        <v>67</v>
      </c>
      <c r="B697" s="137">
        <v>41517</v>
      </c>
      <c r="C697" s="136" t="s">
        <v>104</v>
      </c>
      <c r="D697" s="126">
        <v>1945</v>
      </c>
      <c r="E697" s="138">
        <v>24726.61</v>
      </c>
    </row>
    <row r="698" spans="1:5" ht="15" x14ac:dyDescent="0.25">
      <c r="A698" s="136" t="s">
        <v>67</v>
      </c>
      <c r="B698" s="137">
        <v>41698</v>
      </c>
      <c r="C698" s="136" t="s">
        <v>104</v>
      </c>
      <c r="D698" s="126">
        <v>95</v>
      </c>
      <c r="E698" s="138">
        <v>148.88999999999999</v>
      </c>
    </row>
    <row r="699" spans="1:5" ht="15" x14ac:dyDescent="0.25">
      <c r="A699" s="136" t="s">
        <v>67</v>
      </c>
      <c r="B699" s="137">
        <v>41882</v>
      </c>
      <c r="C699" s="136" t="s">
        <v>104</v>
      </c>
      <c r="D699" s="126">
        <v>105</v>
      </c>
      <c r="E699" s="138">
        <v>2353.06</v>
      </c>
    </row>
    <row r="700" spans="1:5" ht="15" x14ac:dyDescent="0.25">
      <c r="A700" s="136" t="s">
        <v>67</v>
      </c>
      <c r="B700" s="137">
        <v>42004</v>
      </c>
      <c r="C700" s="136" t="s">
        <v>104</v>
      </c>
      <c r="D700" s="126">
        <v>2442</v>
      </c>
      <c r="E700" s="138">
        <v>9898.69</v>
      </c>
    </row>
    <row r="701" spans="1:5" ht="15" x14ac:dyDescent="0.25">
      <c r="A701" s="136" t="s">
        <v>67</v>
      </c>
      <c r="B701" s="137">
        <v>42185</v>
      </c>
      <c r="C701" s="136" t="s">
        <v>104</v>
      </c>
      <c r="D701" s="126">
        <v>8200</v>
      </c>
      <c r="E701" s="138">
        <v>221393.72</v>
      </c>
    </row>
    <row r="702" spans="1:5" ht="15" x14ac:dyDescent="0.25">
      <c r="A702" s="136" t="s">
        <v>67</v>
      </c>
      <c r="B702" s="137">
        <v>40878</v>
      </c>
      <c r="C702" s="136" t="s">
        <v>70</v>
      </c>
      <c r="D702" s="126">
        <v>260</v>
      </c>
      <c r="E702" s="138">
        <v>3564.6</v>
      </c>
    </row>
    <row r="703" spans="1:5" ht="15" x14ac:dyDescent="0.25">
      <c r="A703" s="136" t="s">
        <v>67</v>
      </c>
      <c r="B703" s="137">
        <v>20821</v>
      </c>
      <c r="C703" s="136" t="s">
        <v>115</v>
      </c>
      <c r="D703" s="126">
        <v>9468</v>
      </c>
      <c r="E703" s="138">
        <v>5497.46</v>
      </c>
    </row>
    <row r="704" spans="1:5" ht="15" x14ac:dyDescent="0.25">
      <c r="A704" s="136" t="s">
        <v>67</v>
      </c>
      <c r="B704" s="137">
        <v>23012</v>
      </c>
      <c r="C704" s="136" t="s">
        <v>115</v>
      </c>
      <c r="D704" s="126">
        <v>567926</v>
      </c>
      <c r="E704" s="138">
        <v>231349.19</v>
      </c>
    </row>
    <row r="705" spans="1:5" ht="15" x14ac:dyDescent="0.25">
      <c r="A705" s="136" t="s">
        <v>67</v>
      </c>
      <c r="B705" s="137">
        <v>24108</v>
      </c>
      <c r="C705" s="136" t="s">
        <v>115</v>
      </c>
      <c r="D705" s="126">
        <v>147816</v>
      </c>
      <c r="E705" s="138">
        <v>48136.63</v>
      </c>
    </row>
    <row r="706" spans="1:5" ht="15" x14ac:dyDescent="0.25">
      <c r="A706" s="136" t="s">
        <v>67</v>
      </c>
      <c r="B706" s="137">
        <v>24473</v>
      </c>
      <c r="C706" s="136" t="s">
        <v>115</v>
      </c>
      <c r="D706" s="126">
        <v>507133</v>
      </c>
      <c r="E706" s="138">
        <v>167294.53</v>
      </c>
    </row>
    <row r="707" spans="1:5" ht="15" x14ac:dyDescent="0.25">
      <c r="A707" s="136" t="s">
        <v>67</v>
      </c>
      <c r="B707" s="137">
        <v>24838</v>
      </c>
      <c r="C707" s="136" t="s">
        <v>115</v>
      </c>
      <c r="D707" s="126">
        <v>435957</v>
      </c>
      <c r="E707" s="138">
        <v>213182.68</v>
      </c>
    </row>
    <row r="708" spans="1:5" ht="15" x14ac:dyDescent="0.25">
      <c r="A708" s="136" t="s">
        <v>67</v>
      </c>
      <c r="B708" s="137">
        <v>25204</v>
      </c>
      <c r="C708" s="136" t="s">
        <v>115</v>
      </c>
      <c r="D708" s="126">
        <v>489840</v>
      </c>
      <c r="E708" s="138">
        <v>245297.64</v>
      </c>
    </row>
    <row r="709" spans="1:5" ht="15" x14ac:dyDescent="0.25">
      <c r="A709" s="136" t="s">
        <v>67</v>
      </c>
      <c r="B709" s="137">
        <v>25569</v>
      </c>
      <c r="C709" s="136" t="s">
        <v>115</v>
      </c>
      <c r="D709" s="126">
        <v>311718</v>
      </c>
      <c r="E709" s="138">
        <v>144224.01</v>
      </c>
    </row>
    <row r="710" spans="1:5" ht="15" x14ac:dyDescent="0.25">
      <c r="A710" s="136" t="s">
        <v>67</v>
      </c>
      <c r="B710" s="137">
        <v>25934</v>
      </c>
      <c r="C710" s="136" t="s">
        <v>115</v>
      </c>
      <c r="D710" s="126">
        <v>245035</v>
      </c>
      <c r="E710" s="138">
        <v>103556.12</v>
      </c>
    </row>
    <row r="711" spans="1:5" ht="15" x14ac:dyDescent="0.25">
      <c r="A711" s="136" t="s">
        <v>67</v>
      </c>
      <c r="B711" s="137">
        <v>26299</v>
      </c>
      <c r="C711" s="136" t="s">
        <v>115</v>
      </c>
      <c r="D711" s="126">
        <v>229164</v>
      </c>
      <c r="E711" s="138">
        <v>108261.02</v>
      </c>
    </row>
    <row r="712" spans="1:5" ht="15" x14ac:dyDescent="0.25">
      <c r="A712" s="136" t="s">
        <v>67</v>
      </c>
      <c r="B712" s="137">
        <v>26665</v>
      </c>
      <c r="C712" s="136" t="s">
        <v>115</v>
      </c>
      <c r="D712" s="126">
        <v>171413</v>
      </c>
      <c r="E712" s="138">
        <v>111308.53</v>
      </c>
    </row>
    <row r="713" spans="1:5" ht="15" x14ac:dyDescent="0.25">
      <c r="A713" s="136" t="s">
        <v>67</v>
      </c>
      <c r="B713" s="137">
        <v>27030</v>
      </c>
      <c r="C713" s="136" t="s">
        <v>115</v>
      </c>
      <c r="D713" s="126">
        <v>262862</v>
      </c>
      <c r="E713" s="138">
        <v>193381.58</v>
      </c>
    </row>
    <row r="714" spans="1:5" ht="15" x14ac:dyDescent="0.25">
      <c r="A714" s="136" t="s">
        <v>67</v>
      </c>
      <c r="B714" s="137">
        <v>27395</v>
      </c>
      <c r="C714" s="136" t="s">
        <v>115</v>
      </c>
      <c r="D714" s="126">
        <v>170092</v>
      </c>
      <c r="E714" s="138">
        <v>146317.01</v>
      </c>
    </row>
    <row r="715" spans="1:5" ht="15" x14ac:dyDescent="0.25">
      <c r="A715" s="136" t="s">
        <v>67</v>
      </c>
      <c r="B715" s="137">
        <v>27760</v>
      </c>
      <c r="C715" s="136" t="s">
        <v>115</v>
      </c>
      <c r="D715" s="126">
        <v>268847</v>
      </c>
      <c r="E715" s="138">
        <v>254149.71</v>
      </c>
    </row>
    <row r="716" spans="1:5" ht="15" x14ac:dyDescent="0.25">
      <c r="A716" s="136" t="s">
        <v>67</v>
      </c>
      <c r="B716" s="137">
        <v>28126</v>
      </c>
      <c r="C716" s="136" t="s">
        <v>115</v>
      </c>
      <c r="D716" s="126">
        <v>164537</v>
      </c>
      <c r="E716" s="138">
        <v>160664.01999999999</v>
      </c>
    </row>
    <row r="717" spans="1:5" ht="15" x14ac:dyDescent="0.25">
      <c r="A717" s="136" t="s">
        <v>67</v>
      </c>
      <c r="B717" s="137">
        <v>28491</v>
      </c>
      <c r="C717" s="136" t="s">
        <v>115</v>
      </c>
      <c r="D717" s="126">
        <v>85043</v>
      </c>
      <c r="E717" s="138">
        <v>101001.31</v>
      </c>
    </row>
    <row r="718" spans="1:5" ht="15" x14ac:dyDescent="0.25">
      <c r="A718" s="136" t="s">
        <v>67</v>
      </c>
      <c r="B718" s="137">
        <v>28856</v>
      </c>
      <c r="C718" s="136" t="s">
        <v>115</v>
      </c>
      <c r="D718" s="126">
        <v>93373</v>
      </c>
      <c r="E718" s="138">
        <v>112877.06</v>
      </c>
    </row>
    <row r="719" spans="1:5" ht="15" x14ac:dyDescent="0.25">
      <c r="A719" s="136" t="s">
        <v>67</v>
      </c>
      <c r="B719" s="137">
        <v>29221</v>
      </c>
      <c r="C719" s="136" t="s">
        <v>115</v>
      </c>
      <c r="D719" s="126">
        <v>83739</v>
      </c>
      <c r="E719" s="138">
        <v>111890.56</v>
      </c>
    </row>
    <row r="720" spans="1:5" ht="15" x14ac:dyDescent="0.25">
      <c r="A720" s="136" t="s">
        <v>67</v>
      </c>
      <c r="B720" s="137">
        <v>29587</v>
      </c>
      <c r="C720" s="136" t="s">
        <v>115</v>
      </c>
      <c r="D720" s="126">
        <v>60886</v>
      </c>
      <c r="E720" s="138">
        <v>116622.99</v>
      </c>
    </row>
    <row r="721" spans="1:5" ht="15" x14ac:dyDescent="0.25">
      <c r="A721" s="136" t="s">
        <v>67</v>
      </c>
      <c r="B721" s="137">
        <v>29952</v>
      </c>
      <c r="C721" s="136" t="s">
        <v>115</v>
      </c>
      <c r="D721" s="126">
        <v>82478</v>
      </c>
      <c r="E721" s="138">
        <v>169089.68</v>
      </c>
    </row>
    <row r="722" spans="1:5" ht="15" x14ac:dyDescent="0.25">
      <c r="A722" s="136" t="s">
        <v>67</v>
      </c>
      <c r="B722" s="137">
        <v>30317</v>
      </c>
      <c r="C722" s="136" t="s">
        <v>115</v>
      </c>
      <c r="D722" s="126">
        <v>97052</v>
      </c>
      <c r="E722" s="138">
        <v>246609.26</v>
      </c>
    </row>
    <row r="723" spans="1:5" ht="15" x14ac:dyDescent="0.25">
      <c r="A723" s="136" t="s">
        <v>67</v>
      </c>
      <c r="B723" s="137">
        <v>30682</v>
      </c>
      <c r="C723" s="136" t="s">
        <v>115</v>
      </c>
      <c r="D723" s="126">
        <v>38870</v>
      </c>
      <c r="E723" s="138">
        <v>139180.47</v>
      </c>
    </row>
    <row r="724" spans="1:5" ht="15" x14ac:dyDescent="0.25">
      <c r="A724" s="136" t="s">
        <v>67</v>
      </c>
      <c r="B724" s="137">
        <v>31048</v>
      </c>
      <c r="C724" s="136" t="s">
        <v>115</v>
      </c>
      <c r="D724" s="126">
        <v>54726</v>
      </c>
      <c r="E724" s="138">
        <v>125897.76</v>
      </c>
    </row>
    <row r="725" spans="1:5" ht="15" x14ac:dyDescent="0.25">
      <c r="A725" s="136" t="s">
        <v>67</v>
      </c>
      <c r="B725" s="137">
        <v>31413</v>
      </c>
      <c r="C725" s="136" t="s">
        <v>115</v>
      </c>
      <c r="D725" s="126">
        <v>59892</v>
      </c>
      <c r="E725" s="138">
        <v>249664.94</v>
      </c>
    </row>
    <row r="726" spans="1:5" ht="15" x14ac:dyDescent="0.25">
      <c r="A726" s="136" t="s">
        <v>67</v>
      </c>
      <c r="B726" s="137">
        <v>31778</v>
      </c>
      <c r="C726" s="136" t="s">
        <v>115</v>
      </c>
      <c r="D726" s="126">
        <v>13199</v>
      </c>
      <c r="E726" s="138">
        <v>31216.93</v>
      </c>
    </row>
    <row r="727" spans="1:5" ht="15" x14ac:dyDescent="0.25">
      <c r="A727" s="136" t="s">
        <v>67</v>
      </c>
      <c r="B727" s="137">
        <v>32143</v>
      </c>
      <c r="C727" s="136" t="s">
        <v>115</v>
      </c>
      <c r="D727" s="126">
        <v>81975</v>
      </c>
      <c r="E727" s="138">
        <v>228645.38</v>
      </c>
    </row>
    <row r="728" spans="1:5" ht="15" x14ac:dyDescent="0.25">
      <c r="A728" s="136" t="s">
        <v>67</v>
      </c>
      <c r="B728" s="137">
        <v>32509</v>
      </c>
      <c r="C728" s="136" t="s">
        <v>115</v>
      </c>
      <c r="D728" s="126">
        <v>13486</v>
      </c>
      <c r="E728" s="138">
        <v>33269.15</v>
      </c>
    </row>
    <row r="729" spans="1:5" ht="15" x14ac:dyDescent="0.25">
      <c r="A729" s="136" t="s">
        <v>67</v>
      </c>
      <c r="B729" s="137">
        <v>32874</v>
      </c>
      <c r="C729" s="136" t="s">
        <v>115</v>
      </c>
      <c r="D729" s="126">
        <v>58375</v>
      </c>
      <c r="E729" s="138">
        <v>186501.05</v>
      </c>
    </row>
    <row r="730" spans="1:5" ht="15" x14ac:dyDescent="0.25">
      <c r="A730" s="136" t="s">
        <v>67</v>
      </c>
      <c r="B730" s="137">
        <v>33239</v>
      </c>
      <c r="C730" s="136" t="s">
        <v>115</v>
      </c>
      <c r="D730" s="126">
        <v>24369</v>
      </c>
      <c r="E730" s="138">
        <v>85403.97</v>
      </c>
    </row>
    <row r="731" spans="1:5" ht="15" x14ac:dyDescent="0.25">
      <c r="A731" s="136" t="s">
        <v>67</v>
      </c>
      <c r="B731" s="137">
        <v>33604</v>
      </c>
      <c r="C731" s="136" t="s">
        <v>115</v>
      </c>
      <c r="D731" s="126">
        <v>12722</v>
      </c>
      <c r="E731" s="138">
        <v>56847.8</v>
      </c>
    </row>
    <row r="732" spans="1:5" ht="15" x14ac:dyDescent="0.25">
      <c r="A732" s="136" t="s">
        <v>67</v>
      </c>
      <c r="B732" s="137">
        <v>33970</v>
      </c>
      <c r="C732" s="136" t="s">
        <v>115</v>
      </c>
      <c r="D732" s="126">
        <v>25770</v>
      </c>
      <c r="E732" s="138">
        <v>164511.64000000001</v>
      </c>
    </row>
    <row r="733" spans="1:5" ht="15" x14ac:dyDescent="0.25">
      <c r="A733" s="136" t="s">
        <v>67</v>
      </c>
      <c r="B733" s="137">
        <v>34335</v>
      </c>
      <c r="C733" s="136" t="s">
        <v>115</v>
      </c>
      <c r="D733" s="126">
        <v>36987</v>
      </c>
      <c r="E733" s="138">
        <v>239943.44</v>
      </c>
    </row>
    <row r="734" spans="1:5" ht="15" x14ac:dyDescent="0.25">
      <c r="A734" s="136" t="s">
        <v>67</v>
      </c>
      <c r="B734" s="137">
        <v>34700</v>
      </c>
      <c r="C734" s="136" t="s">
        <v>115</v>
      </c>
      <c r="D734" s="126">
        <v>27128</v>
      </c>
      <c r="E734" s="138">
        <v>305105.59000000003</v>
      </c>
    </row>
    <row r="735" spans="1:5" ht="15" x14ac:dyDescent="0.25">
      <c r="A735" s="136" t="s">
        <v>67</v>
      </c>
      <c r="B735" s="137">
        <v>35065</v>
      </c>
      <c r="C735" s="136" t="s">
        <v>115</v>
      </c>
      <c r="D735" s="126">
        <v>17992</v>
      </c>
      <c r="E735" s="138">
        <v>139941.98000000001</v>
      </c>
    </row>
    <row r="736" spans="1:5" ht="15" x14ac:dyDescent="0.25">
      <c r="A736" s="136" t="s">
        <v>67</v>
      </c>
      <c r="B736" s="137">
        <v>35431</v>
      </c>
      <c r="C736" s="136" t="s">
        <v>115</v>
      </c>
      <c r="D736" s="126">
        <v>28205</v>
      </c>
      <c r="E736" s="138">
        <v>214279.3</v>
      </c>
    </row>
    <row r="737" spans="1:5" ht="15" x14ac:dyDescent="0.25">
      <c r="A737" s="136" t="s">
        <v>67</v>
      </c>
      <c r="B737" s="137">
        <v>35796</v>
      </c>
      <c r="C737" s="136" t="s">
        <v>115</v>
      </c>
      <c r="D737" s="126">
        <v>1673</v>
      </c>
      <c r="E737" s="138">
        <v>7612.56</v>
      </c>
    </row>
    <row r="738" spans="1:5" ht="15" x14ac:dyDescent="0.25">
      <c r="A738" s="136" t="s">
        <v>67</v>
      </c>
      <c r="B738" s="137">
        <v>36161</v>
      </c>
      <c r="C738" s="136" t="s">
        <v>115</v>
      </c>
      <c r="D738" s="126">
        <v>6032</v>
      </c>
      <c r="E738" s="138">
        <v>128493.89</v>
      </c>
    </row>
    <row r="739" spans="1:5" ht="15" x14ac:dyDescent="0.25">
      <c r="A739" s="136" t="s">
        <v>67</v>
      </c>
      <c r="B739" s="137">
        <v>36526</v>
      </c>
      <c r="C739" s="136" t="s">
        <v>115</v>
      </c>
      <c r="D739" s="126">
        <v>67519</v>
      </c>
      <c r="E739" s="138">
        <v>313779.48</v>
      </c>
    </row>
    <row r="740" spans="1:5" ht="15" x14ac:dyDescent="0.25">
      <c r="A740" s="136" t="s">
        <v>67</v>
      </c>
      <c r="B740" s="137">
        <v>36892</v>
      </c>
      <c r="C740" s="136" t="s">
        <v>115</v>
      </c>
      <c r="D740" s="126">
        <v>77353</v>
      </c>
      <c r="E740" s="138">
        <v>326712.76</v>
      </c>
    </row>
    <row r="741" spans="1:5" ht="15" x14ac:dyDescent="0.25">
      <c r="A741" s="136" t="s">
        <v>67</v>
      </c>
      <c r="B741" s="137">
        <v>37257</v>
      </c>
      <c r="C741" s="136" t="s">
        <v>115</v>
      </c>
      <c r="D741" s="126">
        <v>79424</v>
      </c>
      <c r="E741" s="138">
        <v>289936.96999999997</v>
      </c>
    </row>
    <row r="742" spans="1:5" ht="15" x14ac:dyDescent="0.25">
      <c r="A742" s="136" t="s">
        <v>67</v>
      </c>
      <c r="B742" s="137">
        <v>37622</v>
      </c>
      <c r="C742" s="136" t="s">
        <v>115</v>
      </c>
      <c r="D742" s="126">
        <v>24763</v>
      </c>
      <c r="E742" s="138">
        <v>126111.25</v>
      </c>
    </row>
    <row r="743" spans="1:5" ht="15" x14ac:dyDescent="0.25">
      <c r="A743" s="136" t="s">
        <v>67</v>
      </c>
      <c r="B743" s="137">
        <v>37987</v>
      </c>
      <c r="C743" s="136" t="s">
        <v>115</v>
      </c>
      <c r="D743" s="126">
        <v>5702</v>
      </c>
      <c r="E743" s="138">
        <v>27720.92</v>
      </c>
    </row>
    <row r="744" spans="1:5" ht="15" x14ac:dyDescent="0.25">
      <c r="A744" s="136" t="s">
        <v>67</v>
      </c>
      <c r="B744" s="137">
        <v>38353</v>
      </c>
      <c r="C744" s="136" t="s">
        <v>115</v>
      </c>
      <c r="D744" s="126">
        <v>28214</v>
      </c>
      <c r="E744" s="138">
        <v>69116.67</v>
      </c>
    </row>
    <row r="745" spans="1:5" ht="15" x14ac:dyDescent="0.25">
      <c r="A745" s="136" t="s">
        <v>67</v>
      </c>
      <c r="B745" s="137">
        <v>38718</v>
      </c>
      <c r="C745" s="136" t="s">
        <v>115</v>
      </c>
      <c r="D745" s="126">
        <v>77016</v>
      </c>
      <c r="E745" s="138">
        <v>419001.41</v>
      </c>
    </row>
    <row r="746" spans="1:5" ht="15" x14ac:dyDescent="0.25">
      <c r="A746" s="136" t="s">
        <v>67</v>
      </c>
      <c r="B746" s="137">
        <v>39083</v>
      </c>
      <c r="C746" s="136" t="s">
        <v>115</v>
      </c>
      <c r="D746" s="126">
        <v>5396</v>
      </c>
      <c r="E746" s="138">
        <v>15278.2</v>
      </c>
    </row>
    <row r="747" spans="1:5" ht="15" x14ac:dyDescent="0.25">
      <c r="A747" s="136" t="s">
        <v>67</v>
      </c>
      <c r="B747" s="137">
        <v>39448</v>
      </c>
      <c r="C747" s="136" t="s">
        <v>115</v>
      </c>
      <c r="D747" s="126">
        <v>30735</v>
      </c>
      <c r="E747" s="138">
        <v>74001.34</v>
      </c>
    </row>
    <row r="748" spans="1:5" ht="15" x14ac:dyDescent="0.25">
      <c r="A748" s="136" t="s">
        <v>67</v>
      </c>
      <c r="B748" s="137">
        <v>39506</v>
      </c>
      <c r="C748" s="136" t="s">
        <v>115</v>
      </c>
      <c r="D748" s="126">
        <v>68</v>
      </c>
      <c r="E748" s="138">
        <v>1347.99</v>
      </c>
    </row>
    <row r="749" spans="1:5" ht="15" x14ac:dyDescent="0.25">
      <c r="A749" s="136" t="s">
        <v>67</v>
      </c>
      <c r="B749" s="137">
        <v>39538</v>
      </c>
      <c r="C749" s="136" t="s">
        <v>115</v>
      </c>
      <c r="D749" s="126">
        <v>332</v>
      </c>
      <c r="E749" s="138">
        <v>5726.88</v>
      </c>
    </row>
    <row r="750" spans="1:5" ht="15" x14ac:dyDescent="0.25">
      <c r="A750" s="136" t="s">
        <v>67</v>
      </c>
      <c r="B750" s="137">
        <v>39691</v>
      </c>
      <c r="C750" s="136" t="s">
        <v>115</v>
      </c>
      <c r="D750" s="126">
        <v>8373</v>
      </c>
      <c r="E750" s="138">
        <v>6120.24</v>
      </c>
    </row>
    <row r="751" spans="1:5" ht="15" x14ac:dyDescent="0.25">
      <c r="A751" s="136" t="s">
        <v>67</v>
      </c>
      <c r="B751" s="137">
        <v>39813</v>
      </c>
      <c r="C751" s="136" t="s">
        <v>115</v>
      </c>
      <c r="D751" s="126">
        <v>2784</v>
      </c>
      <c r="E751" s="138">
        <v>12281.03</v>
      </c>
    </row>
    <row r="752" spans="1:5" ht="15" x14ac:dyDescent="0.25">
      <c r="A752" s="136" t="s">
        <v>67</v>
      </c>
      <c r="B752" s="137">
        <v>39872</v>
      </c>
      <c r="C752" s="136" t="s">
        <v>115</v>
      </c>
      <c r="D752" s="126">
        <v>237</v>
      </c>
      <c r="E752" s="138">
        <v>3770.83</v>
      </c>
    </row>
    <row r="753" spans="1:5" ht="15" x14ac:dyDescent="0.25">
      <c r="A753" s="136" t="s">
        <v>67</v>
      </c>
      <c r="B753" s="137">
        <v>39873</v>
      </c>
      <c r="C753" s="136" t="s">
        <v>115</v>
      </c>
      <c r="D753" s="126">
        <v>15115</v>
      </c>
      <c r="E753" s="138">
        <v>145719.14000000001</v>
      </c>
    </row>
    <row r="754" spans="1:5" ht="15" x14ac:dyDescent="0.25">
      <c r="A754" s="136" t="s">
        <v>67</v>
      </c>
      <c r="B754" s="137">
        <v>40026</v>
      </c>
      <c r="C754" s="136" t="s">
        <v>115</v>
      </c>
      <c r="D754" s="126">
        <v>274</v>
      </c>
      <c r="E754" s="138">
        <v>7531.29</v>
      </c>
    </row>
    <row r="755" spans="1:5" ht="15" x14ac:dyDescent="0.25">
      <c r="A755" s="136" t="s">
        <v>67</v>
      </c>
      <c r="B755" s="137">
        <v>40148</v>
      </c>
      <c r="C755" s="136" t="s">
        <v>115</v>
      </c>
      <c r="D755" s="126">
        <v>20</v>
      </c>
      <c r="E755" s="138">
        <v>31</v>
      </c>
    </row>
    <row r="756" spans="1:5" ht="15" x14ac:dyDescent="0.25">
      <c r="A756" s="136" t="s">
        <v>67</v>
      </c>
      <c r="B756" s="137">
        <v>40157</v>
      </c>
      <c r="C756" s="136" t="s">
        <v>115</v>
      </c>
      <c r="D756" s="126">
        <v>64</v>
      </c>
      <c r="E756" s="138">
        <v>-10759.22</v>
      </c>
    </row>
    <row r="757" spans="1:5" ht="15" x14ac:dyDescent="0.25">
      <c r="A757" s="136" t="s">
        <v>67</v>
      </c>
      <c r="B757" s="137">
        <v>40164</v>
      </c>
      <c r="C757" s="136" t="s">
        <v>115</v>
      </c>
      <c r="D757" s="126">
        <v>1800</v>
      </c>
      <c r="E757" s="138">
        <v>23508.66</v>
      </c>
    </row>
    <row r="758" spans="1:5" ht="15" x14ac:dyDescent="0.25">
      <c r="A758" s="136" t="s">
        <v>67</v>
      </c>
      <c r="B758" s="137">
        <v>40178</v>
      </c>
      <c r="C758" s="136" t="s">
        <v>115</v>
      </c>
      <c r="D758" s="126">
        <v>10522</v>
      </c>
      <c r="E758" s="138">
        <v>85231.4</v>
      </c>
    </row>
    <row r="759" spans="1:5" ht="15" x14ac:dyDescent="0.25">
      <c r="A759" s="136" t="s">
        <v>67</v>
      </c>
      <c r="B759" s="137">
        <v>40237</v>
      </c>
      <c r="C759" s="136" t="s">
        <v>115</v>
      </c>
      <c r="D759" s="126">
        <v>45</v>
      </c>
      <c r="E759" s="138">
        <v>1510.31</v>
      </c>
    </row>
    <row r="760" spans="1:5" ht="15" x14ac:dyDescent="0.25">
      <c r="A760" s="136" t="s">
        <v>67</v>
      </c>
      <c r="B760" s="137">
        <v>40299</v>
      </c>
      <c r="C760" s="136" t="s">
        <v>115</v>
      </c>
      <c r="D760" s="126">
        <v>3330</v>
      </c>
      <c r="E760" s="138">
        <v>48951.69</v>
      </c>
    </row>
    <row r="761" spans="1:5" ht="15" x14ac:dyDescent="0.25">
      <c r="A761" s="136" t="s">
        <v>67</v>
      </c>
      <c r="B761" s="137">
        <v>40359</v>
      </c>
      <c r="C761" s="136" t="s">
        <v>115</v>
      </c>
      <c r="D761" s="126">
        <v>2060</v>
      </c>
      <c r="E761" s="138">
        <v>60586.23</v>
      </c>
    </row>
    <row r="762" spans="1:5" ht="15" x14ac:dyDescent="0.25">
      <c r="A762" s="136" t="s">
        <v>67</v>
      </c>
      <c r="B762" s="137">
        <v>40391</v>
      </c>
      <c r="C762" s="136" t="s">
        <v>115</v>
      </c>
      <c r="D762" s="126">
        <v>2872</v>
      </c>
      <c r="E762" s="138">
        <v>15243.66</v>
      </c>
    </row>
    <row r="763" spans="1:5" ht="15" x14ac:dyDescent="0.25">
      <c r="A763" s="136" t="s">
        <v>67</v>
      </c>
      <c r="B763" s="137">
        <v>40421</v>
      </c>
      <c r="C763" s="136" t="s">
        <v>115</v>
      </c>
      <c r="D763" s="126">
        <v>40</v>
      </c>
      <c r="E763" s="138">
        <v>291114.71999999997</v>
      </c>
    </row>
    <row r="764" spans="1:5" ht="15" x14ac:dyDescent="0.25">
      <c r="A764" s="136" t="s">
        <v>67</v>
      </c>
      <c r="B764" s="137">
        <v>40482</v>
      </c>
      <c r="C764" s="136" t="s">
        <v>115</v>
      </c>
      <c r="D764" s="126">
        <v>10284</v>
      </c>
      <c r="E764" s="138">
        <v>738.49</v>
      </c>
    </row>
    <row r="765" spans="1:5" ht="15" x14ac:dyDescent="0.25">
      <c r="A765" s="136" t="s">
        <v>67</v>
      </c>
      <c r="B765" s="137">
        <v>40512</v>
      </c>
      <c r="C765" s="136" t="s">
        <v>115</v>
      </c>
      <c r="D765" s="126">
        <v>10003</v>
      </c>
      <c r="E765" s="138">
        <v>17995.810000000001</v>
      </c>
    </row>
    <row r="766" spans="1:5" ht="15" x14ac:dyDescent="0.25">
      <c r="A766" s="136" t="s">
        <v>67</v>
      </c>
      <c r="B766" s="137">
        <v>40543</v>
      </c>
      <c r="C766" s="136" t="s">
        <v>115</v>
      </c>
      <c r="D766" s="126">
        <v>1250</v>
      </c>
      <c r="E766" s="138">
        <v>593.20000000000005</v>
      </c>
    </row>
    <row r="767" spans="1:5" ht="15" x14ac:dyDescent="0.25">
      <c r="A767" s="136" t="s">
        <v>67</v>
      </c>
      <c r="B767" s="137">
        <v>40574</v>
      </c>
      <c r="C767" s="136" t="s">
        <v>115</v>
      </c>
      <c r="D767" s="126">
        <v>28486</v>
      </c>
      <c r="E767" s="138">
        <v>3145.75</v>
      </c>
    </row>
    <row r="768" spans="1:5" ht="15" x14ac:dyDescent="0.25">
      <c r="A768" s="136" t="s">
        <v>67</v>
      </c>
      <c r="B768" s="137">
        <v>40602</v>
      </c>
      <c r="C768" s="136" t="s">
        <v>115</v>
      </c>
      <c r="D768" s="126">
        <v>817</v>
      </c>
      <c r="E768" s="138">
        <v>7732.13</v>
      </c>
    </row>
    <row r="769" spans="1:5" ht="15" x14ac:dyDescent="0.25">
      <c r="A769" s="136" t="s">
        <v>67</v>
      </c>
      <c r="B769" s="137">
        <v>40694</v>
      </c>
      <c r="C769" s="136" t="s">
        <v>115</v>
      </c>
      <c r="D769" s="126">
        <v>100</v>
      </c>
      <c r="E769" s="138">
        <v>557.30999999999995</v>
      </c>
    </row>
    <row r="770" spans="1:5" ht="15" x14ac:dyDescent="0.25">
      <c r="A770" s="136" t="s">
        <v>67</v>
      </c>
      <c r="B770" s="137">
        <v>40786</v>
      </c>
      <c r="C770" s="136" t="s">
        <v>115</v>
      </c>
      <c r="D770" s="126">
        <v>3176</v>
      </c>
      <c r="E770" s="138">
        <v>23777.279999999999</v>
      </c>
    </row>
    <row r="771" spans="1:5" ht="15" x14ac:dyDescent="0.25">
      <c r="A771" s="136" t="s">
        <v>67</v>
      </c>
      <c r="B771" s="137">
        <v>40817</v>
      </c>
      <c r="C771" s="136" t="s">
        <v>115</v>
      </c>
      <c r="D771" s="126">
        <v>2001</v>
      </c>
      <c r="E771" s="138">
        <v>1321.47</v>
      </c>
    </row>
    <row r="772" spans="1:5" ht="15" x14ac:dyDescent="0.25">
      <c r="A772" s="136" t="s">
        <v>67</v>
      </c>
      <c r="B772" s="137">
        <v>40877</v>
      </c>
      <c r="C772" s="136" t="s">
        <v>115</v>
      </c>
      <c r="D772" s="126">
        <v>14915</v>
      </c>
      <c r="E772" s="138">
        <v>54299.6</v>
      </c>
    </row>
    <row r="773" spans="1:5" ht="15" x14ac:dyDescent="0.25">
      <c r="A773" s="136" t="s">
        <v>67</v>
      </c>
      <c r="B773" s="137">
        <v>40908</v>
      </c>
      <c r="C773" s="136" t="s">
        <v>115</v>
      </c>
      <c r="D773" s="126">
        <v>15662</v>
      </c>
      <c r="E773" s="138">
        <v>39866.11</v>
      </c>
    </row>
    <row r="774" spans="1:5" ht="15" x14ac:dyDescent="0.25">
      <c r="A774" s="136" t="s">
        <v>67</v>
      </c>
      <c r="B774" s="137">
        <v>40909</v>
      </c>
      <c r="C774" s="136" t="s">
        <v>115</v>
      </c>
      <c r="D774" s="126">
        <v>13</v>
      </c>
      <c r="E774" s="138">
        <v>180.22</v>
      </c>
    </row>
    <row r="775" spans="1:5" ht="15" x14ac:dyDescent="0.25">
      <c r="A775" s="136" t="s">
        <v>67</v>
      </c>
      <c r="B775" s="137">
        <v>40999</v>
      </c>
      <c r="C775" s="136" t="s">
        <v>115</v>
      </c>
      <c r="D775" s="126">
        <v>550</v>
      </c>
      <c r="E775" s="138">
        <v>21438.19</v>
      </c>
    </row>
    <row r="776" spans="1:5" ht="15" x14ac:dyDescent="0.25">
      <c r="A776" s="136" t="s">
        <v>67</v>
      </c>
      <c r="B776" s="137">
        <v>41029</v>
      </c>
      <c r="C776" s="136" t="s">
        <v>115</v>
      </c>
      <c r="D776" s="126">
        <v>1150</v>
      </c>
      <c r="E776" s="138">
        <v>7785.53</v>
      </c>
    </row>
    <row r="777" spans="1:5" ht="15" x14ac:dyDescent="0.25">
      <c r="A777" s="136" t="s">
        <v>67</v>
      </c>
      <c r="B777" s="137">
        <v>41030</v>
      </c>
      <c r="C777" s="136" t="s">
        <v>115</v>
      </c>
      <c r="D777" s="126">
        <v>200</v>
      </c>
      <c r="E777" s="138">
        <v>710</v>
      </c>
    </row>
    <row r="778" spans="1:5" ht="15" x14ac:dyDescent="0.25">
      <c r="A778" s="136" t="s">
        <v>67</v>
      </c>
      <c r="B778" s="137">
        <v>41060</v>
      </c>
      <c r="C778" s="136" t="s">
        <v>115</v>
      </c>
      <c r="D778" s="126">
        <v>20048</v>
      </c>
      <c r="E778" s="138">
        <v>111780.53</v>
      </c>
    </row>
    <row r="779" spans="1:5" ht="15" x14ac:dyDescent="0.25">
      <c r="A779" s="136" t="s">
        <v>67</v>
      </c>
      <c r="B779" s="137">
        <v>41115</v>
      </c>
      <c r="C779" s="136" t="s">
        <v>115</v>
      </c>
      <c r="D779" s="126">
        <v>6067</v>
      </c>
      <c r="E779" s="138">
        <v>162045.84</v>
      </c>
    </row>
    <row r="780" spans="1:5" ht="15" x14ac:dyDescent="0.25">
      <c r="A780" s="136" t="s">
        <v>67</v>
      </c>
      <c r="B780" s="137">
        <v>41121</v>
      </c>
      <c r="C780" s="136" t="s">
        <v>115</v>
      </c>
      <c r="D780" s="126">
        <v>4979</v>
      </c>
      <c r="E780" s="138">
        <v>94176.07</v>
      </c>
    </row>
    <row r="781" spans="1:5" ht="15" x14ac:dyDescent="0.25">
      <c r="A781" s="136" t="s">
        <v>67</v>
      </c>
      <c r="B781" s="137">
        <v>41152</v>
      </c>
      <c r="C781" s="136" t="s">
        <v>115</v>
      </c>
      <c r="D781" s="126">
        <v>420</v>
      </c>
      <c r="E781" s="138">
        <v>12064.58</v>
      </c>
    </row>
    <row r="782" spans="1:5" ht="15" x14ac:dyDescent="0.25">
      <c r="A782" s="136" t="s">
        <v>67</v>
      </c>
      <c r="B782" s="137">
        <v>41274</v>
      </c>
      <c r="C782" s="136" t="s">
        <v>115</v>
      </c>
      <c r="D782" s="126">
        <v>6300</v>
      </c>
      <c r="E782" s="138">
        <v>80291.8</v>
      </c>
    </row>
    <row r="783" spans="1:5" ht="15" x14ac:dyDescent="0.25">
      <c r="A783" s="136" t="s">
        <v>67</v>
      </c>
      <c r="B783" s="137">
        <v>41334</v>
      </c>
      <c r="C783" s="136" t="s">
        <v>115</v>
      </c>
      <c r="D783" s="126">
        <v>30</v>
      </c>
      <c r="E783" s="138">
        <v>271.35000000000002</v>
      </c>
    </row>
    <row r="784" spans="1:5" ht="15" x14ac:dyDescent="0.25">
      <c r="A784" s="136" t="s">
        <v>67</v>
      </c>
      <c r="B784" s="137">
        <v>41426</v>
      </c>
      <c r="C784" s="136" t="s">
        <v>115</v>
      </c>
      <c r="D784" s="126">
        <v>49</v>
      </c>
      <c r="E784" s="138">
        <v>375.95</v>
      </c>
    </row>
    <row r="785" spans="1:5" ht="15" x14ac:dyDescent="0.25">
      <c r="A785" s="136" t="s">
        <v>67</v>
      </c>
      <c r="B785" s="137">
        <v>41486</v>
      </c>
      <c r="C785" s="136" t="s">
        <v>115</v>
      </c>
      <c r="D785" s="126">
        <v>200</v>
      </c>
      <c r="E785" s="138">
        <v>909.91</v>
      </c>
    </row>
    <row r="786" spans="1:5" ht="15" x14ac:dyDescent="0.25">
      <c r="A786" s="136" t="s">
        <v>67</v>
      </c>
      <c r="B786" s="137">
        <v>41517</v>
      </c>
      <c r="C786" s="136" t="s">
        <v>115</v>
      </c>
      <c r="D786" s="126">
        <v>41150</v>
      </c>
      <c r="E786" s="138">
        <v>112215.29</v>
      </c>
    </row>
    <row r="787" spans="1:5" ht="15" x14ac:dyDescent="0.25">
      <c r="A787" s="136" t="s">
        <v>67</v>
      </c>
      <c r="B787" s="137">
        <v>41639</v>
      </c>
      <c r="C787" s="136" t="s">
        <v>115</v>
      </c>
      <c r="D787" s="126">
        <v>300</v>
      </c>
      <c r="E787" s="138">
        <v>1642.73</v>
      </c>
    </row>
    <row r="788" spans="1:5" ht="15" x14ac:dyDescent="0.25">
      <c r="A788" s="136" t="s">
        <v>67</v>
      </c>
      <c r="B788" s="137">
        <v>41640</v>
      </c>
      <c r="C788" s="136" t="s">
        <v>115</v>
      </c>
      <c r="D788" s="126">
        <v>3166</v>
      </c>
      <c r="E788" s="138">
        <v>35569.699999999997</v>
      </c>
    </row>
    <row r="789" spans="1:5" ht="15" x14ac:dyDescent="0.25">
      <c r="A789" s="136" t="s">
        <v>67</v>
      </c>
      <c r="B789" s="137">
        <v>41698</v>
      </c>
      <c r="C789" s="136" t="s">
        <v>115</v>
      </c>
      <c r="D789" s="126">
        <v>50</v>
      </c>
      <c r="E789" s="138">
        <v>182.22</v>
      </c>
    </row>
    <row r="790" spans="1:5" ht="15" x14ac:dyDescent="0.25">
      <c r="A790" s="136" t="s">
        <v>67</v>
      </c>
      <c r="B790" s="137">
        <v>41791</v>
      </c>
      <c r="C790" s="136" t="s">
        <v>115</v>
      </c>
      <c r="D790" s="126">
        <v>5052</v>
      </c>
      <c r="E790" s="138">
        <v>19608.240000000002</v>
      </c>
    </row>
    <row r="791" spans="1:5" ht="15" x14ac:dyDescent="0.25">
      <c r="A791" s="136" t="s">
        <v>67</v>
      </c>
      <c r="B791" s="137">
        <v>41821</v>
      </c>
      <c r="C791" s="136" t="s">
        <v>115</v>
      </c>
      <c r="D791" s="126">
        <v>340</v>
      </c>
      <c r="E791" s="138">
        <v>1041.6400000000001</v>
      </c>
    </row>
    <row r="792" spans="1:5" ht="15" x14ac:dyDescent="0.25">
      <c r="A792" s="136" t="s">
        <v>67</v>
      </c>
      <c r="B792" s="137">
        <v>41882</v>
      </c>
      <c r="C792" s="136" t="s">
        <v>115</v>
      </c>
      <c r="D792" s="126">
        <v>3253</v>
      </c>
      <c r="E792" s="138">
        <v>140897.12</v>
      </c>
    </row>
    <row r="793" spans="1:5" ht="15" x14ac:dyDescent="0.25">
      <c r="A793" s="136" t="s">
        <v>67</v>
      </c>
      <c r="B793" s="137">
        <v>41943</v>
      </c>
      <c r="C793" s="136" t="s">
        <v>115</v>
      </c>
      <c r="D793" s="126">
        <v>779</v>
      </c>
      <c r="E793" s="138">
        <v>10205.129999999999</v>
      </c>
    </row>
    <row r="794" spans="1:5" ht="15" x14ac:dyDescent="0.25">
      <c r="A794" s="136" t="s">
        <v>67</v>
      </c>
      <c r="B794" s="137">
        <v>41973</v>
      </c>
      <c r="C794" s="136" t="s">
        <v>115</v>
      </c>
      <c r="D794" s="126">
        <v>355</v>
      </c>
      <c r="E794" s="138">
        <v>861.79</v>
      </c>
    </row>
    <row r="795" spans="1:5" ht="15" x14ac:dyDescent="0.25">
      <c r="A795" s="136" t="s">
        <v>67</v>
      </c>
      <c r="B795" s="137">
        <v>42004</v>
      </c>
      <c r="C795" s="136" t="s">
        <v>115</v>
      </c>
      <c r="D795" s="126">
        <v>1435</v>
      </c>
      <c r="E795" s="138">
        <v>3699.15</v>
      </c>
    </row>
    <row r="796" spans="1:5" ht="15" x14ac:dyDescent="0.25">
      <c r="A796" s="136" t="s">
        <v>67</v>
      </c>
      <c r="B796" s="137">
        <v>42155</v>
      </c>
      <c r="C796" s="136" t="s">
        <v>115</v>
      </c>
      <c r="D796" s="126">
        <v>120</v>
      </c>
      <c r="E796" s="138">
        <v>1053.55</v>
      </c>
    </row>
    <row r="797" spans="1:5" ht="15" x14ac:dyDescent="0.25">
      <c r="A797" s="136" t="s">
        <v>67</v>
      </c>
      <c r="B797" s="137">
        <v>42185</v>
      </c>
      <c r="C797" s="136" t="s">
        <v>115</v>
      </c>
      <c r="D797" s="126">
        <v>8524</v>
      </c>
      <c r="E797" s="138">
        <v>171807.32</v>
      </c>
    </row>
    <row r="798" spans="1:5" ht="15" x14ac:dyDescent="0.25">
      <c r="A798" s="136" t="s">
        <v>67</v>
      </c>
      <c r="B798" s="137">
        <v>42338</v>
      </c>
      <c r="C798" s="136" t="s">
        <v>115</v>
      </c>
      <c r="D798" s="126">
        <v>11197</v>
      </c>
      <c r="E798" s="138">
        <v>47862.44</v>
      </c>
    </row>
    <row r="799" spans="1:5" ht="15" x14ac:dyDescent="0.25">
      <c r="A799" s="136" t="s">
        <v>67</v>
      </c>
      <c r="B799" s="137">
        <v>42429</v>
      </c>
      <c r="C799" s="136" t="s">
        <v>115</v>
      </c>
      <c r="D799" s="126">
        <v>200</v>
      </c>
      <c r="E799" s="138">
        <v>732.23</v>
      </c>
    </row>
    <row r="800" spans="1:5" ht="15" x14ac:dyDescent="0.25">
      <c r="A800" s="136" t="s">
        <v>67</v>
      </c>
      <c r="B800" s="137">
        <v>42460</v>
      </c>
      <c r="C800" s="136" t="s">
        <v>115</v>
      </c>
      <c r="D800" s="126">
        <v>170</v>
      </c>
      <c r="E800" s="138">
        <v>1049.51</v>
      </c>
    </row>
    <row r="801" spans="1:5" ht="15" x14ac:dyDescent="0.25">
      <c r="A801" s="136" t="s">
        <v>67</v>
      </c>
      <c r="B801" s="137">
        <v>19360</v>
      </c>
      <c r="C801" s="136" t="s">
        <v>53</v>
      </c>
      <c r="D801" s="126">
        <v>26</v>
      </c>
      <c r="E801" s="138">
        <v>163.85</v>
      </c>
    </row>
    <row r="802" spans="1:5" ht="15" x14ac:dyDescent="0.25">
      <c r="A802" s="136" t="s">
        <v>67</v>
      </c>
      <c r="B802" s="137">
        <v>33239</v>
      </c>
      <c r="C802" s="136" t="s">
        <v>53</v>
      </c>
      <c r="D802" s="126">
        <v>1592</v>
      </c>
      <c r="E802" s="138">
        <v>7427.92</v>
      </c>
    </row>
    <row r="803" spans="1:5" ht="15" x14ac:dyDescent="0.25">
      <c r="A803" s="136" t="s">
        <v>67</v>
      </c>
      <c r="B803" s="137">
        <v>36161</v>
      </c>
      <c r="C803" s="136" t="s">
        <v>53</v>
      </c>
      <c r="D803" s="126">
        <v>2419</v>
      </c>
      <c r="E803" s="138">
        <v>166303.53</v>
      </c>
    </row>
    <row r="804" spans="1:5" ht="15" x14ac:dyDescent="0.25">
      <c r="A804" s="136" t="s">
        <v>67</v>
      </c>
      <c r="B804" s="137">
        <v>36526</v>
      </c>
      <c r="C804" s="136" t="s">
        <v>53</v>
      </c>
      <c r="D804" s="126">
        <v>3439</v>
      </c>
      <c r="E804" s="138">
        <v>352279.16</v>
      </c>
    </row>
    <row r="805" spans="1:5" ht="15" x14ac:dyDescent="0.25">
      <c r="A805" s="136" t="s">
        <v>67</v>
      </c>
      <c r="B805" s="137">
        <v>36892</v>
      </c>
      <c r="C805" s="136" t="s">
        <v>53</v>
      </c>
      <c r="D805" s="126">
        <v>5530</v>
      </c>
      <c r="E805" s="138">
        <v>117472.1</v>
      </c>
    </row>
    <row r="806" spans="1:5" ht="15" x14ac:dyDescent="0.25">
      <c r="A806" s="136" t="s">
        <v>67</v>
      </c>
      <c r="B806" s="137">
        <v>37257</v>
      </c>
      <c r="C806" s="136" t="s">
        <v>53</v>
      </c>
      <c r="D806" s="126">
        <v>4087</v>
      </c>
      <c r="E806" s="138">
        <v>86523.95</v>
      </c>
    </row>
    <row r="807" spans="1:5" ht="15" x14ac:dyDescent="0.25">
      <c r="A807" s="136" t="s">
        <v>67</v>
      </c>
      <c r="B807" s="137">
        <v>37622</v>
      </c>
      <c r="C807" s="136" t="s">
        <v>53</v>
      </c>
      <c r="D807" s="126">
        <v>5981</v>
      </c>
      <c r="E807" s="138">
        <v>33790.01</v>
      </c>
    </row>
    <row r="808" spans="1:5" ht="15" x14ac:dyDescent="0.25">
      <c r="A808" s="136" t="s">
        <v>67</v>
      </c>
      <c r="B808" s="137">
        <v>37987</v>
      </c>
      <c r="C808" s="136" t="s">
        <v>53</v>
      </c>
      <c r="D808" s="126">
        <v>3467</v>
      </c>
      <c r="E808" s="138">
        <v>19197.490000000002</v>
      </c>
    </row>
    <row r="809" spans="1:5" ht="15" x14ac:dyDescent="0.25">
      <c r="A809" s="136" t="s">
        <v>67</v>
      </c>
      <c r="B809" s="137">
        <v>38353</v>
      </c>
      <c r="C809" s="136" t="s">
        <v>53</v>
      </c>
      <c r="D809" s="126">
        <v>32102</v>
      </c>
      <c r="E809" s="138">
        <v>134752.26</v>
      </c>
    </row>
    <row r="810" spans="1:5" ht="15" x14ac:dyDescent="0.25">
      <c r="A810" s="136" t="s">
        <v>67</v>
      </c>
      <c r="B810" s="137">
        <v>38718</v>
      </c>
      <c r="C810" s="136" t="s">
        <v>53</v>
      </c>
      <c r="D810" s="126">
        <v>3071</v>
      </c>
      <c r="E810" s="138">
        <v>44075.47</v>
      </c>
    </row>
    <row r="811" spans="1:5" ht="15" x14ac:dyDescent="0.25">
      <c r="A811" s="136" t="s">
        <v>67</v>
      </c>
      <c r="B811" s="137">
        <v>39083</v>
      </c>
      <c r="C811" s="136" t="s">
        <v>53</v>
      </c>
      <c r="D811" s="126">
        <v>1090</v>
      </c>
      <c r="E811" s="138">
        <v>6488.68</v>
      </c>
    </row>
    <row r="812" spans="1:5" ht="15" x14ac:dyDescent="0.25">
      <c r="A812" s="136" t="s">
        <v>67</v>
      </c>
      <c r="B812" s="137">
        <v>39448</v>
      </c>
      <c r="C812" s="136" t="s">
        <v>53</v>
      </c>
      <c r="D812" s="126">
        <v>1172</v>
      </c>
      <c r="E812" s="138">
        <v>33142.31</v>
      </c>
    </row>
    <row r="813" spans="1:5" ht="15" x14ac:dyDescent="0.25">
      <c r="A813" s="136" t="s">
        <v>67</v>
      </c>
      <c r="B813" s="137">
        <v>39691</v>
      </c>
      <c r="C813" s="136" t="s">
        <v>53</v>
      </c>
      <c r="D813" s="126">
        <v>5193</v>
      </c>
      <c r="E813" s="138">
        <v>75511.039999999994</v>
      </c>
    </row>
    <row r="814" spans="1:5" ht="15" x14ac:dyDescent="0.25">
      <c r="A814" s="136" t="s">
        <v>67</v>
      </c>
      <c r="B814" s="137">
        <v>39872</v>
      </c>
      <c r="C814" s="136" t="s">
        <v>53</v>
      </c>
      <c r="D814" s="126">
        <v>100</v>
      </c>
      <c r="E814" s="138">
        <v>5022.03</v>
      </c>
    </row>
    <row r="815" spans="1:5" ht="15" x14ac:dyDescent="0.25">
      <c r="A815" s="136" t="s">
        <v>67</v>
      </c>
      <c r="B815" s="137">
        <v>39903</v>
      </c>
      <c r="C815" s="136" t="s">
        <v>53</v>
      </c>
      <c r="D815" s="126">
        <v>155</v>
      </c>
      <c r="E815" s="138">
        <v>6554.33</v>
      </c>
    </row>
    <row r="816" spans="1:5" ht="15" x14ac:dyDescent="0.25">
      <c r="A816" s="136" t="s">
        <v>67</v>
      </c>
      <c r="B816" s="137">
        <v>39964</v>
      </c>
      <c r="C816" s="136" t="s">
        <v>53</v>
      </c>
      <c r="D816" s="126">
        <v>45</v>
      </c>
      <c r="E816" s="138">
        <v>1059.74</v>
      </c>
    </row>
    <row r="817" spans="1:5" ht="15" x14ac:dyDescent="0.25">
      <c r="A817" s="136" t="s">
        <v>67</v>
      </c>
      <c r="B817" s="137">
        <v>40056</v>
      </c>
      <c r="C817" s="136" t="s">
        <v>53</v>
      </c>
      <c r="D817" s="126">
        <v>254</v>
      </c>
      <c r="E817" s="138">
        <v>15057.66</v>
      </c>
    </row>
    <row r="818" spans="1:5" ht="15" x14ac:dyDescent="0.25">
      <c r="A818" s="136" t="s">
        <v>67</v>
      </c>
      <c r="B818" s="137">
        <v>40087</v>
      </c>
      <c r="C818" s="136" t="s">
        <v>53</v>
      </c>
      <c r="D818" s="126">
        <v>1248</v>
      </c>
      <c r="E818" s="138">
        <v>53773.18</v>
      </c>
    </row>
    <row r="819" spans="1:5" ht="15" x14ac:dyDescent="0.25">
      <c r="A819" s="136" t="s">
        <v>67</v>
      </c>
      <c r="B819" s="137">
        <v>40147</v>
      </c>
      <c r="C819" s="136" t="s">
        <v>53</v>
      </c>
      <c r="D819" s="126">
        <v>100</v>
      </c>
      <c r="E819" s="138">
        <v>1574.78</v>
      </c>
    </row>
    <row r="820" spans="1:5" ht="15" x14ac:dyDescent="0.25">
      <c r="A820" s="136" t="s">
        <v>67</v>
      </c>
      <c r="B820" s="137">
        <v>40210</v>
      </c>
      <c r="C820" s="136" t="s">
        <v>53</v>
      </c>
      <c r="D820" s="126">
        <v>300</v>
      </c>
      <c r="E820" s="138">
        <v>2329</v>
      </c>
    </row>
    <row r="821" spans="1:5" ht="15" x14ac:dyDescent="0.25">
      <c r="A821" s="136" t="s">
        <v>67</v>
      </c>
      <c r="B821" s="137">
        <v>40512</v>
      </c>
      <c r="C821" s="136" t="s">
        <v>53</v>
      </c>
      <c r="D821" s="126">
        <v>823</v>
      </c>
      <c r="E821" s="138">
        <v>38748.080000000002</v>
      </c>
    </row>
    <row r="822" spans="1:5" ht="15" x14ac:dyDescent="0.25">
      <c r="A822" s="136" t="s">
        <v>67</v>
      </c>
      <c r="B822" s="137">
        <v>40574</v>
      </c>
      <c r="C822" s="136" t="s">
        <v>53</v>
      </c>
      <c r="D822" s="126">
        <v>100</v>
      </c>
      <c r="E822" s="138">
        <v>382.55</v>
      </c>
    </row>
    <row r="823" spans="1:5" ht="15" x14ac:dyDescent="0.25">
      <c r="A823" s="136" t="s">
        <v>67</v>
      </c>
      <c r="B823" s="137">
        <v>40633</v>
      </c>
      <c r="C823" s="136" t="s">
        <v>53</v>
      </c>
      <c r="D823" s="126">
        <v>210</v>
      </c>
      <c r="E823" s="138">
        <v>8614.92</v>
      </c>
    </row>
    <row r="824" spans="1:5" ht="15" x14ac:dyDescent="0.25">
      <c r="A824" s="136" t="s">
        <v>67</v>
      </c>
      <c r="B824" s="137">
        <v>40694</v>
      </c>
      <c r="C824" s="136" t="s">
        <v>53</v>
      </c>
      <c r="D824" s="126">
        <v>220</v>
      </c>
      <c r="E824" s="138">
        <v>2409.73</v>
      </c>
    </row>
    <row r="825" spans="1:5" ht="15" x14ac:dyDescent="0.25">
      <c r="A825" s="136" t="s">
        <v>67</v>
      </c>
      <c r="B825" s="137">
        <v>40725</v>
      </c>
      <c r="C825" s="136" t="s">
        <v>53</v>
      </c>
      <c r="D825" s="126">
        <v>100</v>
      </c>
      <c r="E825" s="138">
        <v>152.28</v>
      </c>
    </row>
    <row r="826" spans="1:5" ht="15" x14ac:dyDescent="0.25">
      <c r="A826" s="136" t="s">
        <v>67</v>
      </c>
      <c r="B826" s="137">
        <v>40817</v>
      </c>
      <c r="C826" s="136" t="s">
        <v>53</v>
      </c>
      <c r="D826" s="126">
        <v>240</v>
      </c>
      <c r="E826" s="138">
        <v>-134.61000000000001</v>
      </c>
    </row>
    <row r="827" spans="1:5" ht="15" x14ac:dyDescent="0.25">
      <c r="A827" s="136" t="s">
        <v>67</v>
      </c>
      <c r="B827" s="137">
        <v>40878</v>
      </c>
      <c r="C827" s="136" t="s">
        <v>53</v>
      </c>
      <c r="D827" s="126">
        <v>292</v>
      </c>
      <c r="E827" s="138">
        <v>34501.629999999997</v>
      </c>
    </row>
    <row r="828" spans="1:5" ht="15" x14ac:dyDescent="0.25">
      <c r="A828" s="136" t="s">
        <v>67</v>
      </c>
      <c r="B828" s="137">
        <v>41153</v>
      </c>
      <c r="C828" s="136" t="s">
        <v>53</v>
      </c>
      <c r="D828" s="126">
        <v>618</v>
      </c>
      <c r="E828" s="138">
        <v>70302.559999999998</v>
      </c>
    </row>
    <row r="829" spans="1:5" ht="15" x14ac:dyDescent="0.25">
      <c r="A829" s="136" t="s">
        <v>67</v>
      </c>
      <c r="B829" s="137">
        <v>41274</v>
      </c>
      <c r="C829" s="136" t="s">
        <v>53</v>
      </c>
      <c r="D829" s="126">
        <v>841</v>
      </c>
      <c r="E829" s="138">
        <v>25989.279999999999</v>
      </c>
    </row>
    <row r="830" spans="1:5" ht="15" x14ac:dyDescent="0.25">
      <c r="A830" s="136" t="s">
        <v>67</v>
      </c>
      <c r="B830" s="137">
        <v>41760</v>
      </c>
      <c r="C830" s="136" t="s">
        <v>53</v>
      </c>
      <c r="D830" s="126">
        <v>100</v>
      </c>
      <c r="E830" s="138">
        <v>-38.46</v>
      </c>
    </row>
    <row r="831" spans="1:5" ht="15" x14ac:dyDescent="0.25">
      <c r="A831" s="136" t="s">
        <v>67</v>
      </c>
      <c r="B831" s="137">
        <v>24473</v>
      </c>
      <c r="C831" s="136" t="s">
        <v>148</v>
      </c>
      <c r="D831" s="126">
        <v>90136</v>
      </c>
      <c r="E831" s="138">
        <v>32154.7</v>
      </c>
    </row>
    <row r="832" spans="1:5" ht="15" x14ac:dyDescent="0.25">
      <c r="A832" s="136" t="s">
        <v>67</v>
      </c>
      <c r="B832" s="137">
        <v>24838</v>
      </c>
      <c r="C832" s="136" t="s">
        <v>148</v>
      </c>
      <c r="D832" s="126">
        <v>16139</v>
      </c>
      <c r="E832" s="138">
        <v>7154.37</v>
      </c>
    </row>
    <row r="833" spans="1:5" ht="15" x14ac:dyDescent="0.25">
      <c r="A833" s="136" t="s">
        <v>67</v>
      </c>
      <c r="B833" s="137">
        <v>25204</v>
      </c>
      <c r="C833" s="136" t="s">
        <v>148</v>
      </c>
      <c r="D833" s="126">
        <v>86289</v>
      </c>
      <c r="E833" s="138">
        <v>37908.089999999997</v>
      </c>
    </row>
    <row r="834" spans="1:5" ht="15" x14ac:dyDescent="0.25">
      <c r="A834" s="136" t="s">
        <v>67</v>
      </c>
      <c r="B834" s="137">
        <v>25569</v>
      </c>
      <c r="C834" s="136" t="s">
        <v>148</v>
      </c>
      <c r="D834" s="126">
        <v>1284</v>
      </c>
      <c r="E834" s="138">
        <v>615.64</v>
      </c>
    </row>
    <row r="835" spans="1:5" ht="15" x14ac:dyDescent="0.25">
      <c r="A835" s="136" t="s">
        <v>67</v>
      </c>
      <c r="B835" s="137">
        <v>25934</v>
      </c>
      <c r="C835" s="136" t="s">
        <v>148</v>
      </c>
      <c r="D835" s="126">
        <v>33995</v>
      </c>
      <c r="E835" s="138">
        <v>16871.52</v>
      </c>
    </row>
    <row r="836" spans="1:5" ht="15" x14ac:dyDescent="0.25">
      <c r="A836" s="136" t="s">
        <v>67</v>
      </c>
      <c r="B836" s="137">
        <v>26299</v>
      </c>
      <c r="C836" s="136" t="s">
        <v>148</v>
      </c>
      <c r="D836" s="126">
        <v>15983</v>
      </c>
      <c r="E836" s="138">
        <v>8901.07</v>
      </c>
    </row>
    <row r="837" spans="1:5" ht="15" x14ac:dyDescent="0.25">
      <c r="A837" s="136" t="s">
        <v>67</v>
      </c>
      <c r="B837" s="137">
        <v>27030</v>
      </c>
      <c r="C837" s="136" t="s">
        <v>148</v>
      </c>
      <c r="D837" s="126">
        <v>42941</v>
      </c>
      <c r="E837" s="138">
        <v>29055.11</v>
      </c>
    </row>
    <row r="838" spans="1:5" ht="15" x14ac:dyDescent="0.25">
      <c r="A838" s="136" t="s">
        <v>67</v>
      </c>
      <c r="B838" s="137">
        <v>27395</v>
      </c>
      <c r="C838" s="136" t="s">
        <v>148</v>
      </c>
      <c r="D838" s="126">
        <v>22096</v>
      </c>
      <c r="E838" s="138">
        <v>12852.34</v>
      </c>
    </row>
    <row r="839" spans="1:5" ht="15" x14ac:dyDescent="0.25">
      <c r="A839" s="136" t="s">
        <v>67</v>
      </c>
      <c r="B839" s="137">
        <v>28126</v>
      </c>
      <c r="C839" s="136" t="s">
        <v>148</v>
      </c>
      <c r="D839" s="126">
        <v>9112</v>
      </c>
      <c r="E839" s="138">
        <v>6476.43</v>
      </c>
    </row>
    <row r="840" spans="1:5" ht="15" x14ac:dyDescent="0.25">
      <c r="A840" s="136" t="s">
        <v>67</v>
      </c>
      <c r="B840" s="137">
        <v>28491</v>
      </c>
      <c r="C840" s="136" t="s">
        <v>148</v>
      </c>
      <c r="D840" s="126">
        <v>28154</v>
      </c>
      <c r="E840" s="138">
        <v>27569.56</v>
      </c>
    </row>
    <row r="841" spans="1:5" ht="15" x14ac:dyDescent="0.25">
      <c r="A841" s="136" t="s">
        <v>67</v>
      </c>
      <c r="B841" s="137">
        <v>28856</v>
      </c>
      <c r="C841" s="136" t="s">
        <v>148</v>
      </c>
      <c r="D841" s="126">
        <v>97772</v>
      </c>
      <c r="E841" s="138">
        <v>113763.73</v>
      </c>
    </row>
    <row r="842" spans="1:5" ht="15" x14ac:dyDescent="0.25">
      <c r="A842" s="136" t="s">
        <v>67</v>
      </c>
      <c r="B842" s="137">
        <v>29221</v>
      </c>
      <c r="C842" s="136" t="s">
        <v>148</v>
      </c>
      <c r="D842" s="126">
        <v>214127</v>
      </c>
      <c r="E842" s="138">
        <v>265207.28999999998</v>
      </c>
    </row>
    <row r="843" spans="1:5" ht="15" x14ac:dyDescent="0.25">
      <c r="A843" s="136" t="s">
        <v>67</v>
      </c>
      <c r="B843" s="137">
        <v>29587</v>
      </c>
      <c r="C843" s="136" t="s">
        <v>148</v>
      </c>
      <c r="D843" s="126">
        <v>58615</v>
      </c>
      <c r="E843" s="138">
        <v>87457.96</v>
      </c>
    </row>
    <row r="844" spans="1:5" ht="15" x14ac:dyDescent="0.25">
      <c r="A844" s="136" t="s">
        <v>67</v>
      </c>
      <c r="B844" s="137">
        <v>29952</v>
      </c>
      <c r="C844" s="136" t="s">
        <v>148</v>
      </c>
      <c r="D844" s="126">
        <v>66649</v>
      </c>
      <c r="E844" s="138">
        <v>118971.85</v>
      </c>
    </row>
    <row r="845" spans="1:5" ht="15" x14ac:dyDescent="0.25">
      <c r="A845" s="136" t="s">
        <v>67</v>
      </c>
      <c r="B845" s="137">
        <v>30682</v>
      </c>
      <c r="C845" s="136" t="s">
        <v>148</v>
      </c>
      <c r="D845" s="126">
        <v>374</v>
      </c>
      <c r="E845" s="138">
        <v>778.98</v>
      </c>
    </row>
    <row r="846" spans="1:5" ht="15" x14ac:dyDescent="0.25">
      <c r="A846" s="136" t="s">
        <v>67</v>
      </c>
      <c r="B846" s="137">
        <v>31048</v>
      </c>
      <c r="C846" s="136" t="s">
        <v>148</v>
      </c>
      <c r="D846" s="126">
        <v>311</v>
      </c>
      <c r="E846" s="138">
        <v>716.66</v>
      </c>
    </row>
    <row r="847" spans="1:5" ht="15" x14ac:dyDescent="0.25">
      <c r="A847" s="136" t="s">
        <v>67</v>
      </c>
      <c r="B847" s="137">
        <v>31413</v>
      </c>
      <c r="C847" s="136" t="s">
        <v>148</v>
      </c>
      <c r="D847" s="126">
        <v>1856</v>
      </c>
      <c r="E847" s="138">
        <v>3794.45</v>
      </c>
    </row>
    <row r="848" spans="1:5" ht="15" x14ac:dyDescent="0.25">
      <c r="A848" s="136" t="s">
        <v>67</v>
      </c>
      <c r="B848" s="137">
        <v>31778</v>
      </c>
      <c r="C848" s="136" t="s">
        <v>148</v>
      </c>
      <c r="D848" s="126">
        <v>5606</v>
      </c>
      <c r="E848" s="138">
        <v>12335.57</v>
      </c>
    </row>
    <row r="849" spans="1:5" ht="15" x14ac:dyDescent="0.25">
      <c r="A849" s="136" t="s">
        <v>67</v>
      </c>
      <c r="B849" s="137">
        <v>32509</v>
      </c>
      <c r="C849" s="136" t="s">
        <v>148</v>
      </c>
      <c r="D849" s="126">
        <v>1620</v>
      </c>
      <c r="E849" s="138">
        <v>3921.59</v>
      </c>
    </row>
    <row r="850" spans="1:5" ht="15" x14ac:dyDescent="0.25">
      <c r="A850" s="136" t="s">
        <v>67</v>
      </c>
      <c r="B850" s="137">
        <v>33239</v>
      </c>
      <c r="C850" s="136" t="s">
        <v>148</v>
      </c>
      <c r="D850" s="126">
        <v>54801</v>
      </c>
      <c r="E850" s="138">
        <v>161187.95000000001</v>
      </c>
    </row>
    <row r="851" spans="1:5" ht="15" x14ac:dyDescent="0.25">
      <c r="A851" s="136" t="s">
        <v>67</v>
      </c>
      <c r="B851" s="137">
        <v>33970</v>
      </c>
      <c r="C851" s="136" t="s">
        <v>148</v>
      </c>
      <c r="D851" s="126">
        <v>14787</v>
      </c>
      <c r="E851" s="138">
        <v>68327.7</v>
      </c>
    </row>
    <row r="852" spans="1:5" ht="15" x14ac:dyDescent="0.25">
      <c r="A852" s="136" t="s">
        <v>67</v>
      </c>
      <c r="B852" s="137">
        <v>35431</v>
      </c>
      <c r="C852" s="136" t="s">
        <v>148</v>
      </c>
      <c r="D852" s="126">
        <v>59</v>
      </c>
      <c r="E852" s="138">
        <v>144.94</v>
      </c>
    </row>
    <row r="853" spans="1:5" ht="15" x14ac:dyDescent="0.25">
      <c r="A853" s="136" t="s">
        <v>67</v>
      </c>
      <c r="B853" s="137">
        <v>35796</v>
      </c>
      <c r="C853" s="136" t="s">
        <v>148</v>
      </c>
      <c r="D853" s="126">
        <v>832</v>
      </c>
      <c r="E853" s="138">
        <v>2202</v>
      </c>
    </row>
    <row r="854" spans="1:5" ht="15" x14ac:dyDescent="0.25">
      <c r="A854" s="136" t="s">
        <v>67</v>
      </c>
      <c r="B854" s="137">
        <v>12420</v>
      </c>
      <c r="C854" s="136" t="s">
        <v>59</v>
      </c>
      <c r="D854" s="126">
        <v>798681</v>
      </c>
      <c r="E854" s="138">
        <v>33279.120000000003</v>
      </c>
    </row>
    <row r="855" spans="1:5" ht="15" x14ac:dyDescent="0.25">
      <c r="A855" s="136" t="s">
        <v>67</v>
      </c>
      <c r="B855" s="137">
        <v>12785</v>
      </c>
      <c r="C855" s="136" t="s">
        <v>59</v>
      </c>
      <c r="D855" s="126">
        <v>1747216</v>
      </c>
      <c r="E855" s="138">
        <v>93590.39</v>
      </c>
    </row>
    <row r="856" spans="1:5" ht="15" x14ac:dyDescent="0.25">
      <c r="A856" s="136" t="s">
        <v>67</v>
      </c>
      <c r="B856" s="137">
        <v>15342</v>
      </c>
      <c r="C856" s="136" t="s">
        <v>59</v>
      </c>
      <c r="D856" s="126">
        <v>294290</v>
      </c>
      <c r="E856" s="138">
        <v>20999.3</v>
      </c>
    </row>
    <row r="857" spans="1:5" ht="15" x14ac:dyDescent="0.25">
      <c r="A857" s="136" t="s">
        <v>67</v>
      </c>
      <c r="B857" s="137">
        <v>17168</v>
      </c>
      <c r="C857" s="136" t="s">
        <v>59</v>
      </c>
      <c r="D857" s="126">
        <v>1397991</v>
      </c>
      <c r="E857" s="138">
        <v>148389.35</v>
      </c>
    </row>
    <row r="858" spans="1:5" ht="15" x14ac:dyDescent="0.25">
      <c r="A858" s="136" t="s">
        <v>67</v>
      </c>
      <c r="B858" s="137">
        <v>19360</v>
      </c>
      <c r="C858" s="136" t="s">
        <v>59</v>
      </c>
      <c r="D858" s="126">
        <v>802455</v>
      </c>
      <c r="E858" s="138">
        <v>126287.54</v>
      </c>
    </row>
    <row r="859" spans="1:5" ht="15" x14ac:dyDescent="0.25">
      <c r="A859" s="136" t="s">
        <v>67</v>
      </c>
      <c r="B859" s="137">
        <v>20821</v>
      </c>
      <c r="C859" s="136" t="s">
        <v>59</v>
      </c>
      <c r="D859" s="126">
        <v>1163323</v>
      </c>
      <c r="E859" s="138">
        <v>244451.49</v>
      </c>
    </row>
    <row r="860" spans="1:5" ht="15" x14ac:dyDescent="0.25">
      <c r="A860" s="136" t="s">
        <v>67</v>
      </c>
      <c r="B860" s="137">
        <v>23012</v>
      </c>
      <c r="C860" s="136" t="s">
        <v>59</v>
      </c>
      <c r="D860" s="126">
        <v>358327</v>
      </c>
      <c r="E860" s="138">
        <v>73715.64</v>
      </c>
    </row>
    <row r="861" spans="1:5" ht="15" x14ac:dyDescent="0.25">
      <c r="A861" s="136" t="s">
        <v>67</v>
      </c>
      <c r="B861" s="137">
        <v>23743</v>
      </c>
      <c r="C861" s="136" t="s">
        <v>59</v>
      </c>
      <c r="D861" s="126">
        <v>339687</v>
      </c>
      <c r="E861" s="138">
        <v>75372.210000000006</v>
      </c>
    </row>
    <row r="862" spans="1:5" ht="15" x14ac:dyDescent="0.25">
      <c r="A862" s="136" t="s">
        <v>67</v>
      </c>
      <c r="B862" s="137">
        <v>24108</v>
      </c>
      <c r="C862" s="136" t="s">
        <v>59</v>
      </c>
      <c r="D862" s="126">
        <v>100397</v>
      </c>
      <c r="E862" s="138">
        <v>26172.58</v>
      </c>
    </row>
    <row r="863" spans="1:5" ht="15" x14ac:dyDescent="0.25">
      <c r="A863" s="136" t="s">
        <v>67</v>
      </c>
      <c r="B863" s="137">
        <v>24473</v>
      </c>
      <c r="C863" s="136" t="s">
        <v>59</v>
      </c>
      <c r="D863" s="126">
        <v>75913</v>
      </c>
      <c r="E863" s="138">
        <v>20033.3</v>
      </c>
    </row>
    <row r="864" spans="1:5" ht="15" x14ac:dyDescent="0.25">
      <c r="A864" s="136" t="s">
        <v>67</v>
      </c>
      <c r="B864" s="137">
        <v>24838</v>
      </c>
      <c r="C864" s="136" t="s">
        <v>59</v>
      </c>
      <c r="D864" s="126">
        <v>112525</v>
      </c>
      <c r="E864" s="138">
        <v>29007.16</v>
      </c>
    </row>
    <row r="865" spans="1:5" ht="15" x14ac:dyDescent="0.25">
      <c r="A865" s="136" t="s">
        <v>67</v>
      </c>
      <c r="B865" s="137">
        <v>25204</v>
      </c>
      <c r="C865" s="136" t="s">
        <v>59</v>
      </c>
      <c r="D865" s="126">
        <v>224175</v>
      </c>
      <c r="E865" s="138">
        <v>47691.3</v>
      </c>
    </row>
    <row r="866" spans="1:5" ht="15" x14ac:dyDescent="0.25">
      <c r="A866" s="136" t="s">
        <v>67</v>
      </c>
      <c r="B866" s="137">
        <v>25569</v>
      </c>
      <c r="C866" s="136" t="s">
        <v>59</v>
      </c>
      <c r="D866" s="126">
        <v>231099</v>
      </c>
      <c r="E866" s="138">
        <v>55861.96</v>
      </c>
    </row>
    <row r="867" spans="1:5" ht="15" x14ac:dyDescent="0.25">
      <c r="A867" s="136" t="s">
        <v>67</v>
      </c>
      <c r="B867" s="137">
        <v>25934</v>
      </c>
      <c r="C867" s="136" t="s">
        <v>59</v>
      </c>
      <c r="D867" s="126">
        <v>191051</v>
      </c>
      <c r="E867" s="138">
        <v>54541.54</v>
      </c>
    </row>
    <row r="868" spans="1:5" ht="15" x14ac:dyDescent="0.25">
      <c r="A868" s="136" t="s">
        <v>67</v>
      </c>
      <c r="B868" s="137">
        <v>26299</v>
      </c>
      <c r="C868" s="136" t="s">
        <v>59</v>
      </c>
      <c r="D868" s="126">
        <v>163086</v>
      </c>
      <c r="E868" s="138">
        <v>56517.43</v>
      </c>
    </row>
    <row r="869" spans="1:5" ht="15" x14ac:dyDescent="0.25">
      <c r="A869" s="136" t="s">
        <v>67</v>
      </c>
      <c r="B869" s="137">
        <v>26665</v>
      </c>
      <c r="C869" s="136" t="s">
        <v>59</v>
      </c>
      <c r="D869" s="126">
        <v>146764</v>
      </c>
      <c r="E869" s="138">
        <v>51299.360000000001</v>
      </c>
    </row>
    <row r="870" spans="1:5" ht="15" x14ac:dyDescent="0.25">
      <c r="A870" s="136" t="s">
        <v>67</v>
      </c>
      <c r="B870" s="137">
        <v>27030</v>
      </c>
      <c r="C870" s="136" t="s">
        <v>59</v>
      </c>
      <c r="D870" s="126">
        <v>84838</v>
      </c>
      <c r="E870" s="138">
        <v>33142.519999999997</v>
      </c>
    </row>
    <row r="871" spans="1:5" ht="15" x14ac:dyDescent="0.25">
      <c r="A871" s="136" t="s">
        <v>67</v>
      </c>
      <c r="B871" s="137">
        <v>27395</v>
      </c>
      <c r="C871" s="136" t="s">
        <v>59</v>
      </c>
      <c r="D871" s="126">
        <v>85672</v>
      </c>
      <c r="E871" s="138">
        <v>33823.39</v>
      </c>
    </row>
    <row r="872" spans="1:5" ht="15" x14ac:dyDescent="0.25">
      <c r="A872" s="136" t="s">
        <v>67</v>
      </c>
      <c r="B872" s="137">
        <v>27760</v>
      </c>
      <c r="C872" s="136" t="s">
        <v>59</v>
      </c>
      <c r="D872" s="126">
        <v>78719</v>
      </c>
      <c r="E872" s="138">
        <v>36492.89</v>
      </c>
    </row>
    <row r="873" spans="1:5" ht="15" x14ac:dyDescent="0.25">
      <c r="A873" s="136" t="s">
        <v>67</v>
      </c>
      <c r="B873" s="137">
        <v>28126</v>
      </c>
      <c r="C873" s="136" t="s">
        <v>59</v>
      </c>
      <c r="D873" s="126">
        <v>73460</v>
      </c>
      <c r="E873" s="138">
        <v>38859.1</v>
      </c>
    </row>
    <row r="874" spans="1:5" ht="15" x14ac:dyDescent="0.25">
      <c r="A874" s="136" t="s">
        <v>67</v>
      </c>
      <c r="B874" s="137">
        <v>28491</v>
      </c>
      <c r="C874" s="136" t="s">
        <v>59</v>
      </c>
      <c r="D874" s="126">
        <v>56586</v>
      </c>
      <c r="E874" s="138">
        <v>32205.97</v>
      </c>
    </row>
    <row r="875" spans="1:5" ht="15" x14ac:dyDescent="0.25">
      <c r="A875" s="136" t="s">
        <v>67</v>
      </c>
      <c r="B875" s="137">
        <v>28856</v>
      </c>
      <c r="C875" s="136" t="s">
        <v>59</v>
      </c>
      <c r="D875" s="126">
        <v>65478</v>
      </c>
      <c r="E875" s="138">
        <v>43420.21</v>
      </c>
    </row>
    <row r="876" spans="1:5" ht="15" x14ac:dyDescent="0.25">
      <c r="A876" s="136" t="s">
        <v>67</v>
      </c>
      <c r="B876" s="137">
        <v>29221</v>
      </c>
      <c r="C876" s="136" t="s">
        <v>59</v>
      </c>
      <c r="D876" s="126">
        <v>85751</v>
      </c>
      <c r="E876" s="138">
        <v>63801.91</v>
      </c>
    </row>
    <row r="877" spans="1:5" ht="15" x14ac:dyDescent="0.25">
      <c r="A877" s="136" t="s">
        <v>67</v>
      </c>
      <c r="B877" s="137">
        <v>29587</v>
      </c>
      <c r="C877" s="136" t="s">
        <v>59</v>
      </c>
      <c r="D877" s="126">
        <v>51397</v>
      </c>
      <c r="E877" s="138">
        <v>46361.2</v>
      </c>
    </row>
    <row r="878" spans="1:5" ht="15" x14ac:dyDescent="0.25">
      <c r="A878" s="136" t="s">
        <v>67</v>
      </c>
      <c r="B878" s="137">
        <v>29952</v>
      </c>
      <c r="C878" s="136" t="s">
        <v>59</v>
      </c>
      <c r="D878" s="126">
        <v>63536</v>
      </c>
      <c r="E878" s="138">
        <v>64601.23</v>
      </c>
    </row>
    <row r="879" spans="1:5" ht="15" x14ac:dyDescent="0.25">
      <c r="A879" s="136" t="s">
        <v>67</v>
      </c>
      <c r="B879" s="137">
        <v>30317</v>
      </c>
      <c r="C879" s="136" t="s">
        <v>59</v>
      </c>
      <c r="D879" s="126">
        <v>52630</v>
      </c>
      <c r="E879" s="138">
        <v>54711.69</v>
      </c>
    </row>
    <row r="880" spans="1:5" ht="15" x14ac:dyDescent="0.25">
      <c r="A880" s="136" t="s">
        <v>67</v>
      </c>
      <c r="B880" s="137">
        <v>30682</v>
      </c>
      <c r="C880" s="136" t="s">
        <v>59</v>
      </c>
      <c r="D880" s="126">
        <v>48258</v>
      </c>
      <c r="E880" s="138">
        <v>65893.13</v>
      </c>
    </row>
    <row r="881" spans="1:5" ht="15" x14ac:dyDescent="0.25">
      <c r="A881" s="136" t="s">
        <v>67</v>
      </c>
      <c r="B881" s="137">
        <v>31048</v>
      </c>
      <c r="C881" s="136" t="s">
        <v>59</v>
      </c>
      <c r="D881" s="126">
        <v>49863</v>
      </c>
      <c r="E881" s="138">
        <v>84511.86</v>
      </c>
    </row>
    <row r="882" spans="1:5" ht="15" x14ac:dyDescent="0.25">
      <c r="A882" s="136" t="s">
        <v>67</v>
      </c>
      <c r="B882" s="137">
        <v>31413</v>
      </c>
      <c r="C882" s="136" t="s">
        <v>59</v>
      </c>
      <c r="D882" s="126">
        <v>52386</v>
      </c>
      <c r="E882" s="138">
        <v>73470.81</v>
      </c>
    </row>
    <row r="883" spans="1:5" ht="15" x14ac:dyDescent="0.25">
      <c r="A883" s="136" t="s">
        <v>67</v>
      </c>
      <c r="B883" s="137">
        <v>31778</v>
      </c>
      <c r="C883" s="136" t="s">
        <v>59</v>
      </c>
      <c r="D883" s="126">
        <v>65274</v>
      </c>
      <c r="E883" s="138">
        <v>142654.29999999999</v>
      </c>
    </row>
    <row r="884" spans="1:5" ht="15" x14ac:dyDescent="0.25">
      <c r="A884" s="136" t="s">
        <v>67</v>
      </c>
      <c r="B884" s="137">
        <v>32143</v>
      </c>
      <c r="C884" s="136" t="s">
        <v>59</v>
      </c>
      <c r="D884" s="126">
        <v>63079</v>
      </c>
      <c r="E884" s="138">
        <v>119855.96</v>
      </c>
    </row>
    <row r="885" spans="1:5" ht="15" x14ac:dyDescent="0.25">
      <c r="A885" s="136" t="s">
        <v>67</v>
      </c>
      <c r="B885" s="137">
        <v>32509</v>
      </c>
      <c r="C885" s="136" t="s">
        <v>59</v>
      </c>
      <c r="D885" s="126">
        <v>86149</v>
      </c>
      <c r="E885" s="138">
        <v>145414.51</v>
      </c>
    </row>
    <row r="886" spans="1:5" ht="15" x14ac:dyDescent="0.25">
      <c r="A886" s="136" t="s">
        <v>67</v>
      </c>
      <c r="B886" s="137">
        <v>32874</v>
      </c>
      <c r="C886" s="136" t="s">
        <v>59</v>
      </c>
      <c r="D886" s="126">
        <v>81650</v>
      </c>
      <c r="E886" s="138">
        <v>155006.47</v>
      </c>
    </row>
    <row r="887" spans="1:5" ht="15" x14ac:dyDescent="0.25">
      <c r="A887" s="136" t="s">
        <v>67</v>
      </c>
      <c r="B887" s="137">
        <v>33239</v>
      </c>
      <c r="C887" s="136" t="s">
        <v>59</v>
      </c>
      <c r="D887" s="126">
        <v>65353</v>
      </c>
      <c r="E887" s="138">
        <v>142475.66</v>
      </c>
    </row>
    <row r="888" spans="1:5" ht="15" x14ac:dyDescent="0.25">
      <c r="A888" s="136" t="s">
        <v>67</v>
      </c>
      <c r="B888" s="137">
        <v>33604</v>
      </c>
      <c r="C888" s="136" t="s">
        <v>59</v>
      </c>
      <c r="D888" s="126">
        <v>65195</v>
      </c>
      <c r="E888" s="138">
        <v>173877.97</v>
      </c>
    </row>
    <row r="889" spans="1:5" ht="15" x14ac:dyDescent="0.25">
      <c r="A889" s="136" t="s">
        <v>67</v>
      </c>
      <c r="B889" s="137">
        <v>33970</v>
      </c>
      <c r="C889" s="136" t="s">
        <v>59</v>
      </c>
      <c r="D889" s="126">
        <v>68127</v>
      </c>
      <c r="E889" s="138">
        <v>232983.17</v>
      </c>
    </row>
    <row r="890" spans="1:5" ht="15" x14ac:dyDescent="0.25">
      <c r="A890" s="136" t="s">
        <v>67</v>
      </c>
      <c r="B890" s="137">
        <v>34335</v>
      </c>
      <c r="C890" s="136" t="s">
        <v>59</v>
      </c>
      <c r="D890" s="126">
        <v>77109</v>
      </c>
      <c r="E890" s="138">
        <v>302789.59999999998</v>
      </c>
    </row>
    <row r="891" spans="1:5" ht="15" x14ac:dyDescent="0.25">
      <c r="A891" s="136" t="s">
        <v>67</v>
      </c>
      <c r="B891" s="137">
        <v>34700</v>
      </c>
      <c r="C891" s="136" t="s">
        <v>59</v>
      </c>
      <c r="D891" s="126">
        <v>69678</v>
      </c>
      <c r="E891" s="138">
        <v>292585.62</v>
      </c>
    </row>
    <row r="892" spans="1:5" ht="15" x14ac:dyDescent="0.25">
      <c r="A892" s="136" t="s">
        <v>67</v>
      </c>
      <c r="B892" s="137">
        <v>35065</v>
      </c>
      <c r="C892" s="136" t="s">
        <v>59</v>
      </c>
      <c r="D892" s="126">
        <v>76890</v>
      </c>
      <c r="E892" s="138">
        <v>303948.12</v>
      </c>
    </row>
    <row r="893" spans="1:5" ht="15" x14ac:dyDescent="0.25">
      <c r="A893" s="136" t="s">
        <v>67</v>
      </c>
      <c r="B893" s="137">
        <v>35431</v>
      </c>
      <c r="C893" s="136" t="s">
        <v>59</v>
      </c>
      <c r="D893" s="126">
        <v>77776</v>
      </c>
      <c r="E893" s="138">
        <v>276386.5</v>
      </c>
    </row>
    <row r="894" spans="1:5" ht="15" x14ac:dyDescent="0.25">
      <c r="A894" s="136" t="s">
        <v>67</v>
      </c>
      <c r="B894" s="137">
        <v>35796</v>
      </c>
      <c r="C894" s="136" t="s">
        <v>59</v>
      </c>
      <c r="D894" s="126">
        <v>53408</v>
      </c>
      <c r="E894" s="138">
        <v>117820.67</v>
      </c>
    </row>
    <row r="895" spans="1:5" ht="15" x14ac:dyDescent="0.25">
      <c r="A895" s="136" t="s">
        <v>67</v>
      </c>
      <c r="B895" s="137">
        <v>36161</v>
      </c>
      <c r="C895" s="136" t="s">
        <v>59</v>
      </c>
      <c r="D895" s="126">
        <v>44679</v>
      </c>
      <c r="E895" s="138">
        <v>265472.31</v>
      </c>
    </row>
    <row r="896" spans="1:5" ht="15" x14ac:dyDescent="0.25">
      <c r="A896" s="136" t="s">
        <v>67</v>
      </c>
      <c r="B896" s="137">
        <v>36526</v>
      </c>
      <c r="C896" s="136" t="s">
        <v>59</v>
      </c>
      <c r="D896" s="126">
        <v>9863</v>
      </c>
      <c r="E896" s="138">
        <v>77561.710000000006</v>
      </c>
    </row>
    <row r="897" spans="1:5" ht="15" x14ac:dyDescent="0.25">
      <c r="A897" s="136" t="s">
        <v>67</v>
      </c>
      <c r="B897" s="137">
        <v>36526</v>
      </c>
      <c r="C897" s="136" t="s">
        <v>59</v>
      </c>
      <c r="D897" s="126">
        <v>142791</v>
      </c>
      <c r="E897" s="138">
        <v>276507.84000000003</v>
      </c>
    </row>
    <row r="898" spans="1:5" ht="15" x14ac:dyDescent="0.25">
      <c r="A898" s="136" t="s">
        <v>67</v>
      </c>
      <c r="B898" s="137">
        <v>36892</v>
      </c>
      <c r="C898" s="136" t="s">
        <v>59</v>
      </c>
      <c r="D898" s="126">
        <v>6363</v>
      </c>
      <c r="E898" s="138">
        <v>21053.91</v>
      </c>
    </row>
    <row r="899" spans="1:5" ht="15" x14ac:dyDescent="0.25">
      <c r="A899" s="136" t="s">
        <v>67</v>
      </c>
      <c r="B899" s="137">
        <v>36892</v>
      </c>
      <c r="C899" s="136" t="s">
        <v>59</v>
      </c>
      <c r="D899" s="126">
        <v>213615</v>
      </c>
      <c r="E899" s="138">
        <v>404668.01</v>
      </c>
    </row>
    <row r="900" spans="1:5" ht="15" x14ac:dyDescent="0.25">
      <c r="A900" s="136" t="s">
        <v>67</v>
      </c>
      <c r="B900" s="137">
        <v>37257</v>
      </c>
      <c r="C900" s="136" t="s">
        <v>59</v>
      </c>
      <c r="D900" s="126">
        <v>12200</v>
      </c>
      <c r="E900" s="138">
        <v>21648.87</v>
      </c>
    </row>
    <row r="901" spans="1:5" ht="15" x14ac:dyDescent="0.25">
      <c r="A901" s="136" t="s">
        <v>67</v>
      </c>
      <c r="B901" s="137">
        <v>37257</v>
      </c>
      <c r="C901" s="136" t="s">
        <v>59</v>
      </c>
      <c r="D901" s="126">
        <v>198937</v>
      </c>
      <c r="E901" s="138">
        <v>420071.84</v>
      </c>
    </row>
    <row r="902" spans="1:5" ht="15" x14ac:dyDescent="0.25">
      <c r="A902" s="136" t="s">
        <v>67</v>
      </c>
      <c r="B902" s="137">
        <v>37622</v>
      </c>
      <c r="C902" s="136" t="s">
        <v>59</v>
      </c>
      <c r="D902" s="126">
        <v>11174</v>
      </c>
      <c r="E902" s="138">
        <v>38100.910000000003</v>
      </c>
    </row>
    <row r="903" spans="1:5" ht="15" x14ac:dyDescent="0.25">
      <c r="A903" s="136" t="s">
        <v>67</v>
      </c>
      <c r="B903" s="137">
        <v>37622</v>
      </c>
      <c r="C903" s="136" t="s">
        <v>59</v>
      </c>
      <c r="D903" s="126">
        <v>160971</v>
      </c>
      <c r="E903" s="138">
        <v>454979.85</v>
      </c>
    </row>
    <row r="904" spans="1:5" ht="15" x14ac:dyDescent="0.25">
      <c r="A904" s="136" t="s">
        <v>67</v>
      </c>
      <c r="B904" s="137">
        <v>37987</v>
      </c>
      <c r="C904" s="136" t="s">
        <v>59</v>
      </c>
      <c r="D904" s="126">
        <v>7990</v>
      </c>
      <c r="E904" s="138">
        <v>38270.17</v>
      </c>
    </row>
    <row r="905" spans="1:5" ht="15" x14ac:dyDescent="0.25">
      <c r="A905" s="136" t="s">
        <v>67</v>
      </c>
      <c r="B905" s="137">
        <v>37987</v>
      </c>
      <c r="C905" s="136" t="s">
        <v>59</v>
      </c>
      <c r="D905" s="126">
        <v>51096</v>
      </c>
      <c r="E905" s="138">
        <v>176410.45</v>
      </c>
    </row>
    <row r="906" spans="1:5" ht="15" x14ac:dyDescent="0.25">
      <c r="A906" s="136" t="s">
        <v>67</v>
      </c>
      <c r="B906" s="137">
        <v>38353</v>
      </c>
      <c r="C906" s="136" t="s">
        <v>59</v>
      </c>
      <c r="D906" s="126">
        <v>1049</v>
      </c>
      <c r="E906" s="138">
        <v>40270.720000000001</v>
      </c>
    </row>
    <row r="907" spans="1:5" ht="15" x14ac:dyDescent="0.25">
      <c r="A907" s="136" t="s">
        <v>67</v>
      </c>
      <c r="B907" s="137">
        <v>38353</v>
      </c>
      <c r="C907" s="136" t="s">
        <v>59</v>
      </c>
      <c r="D907" s="126">
        <v>17496</v>
      </c>
      <c r="E907" s="138">
        <v>69554.100000000006</v>
      </c>
    </row>
    <row r="908" spans="1:5" ht="15" x14ac:dyDescent="0.25">
      <c r="A908" s="136" t="s">
        <v>67</v>
      </c>
      <c r="B908" s="137">
        <v>38718</v>
      </c>
      <c r="C908" s="136" t="s">
        <v>59</v>
      </c>
      <c r="D908" s="126">
        <v>2975</v>
      </c>
      <c r="E908" s="138">
        <v>9624.5</v>
      </c>
    </row>
    <row r="909" spans="1:5" ht="15" x14ac:dyDescent="0.25">
      <c r="A909" s="136" t="s">
        <v>67</v>
      </c>
      <c r="B909" s="137">
        <v>38718</v>
      </c>
      <c r="C909" s="136" t="s">
        <v>59</v>
      </c>
      <c r="D909" s="126">
        <v>13852</v>
      </c>
      <c r="E909" s="138">
        <v>85668.78</v>
      </c>
    </row>
    <row r="910" spans="1:5" ht="15" x14ac:dyDescent="0.25">
      <c r="A910" s="136" t="s">
        <v>67</v>
      </c>
      <c r="B910" s="137">
        <v>39083</v>
      </c>
      <c r="C910" s="136" t="s">
        <v>59</v>
      </c>
      <c r="D910" s="126">
        <v>3551</v>
      </c>
      <c r="E910" s="138">
        <v>45376.51</v>
      </c>
    </row>
    <row r="911" spans="1:5" ht="15" x14ac:dyDescent="0.25">
      <c r="A911" s="136" t="s">
        <v>67</v>
      </c>
      <c r="B911" s="137">
        <v>39142</v>
      </c>
      <c r="C911" s="136" t="s">
        <v>59</v>
      </c>
      <c r="D911" s="126">
        <v>592</v>
      </c>
      <c r="E911" s="138">
        <v>-1302.24</v>
      </c>
    </row>
    <row r="912" spans="1:5" ht="15" x14ac:dyDescent="0.25">
      <c r="A912" s="136" t="s">
        <v>67</v>
      </c>
      <c r="B912" s="137">
        <v>39448</v>
      </c>
      <c r="C912" s="136" t="s">
        <v>59</v>
      </c>
      <c r="D912" s="126">
        <v>17981</v>
      </c>
      <c r="E912" s="138">
        <v>269249.98</v>
      </c>
    </row>
    <row r="913" spans="1:5" ht="15" x14ac:dyDescent="0.25">
      <c r="A913" s="136" t="s">
        <v>67</v>
      </c>
      <c r="B913" s="137">
        <v>39506</v>
      </c>
      <c r="C913" s="136" t="s">
        <v>59</v>
      </c>
      <c r="D913" s="126">
        <v>68</v>
      </c>
      <c r="E913" s="138">
        <v>355.96</v>
      </c>
    </row>
    <row r="914" spans="1:5" ht="15" x14ac:dyDescent="0.25">
      <c r="A914" s="136" t="s">
        <v>67</v>
      </c>
      <c r="B914" s="137">
        <v>39691</v>
      </c>
      <c r="C914" s="136" t="s">
        <v>59</v>
      </c>
      <c r="D914" s="126">
        <v>2100</v>
      </c>
      <c r="E914" s="138">
        <v>6504.61</v>
      </c>
    </row>
    <row r="915" spans="1:5" ht="15" x14ac:dyDescent="0.25">
      <c r="A915" s="136" t="s">
        <v>67</v>
      </c>
      <c r="B915" s="137">
        <v>39813</v>
      </c>
      <c r="C915" s="136" t="s">
        <v>59</v>
      </c>
      <c r="D915" s="126">
        <v>-1098</v>
      </c>
      <c r="E915" s="138">
        <v>62169.72</v>
      </c>
    </row>
    <row r="916" spans="1:5" ht="15" x14ac:dyDescent="0.25">
      <c r="A916" s="136" t="s">
        <v>67</v>
      </c>
      <c r="B916" s="137">
        <v>39873</v>
      </c>
      <c r="C916" s="136" t="s">
        <v>59</v>
      </c>
      <c r="D916" s="126">
        <v>50789</v>
      </c>
      <c r="E916" s="138">
        <v>504221.99</v>
      </c>
    </row>
    <row r="917" spans="1:5" ht="15" x14ac:dyDescent="0.25">
      <c r="A917" s="136" t="s">
        <v>67</v>
      </c>
      <c r="B917" s="137">
        <v>40056</v>
      </c>
      <c r="C917" s="136" t="s">
        <v>59</v>
      </c>
      <c r="D917" s="126">
        <v>1600</v>
      </c>
      <c r="E917" s="138">
        <v>12137.25</v>
      </c>
    </row>
    <row r="918" spans="1:5" ht="15" x14ac:dyDescent="0.25">
      <c r="A918" s="136" t="s">
        <v>67</v>
      </c>
      <c r="B918" s="137">
        <v>40057</v>
      </c>
      <c r="C918" s="136" t="s">
        <v>59</v>
      </c>
      <c r="D918" s="126">
        <v>120335</v>
      </c>
      <c r="E918" s="138">
        <v>1879430.31</v>
      </c>
    </row>
    <row r="919" spans="1:5" ht="15" x14ac:dyDescent="0.25">
      <c r="A919" s="136" t="s">
        <v>67</v>
      </c>
      <c r="B919" s="137">
        <v>40147</v>
      </c>
      <c r="C919" s="136" t="s">
        <v>59</v>
      </c>
      <c r="D919" s="126">
        <v>25</v>
      </c>
      <c r="E919" s="138">
        <v>597.35</v>
      </c>
    </row>
    <row r="920" spans="1:5" ht="15" x14ac:dyDescent="0.25">
      <c r="A920" s="136" t="s">
        <v>67</v>
      </c>
      <c r="B920" s="137">
        <v>40164</v>
      </c>
      <c r="C920" s="136" t="s">
        <v>59</v>
      </c>
      <c r="D920" s="126">
        <v>50</v>
      </c>
      <c r="E920" s="138">
        <v>5796.83</v>
      </c>
    </row>
    <row r="921" spans="1:5" ht="15" x14ac:dyDescent="0.25">
      <c r="A921" s="136" t="s">
        <v>67</v>
      </c>
      <c r="B921" s="137">
        <v>40178</v>
      </c>
      <c r="C921" s="136" t="s">
        <v>59</v>
      </c>
      <c r="D921" s="126">
        <v>342</v>
      </c>
      <c r="E921" s="138">
        <v>18407.099999999999</v>
      </c>
    </row>
    <row r="922" spans="1:5" ht="15" x14ac:dyDescent="0.25">
      <c r="A922" s="136" t="s">
        <v>67</v>
      </c>
      <c r="B922" s="137">
        <v>40237</v>
      </c>
      <c r="C922" s="136" t="s">
        <v>59</v>
      </c>
      <c r="D922" s="126">
        <v>4939</v>
      </c>
      <c r="E922" s="138">
        <v>9300.16</v>
      </c>
    </row>
    <row r="923" spans="1:5" ht="15" x14ac:dyDescent="0.25">
      <c r="A923" s="136" t="s">
        <v>67</v>
      </c>
      <c r="B923" s="137">
        <v>40299</v>
      </c>
      <c r="C923" s="136" t="s">
        <v>59</v>
      </c>
      <c r="D923" s="126">
        <v>28135</v>
      </c>
      <c r="E923" s="138">
        <v>823102</v>
      </c>
    </row>
    <row r="924" spans="1:5" ht="15" x14ac:dyDescent="0.25">
      <c r="A924" s="136" t="s">
        <v>67</v>
      </c>
      <c r="B924" s="137">
        <v>40359</v>
      </c>
      <c r="C924" s="136" t="s">
        <v>59</v>
      </c>
      <c r="D924" s="126">
        <v>327</v>
      </c>
      <c r="E924" s="138">
        <v>3565.5</v>
      </c>
    </row>
    <row r="925" spans="1:5" ht="15" x14ac:dyDescent="0.25">
      <c r="A925" s="136" t="s">
        <v>67</v>
      </c>
      <c r="B925" s="137">
        <v>40482</v>
      </c>
      <c r="C925" s="136" t="s">
        <v>59</v>
      </c>
      <c r="D925" s="126">
        <v>22331</v>
      </c>
      <c r="E925" s="138">
        <v>59795.69</v>
      </c>
    </row>
    <row r="926" spans="1:5" ht="15" x14ac:dyDescent="0.25">
      <c r="A926" s="136" t="s">
        <v>67</v>
      </c>
      <c r="B926" s="137">
        <v>40483</v>
      </c>
      <c r="C926" s="136" t="s">
        <v>59</v>
      </c>
      <c r="D926" s="126">
        <v>50</v>
      </c>
      <c r="E926" s="138">
        <v>2895.95</v>
      </c>
    </row>
    <row r="927" spans="1:5" ht="15" x14ac:dyDescent="0.25">
      <c r="A927" s="136" t="s">
        <v>67</v>
      </c>
      <c r="B927" s="137">
        <v>40512</v>
      </c>
      <c r="C927" s="136" t="s">
        <v>59</v>
      </c>
      <c r="D927" s="126">
        <v>1974</v>
      </c>
      <c r="E927" s="138">
        <v>60955.839999999997</v>
      </c>
    </row>
    <row r="928" spans="1:5" ht="15" x14ac:dyDescent="0.25">
      <c r="A928" s="136" t="s">
        <v>67</v>
      </c>
      <c r="B928" s="137">
        <v>40543</v>
      </c>
      <c r="C928" s="136" t="s">
        <v>59</v>
      </c>
      <c r="D928" s="126">
        <v>425</v>
      </c>
      <c r="E928" s="138">
        <v>5414.7</v>
      </c>
    </row>
    <row r="929" spans="1:5" ht="15" x14ac:dyDescent="0.25">
      <c r="A929" s="136" t="s">
        <v>67</v>
      </c>
      <c r="B929" s="137">
        <v>40544</v>
      </c>
      <c r="C929" s="136" t="s">
        <v>59</v>
      </c>
      <c r="D929" s="126">
        <v>1650</v>
      </c>
      <c r="E929" s="138">
        <v>24054.55</v>
      </c>
    </row>
    <row r="930" spans="1:5" ht="15" x14ac:dyDescent="0.25">
      <c r="A930" s="136" t="s">
        <v>67</v>
      </c>
      <c r="B930" s="137">
        <v>40574</v>
      </c>
      <c r="C930" s="136" t="s">
        <v>59</v>
      </c>
      <c r="D930" s="126">
        <v>25</v>
      </c>
      <c r="E930" s="138">
        <v>286.11</v>
      </c>
    </row>
    <row r="931" spans="1:5" ht="15" x14ac:dyDescent="0.25">
      <c r="A931" s="136" t="s">
        <v>67</v>
      </c>
      <c r="B931" s="137">
        <v>40633</v>
      </c>
      <c r="C931" s="136" t="s">
        <v>59</v>
      </c>
      <c r="D931" s="126">
        <v>3025</v>
      </c>
      <c r="E931" s="138">
        <v>72461.37</v>
      </c>
    </row>
    <row r="932" spans="1:5" ht="15" x14ac:dyDescent="0.25">
      <c r="A932" s="136" t="s">
        <v>67</v>
      </c>
      <c r="B932" s="137">
        <v>40694</v>
      </c>
      <c r="C932" s="136" t="s">
        <v>59</v>
      </c>
      <c r="D932" s="126">
        <v>10348</v>
      </c>
      <c r="E932" s="138">
        <v>357397.52</v>
      </c>
    </row>
    <row r="933" spans="1:5" ht="15" x14ac:dyDescent="0.25">
      <c r="A933" s="136" t="s">
        <v>67</v>
      </c>
      <c r="B933" s="137">
        <v>40724</v>
      </c>
      <c r="C933" s="136" t="s">
        <v>59</v>
      </c>
      <c r="D933" s="126">
        <v>250</v>
      </c>
      <c r="E933" s="138">
        <v>10948.91</v>
      </c>
    </row>
    <row r="934" spans="1:5" ht="15" x14ac:dyDescent="0.25">
      <c r="A934" s="136" t="s">
        <v>67</v>
      </c>
      <c r="B934" s="137">
        <v>40755</v>
      </c>
      <c r="C934" s="136" t="s">
        <v>59</v>
      </c>
      <c r="D934" s="126">
        <v>175</v>
      </c>
      <c r="E934" s="138">
        <v>2495.88</v>
      </c>
    </row>
    <row r="935" spans="1:5" ht="15" x14ac:dyDescent="0.25">
      <c r="A935" s="136" t="s">
        <v>67</v>
      </c>
      <c r="B935" s="137">
        <v>40786</v>
      </c>
      <c r="C935" s="136" t="s">
        <v>59</v>
      </c>
      <c r="D935" s="126">
        <v>832</v>
      </c>
      <c r="E935" s="138">
        <v>139767.94</v>
      </c>
    </row>
    <row r="936" spans="1:5" ht="15" x14ac:dyDescent="0.25">
      <c r="A936" s="136" t="s">
        <v>67</v>
      </c>
      <c r="B936" s="137">
        <v>40877</v>
      </c>
      <c r="C936" s="136" t="s">
        <v>59</v>
      </c>
      <c r="D936" s="126">
        <v>1450</v>
      </c>
      <c r="E936" s="138">
        <v>30187.33</v>
      </c>
    </row>
    <row r="937" spans="1:5" ht="15" x14ac:dyDescent="0.25">
      <c r="A937" s="136" t="s">
        <v>67</v>
      </c>
      <c r="B937" s="137">
        <v>40939</v>
      </c>
      <c r="C937" s="136" t="s">
        <v>59</v>
      </c>
      <c r="D937" s="126">
        <v>1650</v>
      </c>
      <c r="E937" s="138">
        <v>7123.44</v>
      </c>
    </row>
    <row r="938" spans="1:5" ht="15" x14ac:dyDescent="0.25">
      <c r="A938" s="136" t="s">
        <v>67</v>
      </c>
      <c r="B938" s="137">
        <v>40999</v>
      </c>
      <c r="C938" s="136" t="s">
        <v>59</v>
      </c>
      <c r="D938" s="126">
        <v>6175</v>
      </c>
      <c r="E938" s="138">
        <v>84134.66</v>
      </c>
    </row>
    <row r="939" spans="1:5" ht="15" x14ac:dyDescent="0.25">
      <c r="A939" s="136" t="s">
        <v>67</v>
      </c>
      <c r="B939" s="137">
        <v>41029</v>
      </c>
      <c r="C939" s="136" t="s">
        <v>59</v>
      </c>
      <c r="D939" s="126">
        <v>100</v>
      </c>
      <c r="E939" s="138">
        <v>1941.57</v>
      </c>
    </row>
    <row r="940" spans="1:5" ht="15" x14ac:dyDescent="0.25">
      <c r="A940" s="136" t="s">
        <v>67</v>
      </c>
      <c r="B940" s="137">
        <v>41060</v>
      </c>
      <c r="C940" s="136" t="s">
        <v>59</v>
      </c>
      <c r="D940" s="126">
        <v>20564</v>
      </c>
      <c r="E940" s="138">
        <v>683942.16</v>
      </c>
    </row>
    <row r="941" spans="1:5" ht="15" x14ac:dyDescent="0.25">
      <c r="A941" s="136" t="s">
        <v>67</v>
      </c>
      <c r="B941" s="137">
        <v>41066</v>
      </c>
      <c r="C941" s="136" t="s">
        <v>59</v>
      </c>
      <c r="D941" s="126">
        <v>175</v>
      </c>
      <c r="E941" s="138">
        <v>14616.71</v>
      </c>
    </row>
    <row r="942" spans="1:5" ht="15" x14ac:dyDescent="0.25">
      <c r="A942" s="136" t="s">
        <v>67</v>
      </c>
      <c r="B942" s="137">
        <v>41137</v>
      </c>
      <c r="C942" s="136" t="s">
        <v>59</v>
      </c>
      <c r="D942" s="126">
        <v>500</v>
      </c>
      <c r="E942" s="138">
        <v>9752.65</v>
      </c>
    </row>
    <row r="943" spans="1:5" ht="15" x14ac:dyDescent="0.25">
      <c r="A943" s="136" t="s">
        <v>67</v>
      </c>
      <c r="B943" s="137">
        <v>41152</v>
      </c>
      <c r="C943" s="136" t="s">
        <v>59</v>
      </c>
      <c r="D943" s="126">
        <v>2275</v>
      </c>
      <c r="E943" s="138">
        <v>111612.76</v>
      </c>
    </row>
    <row r="944" spans="1:5" ht="15" x14ac:dyDescent="0.25">
      <c r="A944" s="136" t="s">
        <v>67</v>
      </c>
      <c r="B944" s="137">
        <v>41153</v>
      </c>
      <c r="C944" s="136" t="s">
        <v>59</v>
      </c>
      <c r="D944" s="126">
        <v>1925</v>
      </c>
      <c r="E944" s="138">
        <v>48063.59</v>
      </c>
    </row>
    <row r="945" spans="1:5" ht="15" x14ac:dyDescent="0.25">
      <c r="A945" s="136" t="s">
        <v>67</v>
      </c>
      <c r="B945" s="137">
        <v>41214</v>
      </c>
      <c r="C945" s="136" t="s">
        <v>59</v>
      </c>
      <c r="D945" s="126">
        <v>6100</v>
      </c>
      <c r="E945" s="138">
        <v>10536.46</v>
      </c>
    </row>
    <row r="946" spans="1:5" ht="15" x14ac:dyDescent="0.25">
      <c r="A946" s="136" t="s">
        <v>67</v>
      </c>
      <c r="B946" s="137">
        <v>41274</v>
      </c>
      <c r="C946" s="136" t="s">
        <v>59</v>
      </c>
      <c r="D946" s="126">
        <v>7911</v>
      </c>
      <c r="E946" s="138">
        <v>231227.5</v>
      </c>
    </row>
    <row r="947" spans="1:5" ht="15" x14ac:dyDescent="0.25">
      <c r="A947" s="136" t="s">
        <v>67</v>
      </c>
      <c r="B947" s="137">
        <v>41305</v>
      </c>
      <c r="C947" s="136" t="s">
        <v>59</v>
      </c>
      <c r="D947" s="126">
        <v>6864</v>
      </c>
      <c r="E947" s="138">
        <v>32716.560000000001</v>
      </c>
    </row>
    <row r="948" spans="1:5" ht="15" x14ac:dyDescent="0.25">
      <c r="A948" s="136" t="s">
        <v>67</v>
      </c>
      <c r="B948" s="137">
        <v>41334</v>
      </c>
      <c r="C948" s="136" t="s">
        <v>59</v>
      </c>
      <c r="D948" s="126">
        <v>594</v>
      </c>
      <c r="E948" s="138">
        <v>3782</v>
      </c>
    </row>
    <row r="949" spans="1:5" ht="15" x14ac:dyDescent="0.25">
      <c r="A949" s="136" t="s">
        <v>67</v>
      </c>
      <c r="B949" s="137">
        <v>41394</v>
      </c>
      <c r="C949" s="136" t="s">
        <v>59</v>
      </c>
      <c r="D949" s="126">
        <v>75</v>
      </c>
      <c r="E949" s="138">
        <v>133.91</v>
      </c>
    </row>
    <row r="950" spans="1:5" ht="15" x14ac:dyDescent="0.25">
      <c r="A950" s="136" t="s">
        <v>67</v>
      </c>
      <c r="B950" s="137">
        <v>41450</v>
      </c>
      <c r="C950" s="136" t="s">
        <v>59</v>
      </c>
      <c r="D950" s="126">
        <v>150</v>
      </c>
      <c r="E950" s="138">
        <v>3741.46</v>
      </c>
    </row>
    <row r="951" spans="1:5" ht="15" x14ac:dyDescent="0.25">
      <c r="A951" s="136" t="s">
        <v>67</v>
      </c>
      <c r="B951" s="137">
        <v>41486</v>
      </c>
      <c r="C951" s="136" t="s">
        <v>59</v>
      </c>
      <c r="D951" s="126">
        <v>45654</v>
      </c>
      <c r="E951" s="138">
        <v>139631.18</v>
      </c>
    </row>
    <row r="952" spans="1:5" ht="15" x14ac:dyDescent="0.25">
      <c r="A952" s="136" t="s">
        <v>67</v>
      </c>
      <c r="B952" s="137">
        <v>41517</v>
      </c>
      <c r="C952" s="136" t="s">
        <v>59</v>
      </c>
      <c r="D952" s="126">
        <v>200</v>
      </c>
      <c r="E952" s="138">
        <v>4429.26</v>
      </c>
    </row>
    <row r="953" spans="1:5" ht="15" x14ac:dyDescent="0.25">
      <c r="A953" s="136" t="s">
        <v>67</v>
      </c>
      <c r="B953" s="137">
        <v>41530</v>
      </c>
      <c r="C953" s="136" t="s">
        <v>59</v>
      </c>
      <c r="D953" s="126">
        <v>126</v>
      </c>
      <c r="E953" s="138">
        <v>6691.25</v>
      </c>
    </row>
    <row r="954" spans="1:5" ht="15" x14ac:dyDescent="0.25">
      <c r="A954" s="136" t="s">
        <v>67</v>
      </c>
      <c r="B954" s="137">
        <v>41547</v>
      </c>
      <c r="C954" s="136" t="s">
        <v>59</v>
      </c>
      <c r="D954" s="126">
        <v>4754</v>
      </c>
      <c r="E954" s="138">
        <v>13979.28</v>
      </c>
    </row>
    <row r="955" spans="1:5" ht="15" x14ac:dyDescent="0.25">
      <c r="A955" s="136" t="s">
        <v>67</v>
      </c>
      <c r="B955" s="137">
        <v>41578</v>
      </c>
      <c r="C955" s="136" t="s">
        <v>59</v>
      </c>
      <c r="D955" s="126">
        <v>3370</v>
      </c>
      <c r="E955" s="138">
        <v>28857.37</v>
      </c>
    </row>
    <row r="956" spans="1:5" ht="15" x14ac:dyDescent="0.25">
      <c r="A956" s="136" t="s">
        <v>67</v>
      </c>
      <c r="B956" s="137">
        <v>41608</v>
      </c>
      <c r="C956" s="136" t="s">
        <v>59</v>
      </c>
      <c r="D956" s="126">
        <v>975</v>
      </c>
      <c r="E956" s="138">
        <v>31659.74</v>
      </c>
    </row>
    <row r="957" spans="1:5" ht="15" x14ac:dyDescent="0.25">
      <c r="A957" s="136" t="s">
        <v>67</v>
      </c>
      <c r="B957" s="137">
        <v>41639</v>
      </c>
      <c r="C957" s="136" t="s">
        <v>59</v>
      </c>
      <c r="D957" s="126">
        <v>47520</v>
      </c>
      <c r="E957" s="138">
        <v>296573</v>
      </c>
    </row>
    <row r="958" spans="1:5" ht="15" x14ac:dyDescent="0.25">
      <c r="A958" s="136" t="s">
        <v>67</v>
      </c>
      <c r="B958" s="137">
        <v>41640</v>
      </c>
      <c r="C958" s="136" t="s">
        <v>59</v>
      </c>
      <c r="D958" s="126">
        <v>1100</v>
      </c>
      <c r="E958" s="138">
        <v>64410.9</v>
      </c>
    </row>
    <row r="959" spans="1:5" ht="15" x14ac:dyDescent="0.25">
      <c r="A959" s="136" t="s">
        <v>67</v>
      </c>
      <c r="B959" s="137">
        <v>41760</v>
      </c>
      <c r="C959" s="136" t="s">
        <v>59</v>
      </c>
      <c r="D959" s="126">
        <v>2888</v>
      </c>
      <c r="E959" s="138">
        <v>67872.98</v>
      </c>
    </row>
    <row r="960" spans="1:5" ht="15" x14ac:dyDescent="0.25">
      <c r="A960" s="136" t="s">
        <v>67</v>
      </c>
      <c r="B960" s="137">
        <v>41791</v>
      </c>
      <c r="C960" s="136" t="s">
        <v>59</v>
      </c>
      <c r="D960" s="126">
        <v>7749</v>
      </c>
      <c r="E960" s="138">
        <v>176841.25</v>
      </c>
    </row>
    <row r="961" spans="1:5" ht="15" x14ac:dyDescent="0.25">
      <c r="A961" s="136" t="s">
        <v>67</v>
      </c>
      <c r="B961" s="137">
        <v>41821</v>
      </c>
      <c r="C961" s="136" t="s">
        <v>59</v>
      </c>
      <c r="D961" s="126">
        <v>10169</v>
      </c>
      <c r="E961" s="138">
        <v>104108.28</v>
      </c>
    </row>
    <row r="962" spans="1:5" ht="15" x14ac:dyDescent="0.25">
      <c r="A962" s="136" t="s">
        <v>67</v>
      </c>
      <c r="B962" s="137">
        <v>41851</v>
      </c>
      <c r="C962" s="136" t="s">
        <v>59</v>
      </c>
      <c r="D962" s="126">
        <v>1796</v>
      </c>
      <c r="E962" s="138">
        <v>15537.73</v>
      </c>
    </row>
    <row r="963" spans="1:5" ht="15" x14ac:dyDescent="0.25">
      <c r="A963" s="136" t="s">
        <v>67</v>
      </c>
      <c r="B963" s="137">
        <v>41882</v>
      </c>
      <c r="C963" s="136" t="s">
        <v>59</v>
      </c>
      <c r="D963" s="126">
        <v>45035</v>
      </c>
      <c r="E963" s="138">
        <v>1190661.77</v>
      </c>
    </row>
    <row r="964" spans="1:5" ht="15" x14ac:dyDescent="0.25">
      <c r="A964" s="136" t="s">
        <v>67</v>
      </c>
      <c r="B964" s="137">
        <v>41912</v>
      </c>
      <c r="C964" s="136" t="s">
        <v>59</v>
      </c>
      <c r="D964" s="126">
        <v>20121</v>
      </c>
      <c r="E964" s="138">
        <v>577247.16</v>
      </c>
    </row>
    <row r="965" spans="1:5" ht="15" x14ac:dyDescent="0.25">
      <c r="A965" s="136" t="s">
        <v>67</v>
      </c>
      <c r="B965" s="137">
        <v>41943</v>
      </c>
      <c r="C965" s="136" t="s">
        <v>59</v>
      </c>
      <c r="D965" s="126">
        <v>63102</v>
      </c>
      <c r="E965" s="138">
        <v>972359.93</v>
      </c>
    </row>
    <row r="966" spans="1:5" ht="15" x14ac:dyDescent="0.25">
      <c r="A966" s="136" t="s">
        <v>67</v>
      </c>
      <c r="B966" s="137">
        <v>42004</v>
      </c>
      <c r="C966" s="136" t="s">
        <v>59</v>
      </c>
      <c r="D966" s="126">
        <v>195093</v>
      </c>
      <c r="E966" s="138">
        <v>664310.42000000004</v>
      </c>
    </row>
    <row r="967" spans="1:5" ht="15" x14ac:dyDescent="0.25">
      <c r="A967" s="136" t="s">
        <v>67</v>
      </c>
      <c r="B967" s="137">
        <v>42036</v>
      </c>
      <c r="C967" s="136" t="s">
        <v>59</v>
      </c>
      <c r="D967" s="126">
        <v>25</v>
      </c>
      <c r="E967" s="138">
        <v>273.68</v>
      </c>
    </row>
    <row r="968" spans="1:5" ht="15" x14ac:dyDescent="0.25">
      <c r="A968" s="136" t="s">
        <v>67</v>
      </c>
      <c r="B968" s="137">
        <v>42094</v>
      </c>
      <c r="C968" s="136" t="s">
        <v>59</v>
      </c>
      <c r="D968" s="126">
        <v>10358</v>
      </c>
      <c r="E968" s="138">
        <v>33712.300000000003</v>
      </c>
    </row>
    <row r="969" spans="1:5" ht="15" x14ac:dyDescent="0.25">
      <c r="A969" s="136" t="s">
        <v>67</v>
      </c>
      <c r="B969" s="137">
        <v>42185</v>
      </c>
      <c r="C969" s="136" t="s">
        <v>59</v>
      </c>
      <c r="D969" s="126">
        <v>64396</v>
      </c>
      <c r="E969" s="138">
        <v>388562.98</v>
      </c>
    </row>
    <row r="970" spans="1:5" ht="15" x14ac:dyDescent="0.25">
      <c r="A970" s="136" t="s">
        <v>67</v>
      </c>
      <c r="B970" s="137">
        <v>42247</v>
      </c>
      <c r="C970" s="136" t="s">
        <v>59</v>
      </c>
      <c r="D970" s="126">
        <v>11025</v>
      </c>
      <c r="E970" s="138">
        <v>41989.33</v>
      </c>
    </row>
    <row r="971" spans="1:5" ht="15" x14ac:dyDescent="0.25">
      <c r="A971" s="136" t="s">
        <v>67</v>
      </c>
      <c r="B971" s="137">
        <v>42308</v>
      </c>
      <c r="C971" s="136" t="s">
        <v>59</v>
      </c>
      <c r="D971" s="126">
        <v>5616</v>
      </c>
      <c r="E971" s="138">
        <v>7855.06</v>
      </c>
    </row>
    <row r="972" spans="1:5" ht="15" x14ac:dyDescent="0.25">
      <c r="A972" s="136" t="s">
        <v>67</v>
      </c>
      <c r="B972" s="137">
        <v>42369</v>
      </c>
      <c r="C972" s="136" t="s">
        <v>59</v>
      </c>
      <c r="D972" s="126">
        <v>3543</v>
      </c>
      <c r="E972" s="138">
        <v>7241.43</v>
      </c>
    </row>
    <row r="973" spans="1:5" ht="15" x14ac:dyDescent="0.25">
      <c r="A973" s="136" t="s">
        <v>67</v>
      </c>
      <c r="B973" s="137">
        <v>42429</v>
      </c>
      <c r="C973" s="136" t="s">
        <v>59</v>
      </c>
      <c r="D973" s="126">
        <v>2423</v>
      </c>
      <c r="E973" s="138">
        <v>4749.88</v>
      </c>
    </row>
    <row r="974" spans="1:5" ht="15" x14ac:dyDescent="0.25">
      <c r="A974" s="136" t="s">
        <v>67</v>
      </c>
      <c r="B974" s="137">
        <v>42460</v>
      </c>
      <c r="C974" s="136" t="s">
        <v>59</v>
      </c>
      <c r="D974" s="126">
        <v>22155</v>
      </c>
      <c r="E974" s="138">
        <v>48586</v>
      </c>
    </row>
    <row r="975" spans="1:5" ht="15" x14ac:dyDescent="0.25">
      <c r="A975" s="136" t="s">
        <v>67</v>
      </c>
      <c r="B975" s="137">
        <v>12420</v>
      </c>
      <c r="C975" s="136" t="s">
        <v>105</v>
      </c>
      <c r="D975" s="126">
        <v>423451</v>
      </c>
      <c r="E975" s="138">
        <v>80265.63</v>
      </c>
    </row>
    <row r="976" spans="1:5" ht="15" x14ac:dyDescent="0.25">
      <c r="A976" s="136" t="s">
        <v>67</v>
      </c>
      <c r="B976" s="137">
        <v>12785</v>
      </c>
      <c r="C976" s="136" t="s">
        <v>105</v>
      </c>
      <c r="D976" s="126">
        <v>111385</v>
      </c>
      <c r="E976" s="138">
        <v>25905.55</v>
      </c>
    </row>
    <row r="977" spans="1:5" ht="15" x14ac:dyDescent="0.25">
      <c r="A977" s="136" t="s">
        <v>67</v>
      </c>
      <c r="B977" s="137">
        <v>15342</v>
      </c>
      <c r="C977" s="136" t="s">
        <v>105</v>
      </c>
      <c r="D977" s="126">
        <v>31281</v>
      </c>
      <c r="E977" s="138">
        <v>8993.7000000000007</v>
      </c>
    </row>
    <row r="978" spans="1:5" ht="15" x14ac:dyDescent="0.25">
      <c r="A978" s="136" t="s">
        <v>67</v>
      </c>
      <c r="B978" s="137">
        <v>17168</v>
      </c>
      <c r="C978" s="136" t="s">
        <v>105</v>
      </c>
      <c r="D978" s="126">
        <v>687166</v>
      </c>
      <c r="E978" s="138">
        <v>125556.56</v>
      </c>
    </row>
    <row r="979" spans="1:5" ht="15" x14ac:dyDescent="0.25">
      <c r="A979" s="136" t="s">
        <v>67</v>
      </c>
      <c r="B979" s="137">
        <v>19360</v>
      </c>
      <c r="C979" s="136" t="s">
        <v>105</v>
      </c>
      <c r="D979" s="126">
        <v>1720700</v>
      </c>
      <c r="E979" s="138">
        <v>256019.5</v>
      </c>
    </row>
    <row r="980" spans="1:5" ht="15" x14ac:dyDescent="0.25">
      <c r="A980" s="136" t="s">
        <v>67</v>
      </c>
      <c r="B980" s="137">
        <v>20821</v>
      </c>
      <c r="C980" s="136" t="s">
        <v>105</v>
      </c>
      <c r="D980" s="126">
        <v>2008456</v>
      </c>
      <c r="E980" s="138">
        <v>393076.85</v>
      </c>
    </row>
    <row r="981" spans="1:5" ht="15" x14ac:dyDescent="0.25">
      <c r="A981" s="136" t="s">
        <v>67</v>
      </c>
      <c r="B981" s="137">
        <v>23012</v>
      </c>
      <c r="C981" s="136" t="s">
        <v>105</v>
      </c>
      <c r="D981" s="126">
        <v>347163</v>
      </c>
      <c r="E981" s="138">
        <v>65102.080000000002</v>
      </c>
    </row>
    <row r="982" spans="1:5" ht="15" x14ac:dyDescent="0.25">
      <c r="A982" s="136" t="s">
        <v>67</v>
      </c>
      <c r="B982" s="137">
        <v>23743</v>
      </c>
      <c r="C982" s="136" t="s">
        <v>105</v>
      </c>
      <c r="D982" s="126">
        <v>227013</v>
      </c>
      <c r="E982" s="138">
        <v>46575.13</v>
      </c>
    </row>
    <row r="983" spans="1:5" ht="15" x14ac:dyDescent="0.25">
      <c r="A983" s="136" t="s">
        <v>67</v>
      </c>
      <c r="B983" s="137">
        <v>24108</v>
      </c>
      <c r="C983" s="136" t="s">
        <v>105</v>
      </c>
      <c r="D983" s="126">
        <v>60084</v>
      </c>
      <c r="E983" s="138">
        <v>15565.53</v>
      </c>
    </row>
    <row r="984" spans="1:5" ht="15" x14ac:dyDescent="0.25">
      <c r="A984" s="136" t="s">
        <v>67</v>
      </c>
      <c r="B984" s="137">
        <v>24473</v>
      </c>
      <c r="C984" s="136" t="s">
        <v>105</v>
      </c>
      <c r="D984" s="126">
        <v>58762</v>
      </c>
      <c r="E984" s="138">
        <v>13613.68</v>
      </c>
    </row>
    <row r="985" spans="1:5" ht="15" x14ac:dyDescent="0.25">
      <c r="A985" s="136" t="s">
        <v>67</v>
      </c>
      <c r="B985" s="137">
        <v>24838</v>
      </c>
      <c r="C985" s="136" t="s">
        <v>105</v>
      </c>
      <c r="D985" s="126">
        <v>26558</v>
      </c>
      <c r="E985" s="138">
        <v>6453.11</v>
      </c>
    </row>
    <row r="986" spans="1:5" ht="15" x14ac:dyDescent="0.25">
      <c r="A986" s="136" t="s">
        <v>67</v>
      </c>
      <c r="B986" s="137">
        <v>25204</v>
      </c>
      <c r="C986" s="136" t="s">
        <v>105</v>
      </c>
      <c r="D986" s="126">
        <v>17808</v>
      </c>
      <c r="E986" s="138">
        <v>4319.58</v>
      </c>
    </row>
    <row r="987" spans="1:5" ht="15" x14ac:dyDescent="0.25">
      <c r="A987" s="136" t="s">
        <v>67</v>
      </c>
      <c r="B987" s="137">
        <v>25569</v>
      </c>
      <c r="C987" s="136" t="s">
        <v>105</v>
      </c>
      <c r="D987" s="126">
        <v>12653</v>
      </c>
      <c r="E987" s="138">
        <v>5148.3100000000004</v>
      </c>
    </row>
    <row r="988" spans="1:5" ht="15" x14ac:dyDescent="0.25">
      <c r="A988" s="136" t="s">
        <v>67</v>
      </c>
      <c r="B988" s="137">
        <v>25934</v>
      </c>
      <c r="C988" s="136" t="s">
        <v>105</v>
      </c>
      <c r="D988" s="126">
        <v>8331</v>
      </c>
      <c r="E988" s="138">
        <v>5583.6</v>
      </c>
    </row>
    <row r="989" spans="1:5" ht="15" x14ac:dyDescent="0.25">
      <c r="A989" s="136" t="s">
        <v>67</v>
      </c>
      <c r="B989" s="137">
        <v>26299</v>
      </c>
      <c r="C989" s="136" t="s">
        <v>105</v>
      </c>
      <c r="D989" s="126">
        <v>5242</v>
      </c>
      <c r="E989" s="138">
        <v>2654.56</v>
      </c>
    </row>
    <row r="990" spans="1:5" ht="15" x14ac:dyDescent="0.25">
      <c r="A990" s="136" t="s">
        <v>67</v>
      </c>
      <c r="B990" s="137">
        <v>26665</v>
      </c>
      <c r="C990" s="136" t="s">
        <v>105</v>
      </c>
      <c r="D990" s="126">
        <v>1228</v>
      </c>
      <c r="E990" s="138">
        <v>1116.74</v>
      </c>
    </row>
    <row r="991" spans="1:5" ht="15" x14ac:dyDescent="0.25">
      <c r="A991" s="136" t="s">
        <v>67</v>
      </c>
      <c r="B991" s="137">
        <v>27030</v>
      </c>
      <c r="C991" s="136" t="s">
        <v>105</v>
      </c>
      <c r="D991" s="126">
        <v>2412</v>
      </c>
      <c r="E991" s="138">
        <v>3079.3</v>
      </c>
    </row>
    <row r="992" spans="1:5" ht="15" x14ac:dyDescent="0.25">
      <c r="A992" s="136" t="s">
        <v>67</v>
      </c>
      <c r="B992" s="137">
        <v>27395</v>
      </c>
      <c r="C992" s="136" t="s">
        <v>105</v>
      </c>
      <c r="D992" s="126">
        <v>4890</v>
      </c>
      <c r="E992" s="138">
        <v>8402.5499999999993</v>
      </c>
    </row>
    <row r="993" spans="1:5" ht="15" x14ac:dyDescent="0.25">
      <c r="A993" s="136" t="s">
        <v>67</v>
      </c>
      <c r="B993" s="137">
        <v>27760</v>
      </c>
      <c r="C993" s="136" t="s">
        <v>105</v>
      </c>
      <c r="D993" s="126">
        <v>6962</v>
      </c>
      <c r="E993" s="138">
        <v>9047.5300000000007</v>
      </c>
    </row>
    <row r="994" spans="1:5" ht="15" x14ac:dyDescent="0.25">
      <c r="A994" s="136" t="s">
        <v>67</v>
      </c>
      <c r="B994" s="137">
        <v>28126</v>
      </c>
      <c r="C994" s="136" t="s">
        <v>105</v>
      </c>
      <c r="D994" s="126">
        <v>5703</v>
      </c>
      <c r="E994" s="138">
        <v>10503.5</v>
      </c>
    </row>
    <row r="995" spans="1:5" ht="15" x14ac:dyDescent="0.25">
      <c r="A995" s="136" t="s">
        <v>67</v>
      </c>
      <c r="B995" s="137">
        <v>28491</v>
      </c>
      <c r="C995" s="136" t="s">
        <v>105</v>
      </c>
      <c r="D995" s="126">
        <v>5488</v>
      </c>
      <c r="E995" s="138">
        <v>11448.56</v>
      </c>
    </row>
    <row r="996" spans="1:5" ht="15" x14ac:dyDescent="0.25">
      <c r="A996" s="136" t="s">
        <v>67</v>
      </c>
      <c r="B996" s="137">
        <v>28856</v>
      </c>
      <c r="C996" s="136" t="s">
        <v>105</v>
      </c>
      <c r="D996" s="126">
        <v>6080</v>
      </c>
      <c r="E996" s="138">
        <v>12682.3</v>
      </c>
    </row>
    <row r="997" spans="1:5" ht="15" x14ac:dyDescent="0.25">
      <c r="A997" s="136" t="s">
        <v>67</v>
      </c>
      <c r="B997" s="137">
        <v>29221</v>
      </c>
      <c r="C997" s="136" t="s">
        <v>105</v>
      </c>
      <c r="D997" s="126">
        <v>4536</v>
      </c>
      <c r="E997" s="138">
        <v>11148</v>
      </c>
    </row>
    <row r="998" spans="1:5" ht="15" x14ac:dyDescent="0.25">
      <c r="A998" s="136" t="s">
        <v>67</v>
      </c>
      <c r="B998" s="137">
        <v>29587</v>
      </c>
      <c r="C998" s="136" t="s">
        <v>105</v>
      </c>
      <c r="D998" s="126">
        <v>2991</v>
      </c>
      <c r="E998" s="138">
        <v>9935.23</v>
      </c>
    </row>
    <row r="999" spans="1:5" ht="15" x14ac:dyDescent="0.25">
      <c r="A999" s="136" t="s">
        <v>67</v>
      </c>
      <c r="B999" s="137">
        <v>29952</v>
      </c>
      <c r="C999" s="136" t="s">
        <v>105</v>
      </c>
      <c r="D999" s="126">
        <v>4274</v>
      </c>
      <c r="E999" s="138">
        <v>10263.08</v>
      </c>
    </row>
    <row r="1000" spans="1:5" ht="15" x14ac:dyDescent="0.25">
      <c r="A1000" s="136" t="s">
        <v>67</v>
      </c>
      <c r="B1000" s="137">
        <v>30317</v>
      </c>
      <c r="C1000" s="136" t="s">
        <v>105</v>
      </c>
      <c r="D1000" s="126">
        <v>5186</v>
      </c>
      <c r="E1000" s="138">
        <v>11495.57</v>
      </c>
    </row>
    <row r="1001" spans="1:5" ht="15" x14ac:dyDescent="0.25">
      <c r="A1001" s="136" t="s">
        <v>67</v>
      </c>
      <c r="B1001" s="137">
        <v>30682</v>
      </c>
      <c r="C1001" s="136" t="s">
        <v>105</v>
      </c>
      <c r="D1001" s="126">
        <v>5494</v>
      </c>
      <c r="E1001" s="138">
        <v>21637.47</v>
      </c>
    </row>
    <row r="1002" spans="1:5" ht="15" x14ac:dyDescent="0.25">
      <c r="A1002" s="136" t="s">
        <v>67</v>
      </c>
      <c r="B1002" s="137">
        <v>31048</v>
      </c>
      <c r="C1002" s="136" t="s">
        <v>105</v>
      </c>
      <c r="D1002" s="126">
        <v>5795</v>
      </c>
      <c r="E1002" s="138">
        <v>18936.47</v>
      </c>
    </row>
    <row r="1003" spans="1:5" ht="15" x14ac:dyDescent="0.25">
      <c r="A1003" s="136" t="s">
        <v>67</v>
      </c>
      <c r="B1003" s="137">
        <v>31413</v>
      </c>
      <c r="C1003" s="136" t="s">
        <v>105</v>
      </c>
      <c r="D1003" s="126">
        <v>4511</v>
      </c>
      <c r="E1003" s="138">
        <v>15016.46</v>
      </c>
    </row>
    <row r="1004" spans="1:5" ht="15" x14ac:dyDescent="0.25">
      <c r="A1004" s="136" t="s">
        <v>67</v>
      </c>
      <c r="B1004" s="137">
        <v>31778</v>
      </c>
      <c r="C1004" s="136" t="s">
        <v>105</v>
      </c>
      <c r="D1004" s="126">
        <v>3515</v>
      </c>
      <c r="E1004" s="138">
        <v>23736.21</v>
      </c>
    </row>
    <row r="1005" spans="1:5" ht="15" x14ac:dyDescent="0.25">
      <c r="A1005" s="136" t="s">
        <v>67</v>
      </c>
      <c r="B1005" s="137">
        <v>32143</v>
      </c>
      <c r="C1005" s="136" t="s">
        <v>105</v>
      </c>
      <c r="D1005" s="126">
        <v>6609</v>
      </c>
      <c r="E1005" s="138">
        <v>19116.34</v>
      </c>
    </row>
    <row r="1006" spans="1:5" ht="15" x14ac:dyDescent="0.25">
      <c r="A1006" s="136" t="s">
        <v>67</v>
      </c>
      <c r="B1006" s="137">
        <v>32509</v>
      </c>
      <c r="C1006" s="136" t="s">
        <v>105</v>
      </c>
      <c r="D1006" s="126">
        <v>6446</v>
      </c>
      <c r="E1006" s="138">
        <v>21886.71</v>
      </c>
    </row>
    <row r="1007" spans="1:5" ht="15" x14ac:dyDescent="0.25">
      <c r="A1007" s="136" t="s">
        <v>67</v>
      </c>
      <c r="B1007" s="137">
        <v>32874</v>
      </c>
      <c r="C1007" s="136" t="s">
        <v>105</v>
      </c>
      <c r="D1007" s="126">
        <v>7598</v>
      </c>
      <c r="E1007" s="138">
        <v>27447.33</v>
      </c>
    </row>
    <row r="1008" spans="1:5" ht="15" x14ac:dyDescent="0.25">
      <c r="A1008" s="136" t="s">
        <v>67</v>
      </c>
      <c r="B1008" s="137">
        <v>33239</v>
      </c>
      <c r="C1008" s="136" t="s">
        <v>105</v>
      </c>
      <c r="D1008" s="126">
        <v>2467</v>
      </c>
      <c r="E1008" s="138">
        <v>10576.47</v>
      </c>
    </row>
    <row r="1009" spans="1:5" ht="15" x14ac:dyDescent="0.25">
      <c r="A1009" s="136" t="s">
        <v>67</v>
      </c>
      <c r="B1009" s="137">
        <v>33604</v>
      </c>
      <c r="C1009" s="136" t="s">
        <v>105</v>
      </c>
      <c r="D1009" s="126">
        <v>4025</v>
      </c>
      <c r="E1009" s="138">
        <v>19631.009999999998</v>
      </c>
    </row>
    <row r="1010" spans="1:5" ht="15" x14ac:dyDescent="0.25">
      <c r="A1010" s="136" t="s">
        <v>67</v>
      </c>
      <c r="B1010" s="137">
        <v>33970</v>
      </c>
      <c r="C1010" s="136" t="s">
        <v>105</v>
      </c>
      <c r="D1010" s="126">
        <v>3792</v>
      </c>
      <c r="E1010" s="138">
        <v>21366.77</v>
      </c>
    </row>
    <row r="1011" spans="1:5" ht="15" x14ac:dyDescent="0.25">
      <c r="A1011" s="136" t="s">
        <v>67</v>
      </c>
      <c r="B1011" s="137">
        <v>34335</v>
      </c>
      <c r="C1011" s="136" t="s">
        <v>105</v>
      </c>
      <c r="D1011" s="126">
        <v>6331</v>
      </c>
      <c r="E1011" s="138">
        <v>35841.46</v>
      </c>
    </row>
    <row r="1012" spans="1:5" ht="15" x14ac:dyDescent="0.25">
      <c r="A1012" s="136" t="s">
        <v>67</v>
      </c>
      <c r="B1012" s="137">
        <v>34700</v>
      </c>
      <c r="C1012" s="136" t="s">
        <v>105</v>
      </c>
      <c r="D1012" s="126">
        <v>8236</v>
      </c>
      <c r="E1012" s="138">
        <v>92629.47</v>
      </c>
    </row>
    <row r="1013" spans="1:5" ht="15" x14ac:dyDescent="0.25">
      <c r="A1013" s="136" t="s">
        <v>67</v>
      </c>
      <c r="B1013" s="137">
        <v>35065</v>
      </c>
      <c r="C1013" s="136" t="s">
        <v>105</v>
      </c>
      <c r="D1013" s="126">
        <v>6701</v>
      </c>
      <c r="E1013" s="138">
        <v>37262.65</v>
      </c>
    </row>
    <row r="1014" spans="1:5" ht="15" x14ac:dyDescent="0.25">
      <c r="A1014" s="136" t="s">
        <v>67</v>
      </c>
      <c r="B1014" s="137">
        <v>35431</v>
      </c>
      <c r="C1014" s="136" t="s">
        <v>105</v>
      </c>
      <c r="D1014" s="126">
        <v>5077</v>
      </c>
      <c r="E1014" s="138">
        <v>21686.6</v>
      </c>
    </row>
    <row r="1015" spans="1:5" ht="15" x14ac:dyDescent="0.25">
      <c r="A1015" s="136" t="s">
        <v>67</v>
      </c>
      <c r="B1015" s="137">
        <v>35796</v>
      </c>
      <c r="C1015" s="136" t="s">
        <v>105</v>
      </c>
      <c r="D1015" s="126">
        <v>3251</v>
      </c>
      <c r="E1015" s="138">
        <v>58132.75</v>
      </c>
    </row>
    <row r="1016" spans="1:5" ht="15" x14ac:dyDescent="0.25">
      <c r="A1016" s="136" t="s">
        <v>67</v>
      </c>
      <c r="B1016" s="137">
        <v>36161</v>
      </c>
      <c r="C1016" s="136" t="s">
        <v>105</v>
      </c>
      <c r="D1016" s="126">
        <v>11128</v>
      </c>
      <c r="E1016" s="138">
        <v>783903.04</v>
      </c>
    </row>
    <row r="1017" spans="1:5" ht="15" x14ac:dyDescent="0.25">
      <c r="A1017" s="136" t="s">
        <v>67</v>
      </c>
      <c r="B1017" s="137">
        <v>36526</v>
      </c>
      <c r="C1017" s="136" t="s">
        <v>105</v>
      </c>
      <c r="D1017" s="126">
        <v>26979</v>
      </c>
      <c r="E1017" s="138">
        <v>117702.02</v>
      </c>
    </row>
    <row r="1018" spans="1:5" ht="15" x14ac:dyDescent="0.25">
      <c r="A1018" s="136" t="s">
        <v>67</v>
      </c>
      <c r="B1018" s="137">
        <v>36892</v>
      </c>
      <c r="C1018" s="136" t="s">
        <v>105</v>
      </c>
      <c r="D1018" s="126">
        <v>25184</v>
      </c>
      <c r="E1018" s="138">
        <v>330209.68</v>
      </c>
    </row>
    <row r="1019" spans="1:5" ht="15" x14ac:dyDescent="0.25">
      <c r="A1019" s="136" t="s">
        <v>67</v>
      </c>
      <c r="B1019" s="137">
        <v>37257</v>
      </c>
      <c r="C1019" s="136" t="s">
        <v>105</v>
      </c>
      <c r="D1019" s="126">
        <v>25897</v>
      </c>
      <c r="E1019" s="138">
        <v>231753.66</v>
      </c>
    </row>
    <row r="1020" spans="1:5" ht="15" x14ac:dyDescent="0.25">
      <c r="A1020" s="136" t="s">
        <v>67</v>
      </c>
      <c r="B1020" s="137">
        <v>37622</v>
      </c>
      <c r="C1020" s="136" t="s">
        <v>105</v>
      </c>
      <c r="D1020" s="126">
        <v>26801</v>
      </c>
      <c r="E1020" s="138">
        <v>535701.26</v>
      </c>
    </row>
    <row r="1021" spans="1:5" ht="15" x14ac:dyDescent="0.25">
      <c r="A1021" s="136" t="s">
        <v>67</v>
      </c>
      <c r="B1021" s="137">
        <v>37987</v>
      </c>
      <c r="C1021" s="136" t="s">
        <v>105</v>
      </c>
      <c r="D1021" s="126">
        <v>42251</v>
      </c>
      <c r="E1021" s="138">
        <v>200884.73</v>
      </c>
    </row>
    <row r="1022" spans="1:5" ht="15" x14ac:dyDescent="0.25">
      <c r="A1022" s="136" t="s">
        <v>67</v>
      </c>
      <c r="B1022" s="137">
        <v>38353</v>
      </c>
      <c r="C1022" s="136" t="s">
        <v>105</v>
      </c>
      <c r="D1022" s="126">
        <v>4241</v>
      </c>
      <c r="E1022" s="138">
        <v>155625.22</v>
      </c>
    </row>
    <row r="1023" spans="1:5" ht="15" x14ac:dyDescent="0.25">
      <c r="A1023" s="136" t="s">
        <v>67</v>
      </c>
      <c r="B1023" s="137">
        <v>38718</v>
      </c>
      <c r="C1023" s="136" t="s">
        <v>105</v>
      </c>
      <c r="D1023" s="126">
        <v>30472</v>
      </c>
      <c r="E1023" s="138">
        <v>267266.40000000002</v>
      </c>
    </row>
    <row r="1024" spans="1:5" ht="15" x14ac:dyDescent="0.25">
      <c r="A1024" s="136" t="s">
        <v>67</v>
      </c>
      <c r="B1024" s="137">
        <v>39029</v>
      </c>
      <c r="C1024" s="136" t="s">
        <v>105</v>
      </c>
      <c r="D1024" s="126">
        <v>57</v>
      </c>
      <c r="E1024" s="138">
        <v>457.36</v>
      </c>
    </row>
    <row r="1025" spans="1:5" ht="15" x14ac:dyDescent="0.25">
      <c r="A1025" s="136" t="s">
        <v>67</v>
      </c>
      <c r="B1025" s="137">
        <v>39083</v>
      </c>
      <c r="C1025" s="136" t="s">
        <v>105</v>
      </c>
      <c r="D1025" s="126">
        <v>7623</v>
      </c>
      <c r="E1025" s="138">
        <v>74488.69</v>
      </c>
    </row>
    <row r="1026" spans="1:5" ht="15" x14ac:dyDescent="0.25">
      <c r="A1026" s="136" t="s">
        <v>67</v>
      </c>
      <c r="B1026" s="137">
        <v>39448</v>
      </c>
      <c r="C1026" s="136" t="s">
        <v>105</v>
      </c>
      <c r="D1026" s="126">
        <v>5677</v>
      </c>
      <c r="E1026" s="138">
        <v>25608.84</v>
      </c>
    </row>
    <row r="1027" spans="1:5" ht="15" x14ac:dyDescent="0.25">
      <c r="A1027" s="136" t="s">
        <v>67</v>
      </c>
      <c r="B1027" s="137">
        <v>39508</v>
      </c>
      <c r="C1027" s="136" t="s">
        <v>105</v>
      </c>
      <c r="D1027" s="126">
        <v>300</v>
      </c>
      <c r="E1027" s="138">
        <v>12600.52</v>
      </c>
    </row>
    <row r="1028" spans="1:5" ht="15" x14ac:dyDescent="0.25">
      <c r="A1028" s="136" t="s">
        <v>67</v>
      </c>
      <c r="B1028" s="137">
        <v>39660</v>
      </c>
      <c r="C1028" s="136" t="s">
        <v>105</v>
      </c>
      <c r="D1028" s="126">
        <v>118</v>
      </c>
      <c r="E1028" s="138">
        <v>9259.94</v>
      </c>
    </row>
    <row r="1029" spans="1:5" ht="15" x14ac:dyDescent="0.25">
      <c r="A1029" s="136" t="s">
        <v>67</v>
      </c>
      <c r="B1029" s="137">
        <v>39691</v>
      </c>
      <c r="C1029" s="136" t="s">
        <v>105</v>
      </c>
      <c r="D1029" s="126">
        <v>2978</v>
      </c>
      <c r="E1029" s="138">
        <v>-7907.94</v>
      </c>
    </row>
    <row r="1030" spans="1:5" ht="15" x14ac:dyDescent="0.25">
      <c r="A1030" s="136" t="s">
        <v>67</v>
      </c>
      <c r="B1030" s="137">
        <v>39691</v>
      </c>
      <c r="C1030" s="136" t="s">
        <v>105</v>
      </c>
      <c r="D1030" s="126">
        <v>4599</v>
      </c>
      <c r="E1030" s="138">
        <v>15279.89</v>
      </c>
    </row>
    <row r="1031" spans="1:5" ht="15" x14ac:dyDescent="0.25">
      <c r="A1031" s="136" t="s">
        <v>67</v>
      </c>
      <c r="B1031" s="137">
        <v>39721</v>
      </c>
      <c r="C1031" s="136" t="s">
        <v>105</v>
      </c>
      <c r="D1031" s="126">
        <v>50</v>
      </c>
      <c r="E1031" s="138">
        <v>638.66</v>
      </c>
    </row>
    <row r="1032" spans="1:5" ht="15" x14ac:dyDescent="0.25">
      <c r="A1032" s="136" t="s">
        <v>67</v>
      </c>
      <c r="B1032" s="137">
        <v>39782</v>
      </c>
      <c r="C1032" s="136" t="s">
        <v>105</v>
      </c>
      <c r="D1032" s="126">
        <v>207</v>
      </c>
      <c r="E1032" s="138">
        <v>1622.25</v>
      </c>
    </row>
    <row r="1033" spans="1:5" ht="15" x14ac:dyDescent="0.25">
      <c r="A1033" s="136" t="s">
        <v>67</v>
      </c>
      <c r="B1033" s="137">
        <v>39813</v>
      </c>
      <c r="C1033" s="136" t="s">
        <v>105</v>
      </c>
      <c r="D1033" s="126">
        <v>384</v>
      </c>
      <c r="E1033" s="138">
        <v>1661.61</v>
      </c>
    </row>
    <row r="1034" spans="1:5" ht="15" x14ac:dyDescent="0.25">
      <c r="A1034" s="136" t="s">
        <v>67</v>
      </c>
      <c r="B1034" s="137">
        <v>39872</v>
      </c>
      <c r="C1034" s="136" t="s">
        <v>105</v>
      </c>
      <c r="D1034" s="126">
        <v>283</v>
      </c>
      <c r="E1034" s="138">
        <v>10295.65</v>
      </c>
    </row>
    <row r="1035" spans="1:5" ht="15" x14ac:dyDescent="0.25">
      <c r="A1035" s="136" t="s">
        <v>67</v>
      </c>
      <c r="B1035" s="137">
        <v>39873</v>
      </c>
      <c r="C1035" s="136" t="s">
        <v>105</v>
      </c>
      <c r="D1035" s="126">
        <v>1075</v>
      </c>
      <c r="E1035" s="138">
        <v>35568.42</v>
      </c>
    </row>
    <row r="1036" spans="1:5" ht="15" x14ac:dyDescent="0.25">
      <c r="A1036" s="136" t="s">
        <v>67</v>
      </c>
      <c r="B1036" s="137">
        <v>39964</v>
      </c>
      <c r="C1036" s="136" t="s">
        <v>105</v>
      </c>
      <c r="D1036" s="126">
        <v>66</v>
      </c>
      <c r="E1036" s="138">
        <v>-901.75</v>
      </c>
    </row>
    <row r="1037" spans="1:5" ht="15" x14ac:dyDescent="0.25">
      <c r="A1037" s="136" t="s">
        <v>67</v>
      </c>
      <c r="B1037" s="137">
        <v>40087</v>
      </c>
      <c r="C1037" s="136" t="s">
        <v>105</v>
      </c>
      <c r="D1037" s="126">
        <v>200</v>
      </c>
      <c r="E1037" s="138">
        <v>3872.86</v>
      </c>
    </row>
    <row r="1038" spans="1:5" ht="15" x14ac:dyDescent="0.25">
      <c r="A1038" s="136" t="s">
        <v>67</v>
      </c>
      <c r="B1038" s="137">
        <v>40117</v>
      </c>
      <c r="C1038" s="136" t="s">
        <v>105</v>
      </c>
      <c r="D1038" s="126">
        <v>187302</v>
      </c>
      <c r="E1038" s="138">
        <v>2364928.65</v>
      </c>
    </row>
    <row r="1039" spans="1:5" ht="15" x14ac:dyDescent="0.25">
      <c r="A1039" s="136" t="s">
        <v>67</v>
      </c>
      <c r="B1039" s="137">
        <v>40147</v>
      </c>
      <c r="C1039" s="136" t="s">
        <v>105</v>
      </c>
      <c r="D1039" s="126">
        <v>120</v>
      </c>
      <c r="E1039" s="138">
        <v>2795.41</v>
      </c>
    </row>
    <row r="1040" spans="1:5" ht="15" x14ac:dyDescent="0.25">
      <c r="A1040" s="136" t="s">
        <v>67</v>
      </c>
      <c r="B1040" s="137">
        <v>40148</v>
      </c>
      <c r="C1040" s="136" t="s">
        <v>105</v>
      </c>
      <c r="D1040" s="126">
        <v>1150</v>
      </c>
      <c r="E1040" s="138">
        <v>5103.8999999999996</v>
      </c>
    </row>
    <row r="1041" spans="1:5" ht="15" x14ac:dyDescent="0.25">
      <c r="A1041" s="136" t="s">
        <v>67</v>
      </c>
      <c r="B1041" s="137">
        <v>40166</v>
      </c>
      <c r="C1041" s="136" t="s">
        <v>105</v>
      </c>
      <c r="D1041" s="126">
        <v>96</v>
      </c>
      <c r="E1041" s="138">
        <v>4707.8599999999997</v>
      </c>
    </row>
    <row r="1042" spans="1:5" ht="15" x14ac:dyDescent="0.25">
      <c r="A1042" s="136" t="s">
        <v>67</v>
      </c>
      <c r="B1042" s="137">
        <v>40178</v>
      </c>
      <c r="C1042" s="136" t="s">
        <v>105</v>
      </c>
      <c r="D1042" s="126">
        <v>70</v>
      </c>
      <c r="E1042" s="138">
        <v>3931.33</v>
      </c>
    </row>
    <row r="1043" spans="1:5" ht="15" x14ac:dyDescent="0.25">
      <c r="A1043" s="136" t="s">
        <v>67</v>
      </c>
      <c r="B1043" s="137">
        <v>40183</v>
      </c>
      <c r="C1043" s="136" t="s">
        <v>105</v>
      </c>
      <c r="D1043" s="126">
        <v>1179</v>
      </c>
      <c r="E1043" s="138">
        <v>9018.02</v>
      </c>
    </row>
    <row r="1044" spans="1:5" ht="15" x14ac:dyDescent="0.25">
      <c r="A1044" s="136" t="s">
        <v>67</v>
      </c>
      <c r="B1044" s="137">
        <v>40237</v>
      </c>
      <c r="C1044" s="136" t="s">
        <v>105</v>
      </c>
      <c r="D1044" s="126">
        <v>34</v>
      </c>
      <c r="E1044" s="138">
        <v>2175.1</v>
      </c>
    </row>
    <row r="1045" spans="1:5" ht="15" x14ac:dyDescent="0.25">
      <c r="A1045" s="136" t="s">
        <v>67</v>
      </c>
      <c r="B1045" s="137">
        <v>40299</v>
      </c>
      <c r="C1045" s="136" t="s">
        <v>105</v>
      </c>
      <c r="D1045" s="126">
        <v>4785</v>
      </c>
      <c r="E1045" s="138">
        <v>23523.61</v>
      </c>
    </row>
    <row r="1046" spans="1:5" ht="15" x14ac:dyDescent="0.25">
      <c r="A1046" s="136" t="s">
        <v>67</v>
      </c>
      <c r="B1046" s="137">
        <v>40482</v>
      </c>
      <c r="C1046" s="136" t="s">
        <v>105</v>
      </c>
      <c r="D1046" s="126">
        <v>27984</v>
      </c>
      <c r="E1046" s="138">
        <v>427552.9</v>
      </c>
    </row>
    <row r="1047" spans="1:5" ht="15" x14ac:dyDescent="0.25">
      <c r="A1047" s="136" t="s">
        <v>67</v>
      </c>
      <c r="B1047" s="137">
        <v>40483</v>
      </c>
      <c r="C1047" s="136" t="s">
        <v>105</v>
      </c>
      <c r="D1047" s="126">
        <v>230</v>
      </c>
      <c r="E1047" s="138">
        <v>12558.66</v>
      </c>
    </row>
    <row r="1048" spans="1:5" ht="15" x14ac:dyDescent="0.25">
      <c r="A1048" s="136" t="s">
        <v>67</v>
      </c>
      <c r="B1048" s="137">
        <v>40543</v>
      </c>
      <c r="C1048" s="136" t="s">
        <v>105</v>
      </c>
      <c r="D1048" s="126">
        <v>1013</v>
      </c>
      <c r="E1048" s="138">
        <v>234824.81</v>
      </c>
    </row>
    <row r="1049" spans="1:5" ht="15" x14ac:dyDescent="0.25">
      <c r="A1049" s="136" t="s">
        <v>67</v>
      </c>
      <c r="B1049" s="137">
        <v>40544</v>
      </c>
      <c r="C1049" s="136" t="s">
        <v>105</v>
      </c>
      <c r="D1049" s="126">
        <v>650</v>
      </c>
      <c r="E1049" s="138">
        <v>24387.31</v>
      </c>
    </row>
    <row r="1050" spans="1:5" ht="15" x14ac:dyDescent="0.25">
      <c r="A1050" s="136" t="s">
        <v>67</v>
      </c>
      <c r="B1050" s="137">
        <v>40574</v>
      </c>
      <c r="C1050" s="136" t="s">
        <v>105</v>
      </c>
      <c r="D1050" s="126">
        <v>96</v>
      </c>
      <c r="E1050" s="138">
        <v>1829.44</v>
      </c>
    </row>
    <row r="1051" spans="1:5" ht="15" x14ac:dyDescent="0.25">
      <c r="A1051" s="136" t="s">
        <v>67</v>
      </c>
      <c r="B1051" s="137">
        <v>40602</v>
      </c>
      <c r="C1051" s="136" t="s">
        <v>105</v>
      </c>
      <c r="D1051" s="126">
        <v>937</v>
      </c>
      <c r="E1051" s="138">
        <v>19135.060000000001</v>
      </c>
    </row>
    <row r="1052" spans="1:5" ht="15" x14ac:dyDescent="0.25">
      <c r="A1052" s="136" t="s">
        <v>67</v>
      </c>
      <c r="B1052" s="137">
        <v>40633</v>
      </c>
      <c r="C1052" s="136" t="s">
        <v>105</v>
      </c>
      <c r="D1052" s="126">
        <v>2030</v>
      </c>
      <c r="E1052" s="138">
        <v>43867.76</v>
      </c>
    </row>
    <row r="1053" spans="1:5" ht="15" x14ac:dyDescent="0.25">
      <c r="A1053" s="136" t="s">
        <v>67</v>
      </c>
      <c r="B1053" s="137">
        <v>40663</v>
      </c>
      <c r="C1053" s="136" t="s">
        <v>105</v>
      </c>
      <c r="D1053" s="126">
        <v>38</v>
      </c>
      <c r="E1053" s="138">
        <v>8607.41</v>
      </c>
    </row>
    <row r="1054" spans="1:5" ht="15" x14ac:dyDescent="0.25">
      <c r="A1054" s="136" t="s">
        <v>67</v>
      </c>
      <c r="B1054" s="137">
        <v>40694</v>
      </c>
      <c r="C1054" s="136" t="s">
        <v>105</v>
      </c>
      <c r="D1054" s="126">
        <v>8333</v>
      </c>
      <c r="E1054" s="138">
        <v>327784.49</v>
      </c>
    </row>
    <row r="1055" spans="1:5" ht="15" x14ac:dyDescent="0.25">
      <c r="A1055" s="136" t="s">
        <v>67</v>
      </c>
      <c r="B1055" s="137">
        <v>40725</v>
      </c>
      <c r="C1055" s="136" t="s">
        <v>105</v>
      </c>
      <c r="D1055" s="126">
        <v>1168</v>
      </c>
      <c r="E1055" s="138">
        <v>14316.09</v>
      </c>
    </row>
    <row r="1056" spans="1:5" ht="15" x14ac:dyDescent="0.25">
      <c r="A1056" s="136" t="s">
        <v>67</v>
      </c>
      <c r="B1056" s="137">
        <v>40786</v>
      </c>
      <c r="C1056" s="136" t="s">
        <v>105</v>
      </c>
      <c r="D1056" s="126">
        <v>475</v>
      </c>
      <c r="E1056" s="138">
        <v>139102.82</v>
      </c>
    </row>
    <row r="1057" spans="1:5" ht="15" x14ac:dyDescent="0.25">
      <c r="A1057" s="136" t="s">
        <v>67</v>
      </c>
      <c r="B1057" s="137">
        <v>40787</v>
      </c>
      <c r="C1057" s="136" t="s">
        <v>105</v>
      </c>
      <c r="D1057" s="126">
        <v>4200</v>
      </c>
      <c r="E1057" s="138">
        <v>26548.55</v>
      </c>
    </row>
    <row r="1058" spans="1:5" ht="15" x14ac:dyDescent="0.25">
      <c r="A1058" s="136" t="s">
        <v>67</v>
      </c>
      <c r="B1058" s="137">
        <v>40816</v>
      </c>
      <c r="C1058" s="136" t="s">
        <v>105</v>
      </c>
      <c r="D1058" s="126">
        <v>9856</v>
      </c>
      <c r="E1058" s="138">
        <v>187115.33</v>
      </c>
    </row>
    <row r="1059" spans="1:5" ht="15" x14ac:dyDescent="0.25">
      <c r="A1059" s="136" t="s">
        <v>67</v>
      </c>
      <c r="B1059" s="137">
        <v>40817</v>
      </c>
      <c r="C1059" s="136" t="s">
        <v>105</v>
      </c>
      <c r="D1059" s="126">
        <v>136</v>
      </c>
      <c r="E1059" s="138">
        <v>1520.95</v>
      </c>
    </row>
    <row r="1060" spans="1:5" ht="15" x14ac:dyDescent="0.25">
      <c r="A1060" s="136" t="s">
        <v>67</v>
      </c>
      <c r="B1060" s="137">
        <v>40847</v>
      </c>
      <c r="C1060" s="136" t="s">
        <v>105</v>
      </c>
      <c r="D1060" s="126">
        <v>280</v>
      </c>
      <c r="E1060" s="138">
        <v>-674.28</v>
      </c>
    </row>
    <row r="1061" spans="1:5" ht="15" x14ac:dyDescent="0.25">
      <c r="A1061" s="136" t="s">
        <v>67</v>
      </c>
      <c r="B1061" s="137">
        <v>40878</v>
      </c>
      <c r="C1061" s="136" t="s">
        <v>105</v>
      </c>
      <c r="D1061" s="126">
        <v>11705</v>
      </c>
      <c r="E1061" s="138">
        <v>25584.83</v>
      </c>
    </row>
    <row r="1062" spans="1:5" ht="15" x14ac:dyDescent="0.25">
      <c r="A1062" s="136" t="s">
        <v>67</v>
      </c>
      <c r="B1062" s="137">
        <v>40908</v>
      </c>
      <c r="C1062" s="136" t="s">
        <v>105</v>
      </c>
      <c r="D1062" s="126">
        <v>4455</v>
      </c>
      <c r="E1062" s="138">
        <v>98438.66</v>
      </c>
    </row>
    <row r="1063" spans="1:5" ht="15" x14ac:dyDescent="0.25">
      <c r="A1063" s="136" t="s">
        <v>67</v>
      </c>
      <c r="B1063" s="137">
        <v>40939</v>
      </c>
      <c r="C1063" s="136" t="s">
        <v>105</v>
      </c>
      <c r="D1063" s="126">
        <v>575</v>
      </c>
      <c r="E1063" s="138">
        <v>10521.88</v>
      </c>
    </row>
    <row r="1064" spans="1:5" ht="15" x14ac:dyDescent="0.25">
      <c r="A1064" s="136" t="s">
        <v>67</v>
      </c>
      <c r="B1064" s="137">
        <v>40999</v>
      </c>
      <c r="C1064" s="136" t="s">
        <v>105</v>
      </c>
      <c r="D1064" s="126">
        <v>31235</v>
      </c>
      <c r="E1064" s="138">
        <v>660169.1</v>
      </c>
    </row>
    <row r="1065" spans="1:5" ht="15" x14ac:dyDescent="0.25">
      <c r="A1065" s="136" t="s">
        <v>67</v>
      </c>
      <c r="B1065" s="137">
        <v>41029</v>
      </c>
      <c r="C1065" s="136" t="s">
        <v>105</v>
      </c>
      <c r="D1065" s="126">
        <v>1150</v>
      </c>
      <c r="E1065" s="138">
        <v>12007.46</v>
      </c>
    </row>
    <row r="1066" spans="1:5" ht="15" x14ac:dyDescent="0.25">
      <c r="A1066" s="136" t="s">
        <v>67</v>
      </c>
      <c r="B1066" s="137">
        <v>41030</v>
      </c>
      <c r="C1066" s="136" t="s">
        <v>105</v>
      </c>
      <c r="D1066" s="126">
        <v>14685</v>
      </c>
      <c r="E1066" s="138">
        <v>51767.13</v>
      </c>
    </row>
    <row r="1067" spans="1:5" ht="15" x14ac:dyDescent="0.25">
      <c r="A1067" s="136" t="s">
        <v>67</v>
      </c>
      <c r="B1067" s="137">
        <v>41060</v>
      </c>
      <c r="C1067" s="136" t="s">
        <v>105</v>
      </c>
      <c r="D1067" s="126">
        <v>9424</v>
      </c>
      <c r="E1067" s="138">
        <v>266402.18</v>
      </c>
    </row>
    <row r="1068" spans="1:5" ht="15" x14ac:dyDescent="0.25">
      <c r="A1068" s="136" t="s">
        <v>67</v>
      </c>
      <c r="B1068" s="137">
        <v>41061</v>
      </c>
      <c r="C1068" s="136" t="s">
        <v>105</v>
      </c>
      <c r="D1068" s="126">
        <v>276</v>
      </c>
      <c r="E1068" s="138">
        <v>-7198.33</v>
      </c>
    </row>
    <row r="1069" spans="1:5" ht="15" x14ac:dyDescent="0.25">
      <c r="A1069" s="136" t="s">
        <v>67</v>
      </c>
      <c r="B1069" s="137">
        <v>41091</v>
      </c>
      <c r="C1069" s="136" t="s">
        <v>105</v>
      </c>
      <c r="D1069" s="126">
        <v>175</v>
      </c>
      <c r="E1069" s="138">
        <v>11089.31</v>
      </c>
    </row>
    <row r="1070" spans="1:5" ht="15" x14ac:dyDescent="0.25">
      <c r="A1070" s="136" t="s">
        <v>67</v>
      </c>
      <c r="B1070" s="137">
        <v>41122</v>
      </c>
      <c r="C1070" s="136" t="s">
        <v>105</v>
      </c>
      <c r="D1070" s="126">
        <v>100</v>
      </c>
      <c r="E1070" s="138">
        <v>1666.28</v>
      </c>
    </row>
    <row r="1071" spans="1:5" ht="15" x14ac:dyDescent="0.25">
      <c r="A1071" s="136" t="s">
        <v>67</v>
      </c>
      <c r="B1071" s="137">
        <v>41244</v>
      </c>
      <c r="C1071" s="136" t="s">
        <v>105</v>
      </c>
      <c r="D1071" s="126">
        <v>9444</v>
      </c>
      <c r="E1071" s="138">
        <v>351722.83</v>
      </c>
    </row>
    <row r="1072" spans="1:5" ht="15" x14ac:dyDescent="0.25">
      <c r="A1072" s="136" t="s">
        <v>67</v>
      </c>
      <c r="B1072" s="137">
        <v>41261</v>
      </c>
      <c r="C1072" s="136" t="s">
        <v>105</v>
      </c>
      <c r="D1072" s="126">
        <v>50</v>
      </c>
      <c r="E1072" s="138">
        <v>7727.5</v>
      </c>
    </row>
    <row r="1073" spans="1:5" ht="15" x14ac:dyDescent="0.25">
      <c r="A1073" s="136" t="s">
        <v>67</v>
      </c>
      <c r="B1073" s="137">
        <v>41274</v>
      </c>
      <c r="C1073" s="136" t="s">
        <v>105</v>
      </c>
      <c r="D1073" s="126">
        <v>12242</v>
      </c>
      <c r="E1073" s="138">
        <v>175571.85</v>
      </c>
    </row>
    <row r="1074" spans="1:5" ht="15" x14ac:dyDescent="0.25">
      <c r="A1074" s="136" t="s">
        <v>67</v>
      </c>
      <c r="B1074" s="137">
        <v>41305</v>
      </c>
      <c r="C1074" s="136" t="s">
        <v>105</v>
      </c>
      <c r="D1074" s="126">
        <v>1191</v>
      </c>
      <c r="E1074" s="138">
        <v>25286.55</v>
      </c>
    </row>
    <row r="1075" spans="1:5" ht="15" x14ac:dyDescent="0.25">
      <c r="A1075" s="136" t="s">
        <v>67</v>
      </c>
      <c r="B1075" s="137">
        <v>41334</v>
      </c>
      <c r="C1075" s="136" t="s">
        <v>105</v>
      </c>
      <c r="D1075" s="126">
        <v>1160</v>
      </c>
      <c r="E1075" s="138">
        <v>26012.44</v>
      </c>
    </row>
    <row r="1076" spans="1:5" ht="15" x14ac:dyDescent="0.25">
      <c r="A1076" s="136" t="s">
        <v>67</v>
      </c>
      <c r="B1076" s="137">
        <v>41426</v>
      </c>
      <c r="C1076" s="136" t="s">
        <v>105</v>
      </c>
      <c r="D1076" s="126">
        <v>6398</v>
      </c>
      <c r="E1076" s="138">
        <v>78729.789999999994</v>
      </c>
    </row>
    <row r="1077" spans="1:5" ht="15" x14ac:dyDescent="0.25">
      <c r="A1077" s="136" t="s">
        <v>67</v>
      </c>
      <c r="B1077" s="137">
        <v>41450</v>
      </c>
      <c r="C1077" s="136" t="s">
        <v>105</v>
      </c>
      <c r="D1077" s="126">
        <v>75</v>
      </c>
      <c r="E1077" s="138">
        <v>1602.24</v>
      </c>
    </row>
    <row r="1078" spans="1:5" ht="15" x14ac:dyDescent="0.25">
      <c r="A1078" s="136" t="s">
        <v>67</v>
      </c>
      <c r="B1078" s="137">
        <v>41486</v>
      </c>
      <c r="C1078" s="136" t="s">
        <v>105</v>
      </c>
      <c r="D1078" s="126">
        <v>4250</v>
      </c>
      <c r="E1078" s="138">
        <v>55839.86</v>
      </c>
    </row>
    <row r="1079" spans="1:5" ht="15" x14ac:dyDescent="0.25">
      <c r="A1079" s="136" t="s">
        <v>67</v>
      </c>
      <c r="B1079" s="137">
        <v>41517</v>
      </c>
      <c r="C1079" s="136" t="s">
        <v>105</v>
      </c>
      <c r="D1079" s="126">
        <v>997</v>
      </c>
      <c r="E1079" s="138">
        <v>26503.55</v>
      </c>
    </row>
    <row r="1080" spans="1:5" ht="15" x14ac:dyDescent="0.25">
      <c r="A1080" s="136" t="s">
        <v>67</v>
      </c>
      <c r="B1080" s="137">
        <v>41547</v>
      </c>
      <c r="C1080" s="136" t="s">
        <v>105</v>
      </c>
      <c r="D1080" s="126">
        <v>800</v>
      </c>
      <c r="E1080" s="138">
        <v>3649.56</v>
      </c>
    </row>
    <row r="1081" spans="1:5" ht="15" x14ac:dyDescent="0.25">
      <c r="A1081" s="136" t="s">
        <v>67</v>
      </c>
      <c r="B1081" s="137">
        <v>41578</v>
      </c>
      <c r="C1081" s="136" t="s">
        <v>105</v>
      </c>
      <c r="D1081" s="126">
        <v>215</v>
      </c>
      <c r="E1081" s="138">
        <v>4208.6499999999996</v>
      </c>
    </row>
    <row r="1082" spans="1:5" ht="15" x14ac:dyDescent="0.25">
      <c r="A1082" s="136" t="s">
        <v>67</v>
      </c>
      <c r="B1082" s="137">
        <v>41608</v>
      </c>
      <c r="C1082" s="136" t="s">
        <v>105</v>
      </c>
      <c r="D1082" s="126">
        <v>422</v>
      </c>
      <c r="E1082" s="138">
        <v>10362.450000000001</v>
      </c>
    </row>
    <row r="1083" spans="1:5" ht="15" x14ac:dyDescent="0.25">
      <c r="A1083" s="136" t="s">
        <v>67</v>
      </c>
      <c r="B1083" s="137">
        <v>41639</v>
      </c>
      <c r="C1083" s="136" t="s">
        <v>105</v>
      </c>
      <c r="D1083" s="126">
        <v>5025</v>
      </c>
      <c r="E1083" s="138">
        <v>130872.47</v>
      </c>
    </row>
    <row r="1084" spans="1:5" ht="15" x14ac:dyDescent="0.25">
      <c r="A1084" s="136" t="s">
        <v>67</v>
      </c>
      <c r="B1084" s="137">
        <v>41640</v>
      </c>
      <c r="C1084" s="136" t="s">
        <v>105</v>
      </c>
      <c r="D1084" s="126">
        <v>2360</v>
      </c>
      <c r="E1084" s="138">
        <v>91902.81</v>
      </c>
    </row>
    <row r="1085" spans="1:5" ht="15" x14ac:dyDescent="0.25">
      <c r="A1085" s="136" t="s">
        <v>67</v>
      </c>
      <c r="B1085" s="137">
        <v>41671</v>
      </c>
      <c r="C1085" s="136" t="s">
        <v>105</v>
      </c>
      <c r="D1085" s="126">
        <v>4202</v>
      </c>
      <c r="E1085" s="138">
        <v>100803.73</v>
      </c>
    </row>
    <row r="1086" spans="1:5" ht="15" x14ac:dyDescent="0.25">
      <c r="A1086" s="136" t="s">
        <v>67</v>
      </c>
      <c r="B1086" s="137">
        <v>41760</v>
      </c>
      <c r="C1086" s="136" t="s">
        <v>105</v>
      </c>
      <c r="D1086" s="126">
        <v>2532</v>
      </c>
      <c r="E1086" s="138">
        <v>39400.86</v>
      </c>
    </row>
    <row r="1087" spans="1:5" ht="15" x14ac:dyDescent="0.25">
      <c r="A1087" s="136" t="s">
        <v>67</v>
      </c>
      <c r="B1087" s="137">
        <v>41820</v>
      </c>
      <c r="C1087" s="136" t="s">
        <v>105</v>
      </c>
      <c r="D1087" s="126">
        <v>3954</v>
      </c>
      <c r="E1087" s="138">
        <v>24611.51</v>
      </c>
    </row>
    <row r="1088" spans="1:5" ht="15" x14ac:dyDescent="0.25">
      <c r="A1088" s="136" t="s">
        <v>67</v>
      </c>
      <c r="B1088" s="137">
        <v>41821</v>
      </c>
      <c r="C1088" s="136" t="s">
        <v>105</v>
      </c>
      <c r="D1088" s="126">
        <v>625</v>
      </c>
      <c r="E1088" s="138">
        <v>9877.89</v>
      </c>
    </row>
    <row r="1089" spans="1:5" ht="15" x14ac:dyDescent="0.25">
      <c r="A1089" s="136" t="s">
        <v>67</v>
      </c>
      <c r="B1089" s="137">
        <v>41851</v>
      </c>
      <c r="C1089" s="136" t="s">
        <v>105</v>
      </c>
      <c r="D1089" s="126">
        <v>1125</v>
      </c>
      <c r="E1089" s="138">
        <v>17933.75</v>
      </c>
    </row>
    <row r="1090" spans="1:5" ht="15" x14ac:dyDescent="0.25">
      <c r="A1090" s="136" t="s">
        <v>67</v>
      </c>
      <c r="B1090" s="137">
        <v>41882</v>
      </c>
      <c r="C1090" s="136" t="s">
        <v>105</v>
      </c>
      <c r="D1090" s="126">
        <v>16384</v>
      </c>
      <c r="E1090" s="138">
        <v>647410.64</v>
      </c>
    </row>
    <row r="1091" spans="1:5" ht="15" x14ac:dyDescent="0.25">
      <c r="A1091" s="136" t="s">
        <v>67</v>
      </c>
      <c r="B1091" s="137">
        <v>41943</v>
      </c>
      <c r="C1091" s="136" t="s">
        <v>105</v>
      </c>
      <c r="D1091" s="126">
        <v>7956</v>
      </c>
      <c r="E1091" s="138">
        <v>351083.71</v>
      </c>
    </row>
    <row r="1092" spans="1:5" ht="15" x14ac:dyDescent="0.25">
      <c r="A1092" s="136" t="s">
        <v>67</v>
      </c>
      <c r="B1092" s="137">
        <v>41973</v>
      </c>
      <c r="C1092" s="136" t="s">
        <v>105</v>
      </c>
      <c r="D1092" s="126">
        <v>6065</v>
      </c>
      <c r="E1092" s="138">
        <v>231283.16</v>
      </c>
    </row>
    <row r="1093" spans="1:5" ht="15" x14ac:dyDescent="0.25">
      <c r="A1093" s="136" t="s">
        <v>67</v>
      </c>
      <c r="B1093" s="137">
        <v>42004</v>
      </c>
      <c r="C1093" s="136" t="s">
        <v>105</v>
      </c>
      <c r="D1093" s="126">
        <v>19605</v>
      </c>
      <c r="E1093" s="138">
        <v>168234.47</v>
      </c>
    </row>
    <row r="1094" spans="1:5" ht="15" x14ac:dyDescent="0.25">
      <c r="A1094" s="136" t="s">
        <v>67</v>
      </c>
      <c r="B1094" s="137">
        <v>42094</v>
      </c>
      <c r="C1094" s="136" t="s">
        <v>105</v>
      </c>
      <c r="D1094" s="126">
        <v>1923</v>
      </c>
      <c r="E1094" s="138">
        <v>19005.32</v>
      </c>
    </row>
    <row r="1095" spans="1:5" ht="15" x14ac:dyDescent="0.25">
      <c r="A1095" s="136" t="s">
        <v>67</v>
      </c>
      <c r="B1095" s="137">
        <v>42185</v>
      </c>
      <c r="C1095" s="136" t="s">
        <v>105</v>
      </c>
      <c r="D1095" s="126">
        <v>15370</v>
      </c>
      <c r="E1095" s="138">
        <v>275462.39</v>
      </c>
    </row>
    <row r="1096" spans="1:5" ht="15" x14ac:dyDescent="0.25">
      <c r="A1096" s="136" t="s">
        <v>67</v>
      </c>
      <c r="B1096" s="137">
        <v>42216</v>
      </c>
      <c r="C1096" s="136" t="s">
        <v>105</v>
      </c>
      <c r="D1096" s="126">
        <v>260</v>
      </c>
      <c r="E1096" s="138">
        <v>4600.03</v>
      </c>
    </row>
    <row r="1097" spans="1:5" ht="15" x14ac:dyDescent="0.25">
      <c r="A1097" s="136" t="s">
        <v>67</v>
      </c>
      <c r="B1097" s="137">
        <v>42247</v>
      </c>
      <c r="C1097" s="136" t="s">
        <v>105</v>
      </c>
      <c r="D1097" s="126">
        <v>4876</v>
      </c>
      <c r="E1097" s="138">
        <v>34835.660000000003</v>
      </c>
    </row>
    <row r="1098" spans="1:5" ht="15" x14ac:dyDescent="0.25">
      <c r="A1098" s="136" t="s">
        <v>67</v>
      </c>
      <c r="B1098" s="137">
        <v>42308</v>
      </c>
      <c r="C1098" s="136" t="s">
        <v>105</v>
      </c>
      <c r="D1098" s="126">
        <v>5920</v>
      </c>
      <c r="E1098" s="138">
        <v>9834.75</v>
      </c>
    </row>
    <row r="1099" spans="1:5" ht="15" x14ac:dyDescent="0.25">
      <c r="A1099" s="136" t="s">
        <v>67</v>
      </c>
      <c r="B1099" s="137">
        <v>42338</v>
      </c>
      <c r="C1099" s="136" t="s">
        <v>105</v>
      </c>
      <c r="D1099" s="126">
        <v>360</v>
      </c>
      <c r="E1099" s="138">
        <v>8252.09</v>
      </c>
    </row>
    <row r="1100" spans="1:5" ht="15" x14ac:dyDescent="0.25">
      <c r="A1100" s="136" t="s">
        <v>67</v>
      </c>
      <c r="B1100" s="137">
        <v>42369</v>
      </c>
      <c r="C1100" s="136" t="s">
        <v>105</v>
      </c>
      <c r="D1100" s="126">
        <v>2563</v>
      </c>
      <c r="E1100" s="138">
        <v>18458.7</v>
      </c>
    </row>
    <row r="1101" spans="1:5" ht="15" x14ac:dyDescent="0.25">
      <c r="A1101" s="136" t="s">
        <v>67</v>
      </c>
      <c r="B1101" s="137">
        <v>42429</v>
      </c>
      <c r="C1101" s="136" t="s">
        <v>105</v>
      </c>
      <c r="D1101" s="126">
        <v>415</v>
      </c>
      <c r="E1101" s="138">
        <v>4916.74</v>
      </c>
    </row>
    <row r="1102" spans="1:5" ht="15" x14ac:dyDescent="0.25">
      <c r="A1102" s="136" t="s">
        <v>67</v>
      </c>
      <c r="B1102" s="137">
        <v>42460</v>
      </c>
      <c r="C1102" s="136" t="s">
        <v>105</v>
      </c>
      <c r="D1102" s="126">
        <v>2753</v>
      </c>
      <c r="E1102" s="138">
        <v>47316.43</v>
      </c>
    </row>
    <row r="1103" spans="1:5" ht="15" x14ac:dyDescent="0.25">
      <c r="A1103" s="136" t="s">
        <v>67</v>
      </c>
      <c r="B1103" s="137">
        <v>39506</v>
      </c>
      <c r="C1103" s="136" t="s">
        <v>92</v>
      </c>
      <c r="D1103" s="126">
        <v>272</v>
      </c>
      <c r="E1103" s="138">
        <v>2293.15</v>
      </c>
    </row>
    <row r="1104" spans="1:5" ht="15" x14ac:dyDescent="0.25">
      <c r="A1104" s="136" t="s">
        <v>67</v>
      </c>
      <c r="B1104" s="137">
        <v>39538</v>
      </c>
      <c r="C1104" s="136" t="s">
        <v>92</v>
      </c>
      <c r="D1104" s="126">
        <v>1090</v>
      </c>
      <c r="E1104" s="138">
        <v>7980.55</v>
      </c>
    </row>
    <row r="1105" spans="1:5" ht="15" x14ac:dyDescent="0.25">
      <c r="A1105" s="136" t="s">
        <v>67</v>
      </c>
      <c r="B1105" s="137">
        <v>39691</v>
      </c>
      <c r="C1105" s="136" t="s">
        <v>92</v>
      </c>
      <c r="D1105" s="126">
        <v>50</v>
      </c>
      <c r="E1105" s="138">
        <v>300.51</v>
      </c>
    </row>
    <row r="1106" spans="1:5" ht="15" x14ac:dyDescent="0.25">
      <c r="A1106" s="136" t="s">
        <v>67</v>
      </c>
      <c r="B1106" s="137">
        <v>39873</v>
      </c>
      <c r="C1106" s="136" t="s">
        <v>92</v>
      </c>
      <c r="D1106" s="126">
        <v>3478</v>
      </c>
      <c r="E1106" s="138">
        <v>37372.99</v>
      </c>
    </row>
    <row r="1107" spans="1:5" ht="15" x14ac:dyDescent="0.25">
      <c r="A1107" s="136" t="s">
        <v>67</v>
      </c>
      <c r="B1107" s="137">
        <v>39980</v>
      </c>
      <c r="C1107" s="136" t="s">
        <v>92</v>
      </c>
      <c r="D1107" s="126">
        <v>5079</v>
      </c>
      <c r="E1107" s="138">
        <v>66314.600000000006</v>
      </c>
    </row>
    <row r="1108" spans="1:5" ht="15" x14ac:dyDescent="0.25">
      <c r="A1108" s="136" t="s">
        <v>67</v>
      </c>
      <c r="B1108" s="137">
        <v>40210</v>
      </c>
      <c r="C1108" s="136" t="s">
        <v>92</v>
      </c>
      <c r="D1108" s="126">
        <v>48</v>
      </c>
      <c r="E1108" s="138">
        <v>746.78</v>
      </c>
    </row>
    <row r="1109" spans="1:5" ht="15" x14ac:dyDescent="0.25">
      <c r="A1109" s="136" t="s">
        <v>67</v>
      </c>
      <c r="B1109" s="137">
        <v>40724</v>
      </c>
      <c r="C1109" s="136" t="s">
        <v>92</v>
      </c>
      <c r="D1109" s="126">
        <v>93</v>
      </c>
      <c r="E1109" s="138">
        <v>2572.02</v>
      </c>
    </row>
    <row r="1110" spans="1:5" ht="15" x14ac:dyDescent="0.25">
      <c r="A1110" s="136" t="s">
        <v>67</v>
      </c>
      <c r="B1110" s="137">
        <v>40816</v>
      </c>
      <c r="C1110" s="136" t="s">
        <v>92</v>
      </c>
      <c r="D1110" s="126">
        <v>684</v>
      </c>
      <c r="E1110" s="138">
        <v>13582.09</v>
      </c>
    </row>
    <row r="1111" spans="1:5" ht="15" x14ac:dyDescent="0.25">
      <c r="A1111" s="136" t="s">
        <v>67</v>
      </c>
      <c r="B1111" s="137">
        <v>40939</v>
      </c>
      <c r="C1111" s="136" t="s">
        <v>92</v>
      </c>
      <c r="D1111" s="126">
        <v>325</v>
      </c>
      <c r="E1111" s="138">
        <v>3982.64</v>
      </c>
    </row>
    <row r="1112" spans="1:5" ht="15" x14ac:dyDescent="0.25">
      <c r="A1112" s="136" t="s">
        <v>67</v>
      </c>
      <c r="B1112" s="137">
        <v>40999</v>
      </c>
      <c r="C1112" s="136" t="s">
        <v>92</v>
      </c>
      <c r="D1112" s="126">
        <v>5497</v>
      </c>
      <c r="E1112" s="138">
        <v>84525.36</v>
      </c>
    </row>
    <row r="1113" spans="1:5" ht="15" x14ac:dyDescent="0.25">
      <c r="A1113" s="136" t="s">
        <v>67</v>
      </c>
      <c r="B1113" s="137">
        <v>41029</v>
      </c>
      <c r="C1113" s="136" t="s">
        <v>92</v>
      </c>
      <c r="D1113" s="126">
        <v>141</v>
      </c>
      <c r="E1113" s="138">
        <v>2334.79</v>
      </c>
    </row>
    <row r="1114" spans="1:5" ht="15" x14ac:dyDescent="0.25">
      <c r="A1114" s="136" t="s">
        <v>67</v>
      </c>
      <c r="B1114" s="137">
        <v>41060</v>
      </c>
      <c r="C1114" s="136" t="s">
        <v>92</v>
      </c>
      <c r="D1114" s="126">
        <v>462</v>
      </c>
      <c r="E1114" s="138">
        <v>4715.97</v>
      </c>
    </row>
    <row r="1115" spans="1:5" ht="15" x14ac:dyDescent="0.25">
      <c r="A1115" s="136" t="s">
        <v>67</v>
      </c>
      <c r="B1115" s="137">
        <v>41182</v>
      </c>
      <c r="C1115" s="136" t="s">
        <v>92</v>
      </c>
      <c r="D1115" s="126">
        <v>36</v>
      </c>
      <c r="E1115" s="138">
        <v>1071.3399999999999</v>
      </c>
    </row>
    <row r="1116" spans="1:5" ht="15" x14ac:dyDescent="0.25">
      <c r="A1116" s="136" t="s">
        <v>67</v>
      </c>
      <c r="B1116" s="137">
        <v>41274</v>
      </c>
      <c r="C1116" s="136" t="s">
        <v>92</v>
      </c>
      <c r="D1116" s="126">
        <v>516</v>
      </c>
      <c r="E1116" s="138">
        <v>12922.96</v>
      </c>
    </row>
    <row r="1117" spans="1:5" ht="15" x14ac:dyDescent="0.25">
      <c r="A1117" s="136" t="s">
        <v>67</v>
      </c>
      <c r="B1117" s="137">
        <v>41305</v>
      </c>
      <c r="C1117" s="136" t="s">
        <v>92</v>
      </c>
      <c r="D1117" s="126">
        <v>750</v>
      </c>
      <c r="E1117" s="138">
        <v>1115.48</v>
      </c>
    </row>
    <row r="1118" spans="1:5" ht="15" x14ac:dyDescent="0.25">
      <c r="A1118" s="136" t="s">
        <v>67</v>
      </c>
      <c r="B1118" s="137">
        <v>41530</v>
      </c>
      <c r="C1118" s="136" t="s">
        <v>92</v>
      </c>
      <c r="D1118" s="126">
        <v>88</v>
      </c>
      <c r="E1118" s="138">
        <v>876.89</v>
      </c>
    </row>
    <row r="1119" spans="1:5" ht="15" x14ac:dyDescent="0.25">
      <c r="A1119" s="136" t="s">
        <v>67</v>
      </c>
      <c r="B1119" s="137">
        <v>41578</v>
      </c>
      <c r="C1119" s="136" t="s">
        <v>92</v>
      </c>
      <c r="D1119" s="126">
        <v>633</v>
      </c>
      <c r="E1119" s="138">
        <v>10674.12</v>
      </c>
    </row>
    <row r="1120" spans="1:5" ht="15" x14ac:dyDescent="0.25">
      <c r="A1120" s="136" t="s">
        <v>67</v>
      </c>
      <c r="B1120" s="137">
        <v>41639</v>
      </c>
      <c r="C1120" s="136" t="s">
        <v>92</v>
      </c>
      <c r="D1120" s="126">
        <v>404</v>
      </c>
      <c r="E1120" s="138">
        <v>-469.12</v>
      </c>
    </row>
    <row r="1121" spans="1:5" ht="15" x14ac:dyDescent="0.25">
      <c r="A1121" s="136" t="s">
        <v>67</v>
      </c>
      <c r="B1121" s="137">
        <v>41640</v>
      </c>
      <c r="C1121" s="136" t="s">
        <v>92</v>
      </c>
      <c r="D1121" s="126">
        <v>378</v>
      </c>
      <c r="E1121" s="138">
        <v>47445.59</v>
      </c>
    </row>
    <row r="1122" spans="1:5" ht="15" x14ac:dyDescent="0.25">
      <c r="A1122" s="136" t="s">
        <v>67</v>
      </c>
      <c r="B1122" s="137">
        <v>41671</v>
      </c>
      <c r="C1122" s="136" t="s">
        <v>92</v>
      </c>
      <c r="D1122" s="126">
        <v>65</v>
      </c>
      <c r="E1122" s="138">
        <v>3501.26</v>
      </c>
    </row>
    <row r="1123" spans="1:5" ht="15" x14ac:dyDescent="0.25">
      <c r="A1123" s="136" t="s">
        <v>67</v>
      </c>
      <c r="B1123" s="137">
        <v>41698</v>
      </c>
      <c r="C1123" s="136" t="s">
        <v>92</v>
      </c>
      <c r="D1123" s="126">
        <v>568</v>
      </c>
      <c r="E1123" s="138">
        <v>12875.29</v>
      </c>
    </row>
    <row r="1124" spans="1:5" ht="15" x14ac:dyDescent="0.25">
      <c r="A1124" s="136" t="s">
        <v>67</v>
      </c>
      <c r="B1124" s="137">
        <v>41760</v>
      </c>
      <c r="C1124" s="136" t="s">
        <v>92</v>
      </c>
      <c r="D1124" s="126">
        <v>590</v>
      </c>
      <c r="E1124" s="138">
        <v>21863.77</v>
      </c>
    </row>
    <row r="1125" spans="1:5" ht="15" x14ac:dyDescent="0.25">
      <c r="A1125" s="136" t="s">
        <v>67</v>
      </c>
      <c r="B1125" s="137">
        <v>41820</v>
      </c>
      <c r="C1125" s="136" t="s">
        <v>92</v>
      </c>
      <c r="D1125" s="126">
        <v>475</v>
      </c>
      <c r="E1125" s="138">
        <v>18548.34</v>
      </c>
    </row>
    <row r="1126" spans="1:5" ht="15" x14ac:dyDescent="0.25">
      <c r="A1126" s="136" t="s">
        <v>67</v>
      </c>
      <c r="B1126" s="137">
        <v>41882</v>
      </c>
      <c r="C1126" s="136" t="s">
        <v>92</v>
      </c>
      <c r="D1126" s="126">
        <v>100</v>
      </c>
      <c r="E1126" s="138">
        <v>19850.560000000001</v>
      </c>
    </row>
    <row r="1127" spans="1:5" ht="15" x14ac:dyDescent="0.25">
      <c r="A1127" s="136" t="s">
        <v>67</v>
      </c>
      <c r="B1127" s="137">
        <v>41943</v>
      </c>
      <c r="C1127" s="136" t="s">
        <v>92</v>
      </c>
      <c r="D1127" s="126">
        <v>1000</v>
      </c>
      <c r="E1127" s="138">
        <v>11352.88</v>
      </c>
    </row>
    <row r="1128" spans="1:5" ht="15" x14ac:dyDescent="0.25">
      <c r="A1128" s="136" t="s">
        <v>67</v>
      </c>
      <c r="B1128" s="137">
        <v>42004</v>
      </c>
      <c r="C1128" s="136" t="s">
        <v>92</v>
      </c>
      <c r="D1128" s="126">
        <v>22172</v>
      </c>
      <c r="E1128" s="138">
        <v>103576.39</v>
      </c>
    </row>
    <row r="1129" spans="1:5" ht="15" x14ac:dyDescent="0.25">
      <c r="A1129" s="136" t="s">
        <v>67</v>
      </c>
      <c r="B1129" s="137">
        <v>42094</v>
      </c>
      <c r="C1129" s="136" t="s">
        <v>92</v>
      </c>
      <c r="D1129" s="126">
        <v>163</v>
      </c>
      <c r="E1129" s="138">
        <v>767.95</v>
      </c>
    </row>
    <row r="1130" spans="1:5" ht="15" x14ac:dyDescent="0.25">
      <c r="A1130" s="136" t="s">
        <v>67</v>
      </c>
      <c r="B1130" s="137">
        <v>42247</v>
      </c>
      <c r="C1130" s="136" t="s">
        <v>92</v>
      </c>
      <c r="D1130" s="126">
        <v>3389</v>
      </c>
      <c r="E1130" s="138">
        <v>12167.5</v>
      </c>
    </row>
    <row r="1131" spans="1:5" ht="15" x14ac:dyDescent="0.25">
      <c r="A1131" s="136" t="s">
        <v>67</v>
      </c>
      <c r="B1131" s="137">
        <v>42338</v>
      </c>
      <c r="C1131" s="136" t="s">
        <v>92</v>
      </c>
      <c r="D1131" s="126">
        <v>5619</v>
      </c>
      <c r="E1131" s="138">
        <v>34260.06</v>
      </c>
    </row>
    <row r="1132" spans="1:5" ht="15" x14ac:dyDescent="0.25">
      <c r="A1132" s="136" t="s">
        <v>67</v>
      </c>
      <c r="B1132" s="137">
        <v>42369</v>
      </c>
      <c r="C1132" s="136" t="s">
        <v>92</v>
      </c>
      <c r="D1132" s="126">
        <v>5012</v>
      </c>
      <c r="E1132" s="138">
        <v>24912.6</v>
      </c>
    </row>
    <row r="1133" spans="1:5" ht="15" x14ac:dyDescent="0.25">
      <c r="A1133" s="136" t="s">
        <v>67</v>
      </c>
      <c r="B1133" s="137">
        <v>42460</v>
      </c>
      <c r="C1133" s="136" t="s">
        <v>92</v>
      </c>
      <c r="D1133" s="126">
        <v>11355</v>
      </c>
      <c r="E1133" s="138">
        <v>55242.6</v>
      </c>
    </row>
    <row r="1134" spans="1:5" ht="15" x14ac:dyDescent="0.25">
      <c r="A1134" s="136" t="s">
        <v>67</v>
      </c>
      <c r="B1134" s="137">
        <v>15342</v>
      </c>
      <c r="C1134" s="136" t="s">
        <v>54</v>
      </c>
      <c r="D1134" s="126">
        <v>2726</v>
      </c>
      <c r="E1134" s="138">
        <v>1611.6</v>
      </c>
    </row>
    <row r="1135" spans="1:5" ht="15" x14ac:dyDescent="0.25">
      <c r="A1135" s="136" t="s">
        <v>67</v>
      </c>
      <c r="B1135" s="137">
        <v>17168</v>
      </c>
      <c r="C1135" s="136" t="s">
        <v>54</v>
      </c>
      <c r="D1135" s="126">
        <v>2327</v>
      </c>
      <c r="E1135" s="138">
        <v>2196.14</v>
      </c>
    </row>
    <row r="1136" spans="1:5" ht="15" x14ac:dyDescent="0.25">
      <c r="A1136" s="136" t="s">
        <v>67</v>
      </c>
      <c r="B1136" s="137">
        <v>19360</v>
      </c>
      <c r="C1136" s="136" t="s">
        <v>54</v>
      </c>
      <c r="D1136" s="126">
        <v>297</v>
      </c>
      <c r="E1136" s="138">
        <v>347.37</v>
      </c>
    </row>
    <row r="1137" spans="1:5" ht="15" x14ac:dyDescent="0.25">
      <c r="A1137" s="136" t="s">
        <v>67</v>
      </c>
      <c r="B1137" s="137">
        <v>20821</v>
      </c>
      <c r="C1137" s="136" t="s">
        <v>54</v>
      </c>
      <c r="D1137" s="126">
        <v>3057</v>
      </c>
      <c r="E1137" s="138">
        <v>5449.82</v>
      </c>
    </row>
    <row r="1138" spans="1:5" ht="15" x14ac:dyDescent="0.25">
      <c r="A1138" s="136" t="s">
        <v>67</v>
      </c>
      <c r="B1138" s="137">
        <v>23012</v>
      </c>
      <c r="C1138" s="136" t="s">
        <v>54</v>
      </c>
      <c r="D1138" s="126">
        <v>126</v>
      </c>
      <c r="E1138" s="138">
        <v>145.71</v>
      </c>
    </row>
    <row r="1139" spans="1:5" ht="15" x14ac:dyDescent="0.25">
      <c r="A1139" s="136" t="s">
        <v>67</v>
      </c>
      <c r="B1139" s="137">
        <v>24108</v>
      </c>
      <c r="C1139" s="136" t="s">
        <v>54</v>
      </c>
      <c r="D1139" s="126">
        <v>614</v>
      </c>
      <c r="E1139" s="138">
        <v>1114.28</v>
      </c>
    </row>
    <row r="1140" spans="1:5" ht="15" x14ac:dyDescent="0.25">
      <c r="A1140" s="136" t="s">
        <v>67</v>
      </c>
      <c r="B1140" s="137">
        <v>24473</v>
      </c>
      <c r="C1140" s="136" t="s">
        <v>54</v>
      </c>
      <c r="D1140" s="126">
        <v>553</v>
      </c>
      <c r="E1140" s="138">
        <v>1130.71</v>
      </c>
    </row>
    <row r="1141" spans="1:5" ht="15" x14ac:dyDescent="0.25">
      <c r="A1141" s="136" t="s">
        <v>67</v>
      </c>
      <c r="B1141" s="137">
        <v>24838</v>
      </c>
      <c r="C1141" s="136" t="s">
        <v>54</v>
      </c>
      <c r="D1141" s="126">
        <v>262</v>
      </c>
      <c r="E1141" s="138">
        <v>643.29999999999995</v>
      </c>
    </row>
    <row r="1142" spans="1:5" ht="15" x14ac:dyDescent="0.25">
      <c r="A1142" s="136" t="s">
        <v>67</v>
      </c>
      <c r="B1142" s="137">
        <v>25204</v>
      </c>
      <c r="C1142" s="136" t="s">
        <v>54</v>
      </c>
      <c r="D1142" s="126">
        <v>179</v>
      </c>
      <c r="E1142" s="138">
        <v>429.01</v>
      </c>
    </row>
    <row r="1143" spans="1:5" ht="15" x14ac:dyDescent="0.25">
      <c r="A1143" s="136" t="s">
        <v>67</v>
      </c>
      <c r="B1143" s="137">
        <v>25569</v>
      </c>
      <c r="C1143" s="136" t="s">
        <v>54</v>
      </c>
      <c r="D1143" s="126">
        <v>61</v>
      </c>
      <c r="E1143" s="138">
        <v>180.98</v>
      </c>
    </row>
    <row r="1144" spans="1:5" ht="15" x14ac:dyDescent="0.25">
      <c r="A1144" s="136" t="s">
        <v>67</v>
      </c>
      <c r="B1144" s="137">
        <v>25934</v>
      </c>
      <c r="C1144" s="136" t="s">
        <v>54</v>
      </c>
      <c r="D1144" s="126">
        <v>67</v>
      </c>
      <c r="E1144" s="138">
        <v>228.56</v>
      </c>
    </row>
    <row r="1145" spans="1:5" ht="15" x14ac:dyDescent="0.25">
      <c r="A1145" s="136" t="s">
        <v>67</v>
      </c>
      <c r="B1145" s="137">
        <v>29587</v>
      </c>
      <c r="C1145" s="136" t="s">
        <v>54</v>
      </c>
      <c r="D1145" s="126">
        <v>27</v>
      </c>
      <c r="E1145" s="138">
        <v>172.53</v>
      </c>
    </row>
    <row r="1146" spans="1:5" ht="15" x14ac:dyDescent="0.25">
      <c r="A1146" s="136" t="s">
        <v>67</v>
      </c>
      <c r="B1146" s="137">
        <v>29952</v>
      </c>
      <c r="C1146" s="136" t="s">
        <v>54</v>
      </c>
      <c r="D1146" s="126">
        <v>138</v>
      </c>
      <c r="E1146" s="138">
        <v>1042.1400000000001</v>
      </c>
    </row>
    <row r="1147" spans="1:5" ht="15" x14ac:dyDescent="0.25">
      <c r="A1147" s="136" t="s">
        <v>67</v>
      </c>
      <c r="B1147" s="137">
        <v>32143</v>
      </c>
      <c r="C1147" s="136" t="s">
        <v>54</v>
      </c>
      <c r="D1147" s="126">
        <v>273</v>
      </c>
      <c r="E1147" s="138">
        <v>1643.74</v>
      </c>
    </row>
    <row r="1148" spans="1:5" ht="15" x14ac:dyDescent="0.25">
      <c r="A1148" s="136" t="s">
        <v>67</v>
      </c>
      <c r="B1148" s="137">
        <v>35431</v>
      </c>
      <c r="C1148" s="136" t="s">
        <v>54</v>
      </c>
      <c r="D1148" s="126">
        <v>68</v>
      </c>
      <c r="E1148" s="138">
        <v>224.6</v>
      </c>
    </row>
    <row r="1149" spans="1:5" ht="15" x14ac:dyDescent="0.25">
      <c r="A1149" s="136" t="s">
        <v>67</v>
      </c>
      <c r="B1149" s="137">
        <v>35796</v>
      </c>
      <c r="C1149" s="136" t="s">
        <v>54</v>
      </c>
      <c r="D1149" s="126">
        <v>759</v>
      </c>
      <c r="E1149" s="138">
        <v>9943.7999999999993</v>
      </c>
    </row>
    <row r="1150" spans="1:5" ht="15" x14ac:dyDescent="0.25">
      <c r="A1150" s="136" t="s">
        <v>67</v>
      </c>
      <c r="B1150" s="137">
        <v>36161</v>
      </c>
      <c r="C1150" s="136" t="s">
        <v>54</v>
      </c>
      <c r="D1150" s="126">
        <v>605</v>
      </c>
      <c r="E1150" s="138">
        <v>24391.64</v>
      </c>
    </row>
    <row r="1151" spans="1:5" ht="15" x14ac:dyDescent="0.25">
      <c r="A1151" s="136" t="s">
        <v>67</v>
      </c>
      <c r="B1151" s="137">
        <v>36526</v>
      </c>
      <c r="C1151" s="136" t="s">
        <v>54</v>
      </c>
      <c r="D1151" s="126">
        <v>6380</v>
      </c>
      <c r="E1151" s="138">
        <v>66411.59</v>
      </c>
    </row>
    <row r="1152" spans="1:5" ht="15" x14ac:dyDescent="0.25">
      <c r="A1152" s="136" t="s">
        <v>67</v>
      </c>
      <c r="B1152" s="137">
        <v>36892</v>
      </c>
      <c r="C1152" s="136" t="s">
        <v>54</v>
      </c>
      <c r="D1152" s="126">
        <v>17219</v>
      </c>
      <c r="E1152" s="138">
        <v>673661.58</v>
      </c>
    </row>
    <row r="1153" spans="1:5" ht="15" x14ac:dyDescent="0.25">
      <c r="A1153" s="136" t="s">
        <v>67</v>
      </c>
      <c r="B1153" s="137">
        <v>37257</v>
      </c>
      <c r="C1153" s="136" t="s">
        <v>54</v>
      </c>
      <c r="D1153" s="126">
        <v>12824</v>
      </c>
      <c r="E1153" s="138">
        <v>1278504.28</v>
      </c>
    </row>
    <row r="1154" spans="1:5" ht="15" x14ac:dyDescent="0.25">
      <c r="A1154" s="136" t="s">
        <v>67</v>
      </c>
      <c r="B1154" s="137">
        <v>37622</v>
      </c>
      <c r="C1154" s="136" t="s">
        <v>54</v>
      </c>
      <c r="D1154" s="126">
        <v>21148</v>
      </c>
      <c r="E1154" s="138">
        <v>847783.74</v>
      </c>
    </row>
    <row r="1155" spans="1:5" ht="15" x14ac:dyDescent="0.25">
      <c r="A1155" s="136" t="s">
        <v>67</v>
      </c>
      <c r="B1155" s="137">
        <v>37987</v>
      </c>
      <c r="C1155" s="136" t="s">
        <v>54</v>
      </c>
      <c r="D1155" s="126">
        <v>14857</v>
      </c>
      <c r="E1155" s="138">
        <v>183601</v>
      </c>
    </row>
    <row r="1156" spans="1:5" ht="15" x14ac:dyDescent="0.25">
      <c r="A1156" s="136" t="s">
        <v>67</v>
      </c>
      <c r="B1156" s="137">
        <v>38353</v>
      </c>
      <c r="C1156" s="136" t="s">
        <v>54</v>
      </c>
      <c r="D1156" s="126">
        <v>49971</v>
      </c>
      <c r="E1156" s="138">
        <v>285784.90000000002</v>
      </c>
    </row>
    <row r="1157" spans="1:5" ht="15" x14ac:dyDescent="0.25">
      <c r="A1157" s="136" t="s">
        <v>67</v>
      </c>
      <c r="B1157" s="137">
        <v>38718</v>
      </c>
      <c r="C1157" s="136" t="s">
        <v>54</v>
      </c>
      <c r="D1157" s="126">
        <v>5216</v>
      </c>
      <c r="E1157" s="138">
        <v>202286.57</v>
      </c>
    </row>
    <row r="1158" spans="1:5" ht="15" x14ac:dyDescent="0.25">
      <c r="A1158" s="136" t="s">
        <v>67</v>
      </c>
      <c r="B1158" s="137">
        <v>39083</v>
      </c>
      <c r="C1158" s="136" t="s">
        <v>54</v>
      </c>
      <c r="D1158" s="126">
        <v>1490</v>
      </c>
      <c r="E1158" s="138">
        <v>51140.01</v>
      </c>
    </row>
    <row r="1159" spans="1:5" ht="15" x14ac:dyDescent="0.25">
      <c r="A1159" s="136" t="s">
        <v>67</v>
      </c>
      <c r="B1159" s="137">
        <v>39448</v>
      </c>
      <c r="C1159" s="136" t="s">
        <v>54</v>
      </c>
      <c r="D1159" s="126">
        <v>7427</v>
      </c>
      <c r="E1159" s="138">
        <v>318466.23</v>
      </c>
    </row>
    <row r="1160" spans="1:5" ht="15" x14ac:dyDescent="0.25">
      <c r="A1160" s="136" t="s">
        <v>67</v>
      </c>
      <c r="B1160" s="137">
        <v>39660</v>
      </c>
      <c r="C1160" s="136" t="s">
        <v>54</v>
      </c>
      <c r="D1160" s="126">
        <v>58</v>
      </c>
      <c r="E1160" s="138">
        <v>43276.34</v>
      </c>
    </row>
    <row r="1161" spans="1:5" ht="15" x14ac:dyDescent="0.25">
      <c r="A1161" s="136" t="s">
        <v>67</v>
      </c>
      <c r="B1161" s="137">
        <v>39691</v>
      </c>
      <c r="C1161" s="136" t="s">
        <v>54</v>
      </c>
      <c r="D1161" s="126">
        <v>1390</v>
      </c>
      <c r="E1161" s="138">
        <v>51047.71</v>
      </c>
    </row>
    <row r="1162" spans="1:5" ht="15" x14ac:dyDescent="0.25">
      <c r="A1162" s="136" t="s">
        <v>67</v>
      </c>
      <c r="B1162" s="137">
        <v>39813</v>
      </c>
      <c r="C1162" s="136" t="s">
        <v>54</v>
      </c>
      <c r="D1162" s="126">
        <v>88</v>
      </c>
      <c r="E1162" s="138">
        <v>911.4</v>
      </c>
    </row>
    <row r="1163" spans="1:5" ht="15" x14ac:dyDescent="0.25">
      <c r="A1163" s="136" t="s">
        <v>67</v>
      </c>
      <c r="B1163" s="137">
        <v>39903</v>
      </c>
      <c r="C1163" s="136" t="s">
        <v>54</v>
      </c>
      <c r="D1163" s="126">
        <v>55</v>
      </c>
      <c r="E1163" s="138">
        <v>13623.91</v>
      </c>
    </row>
    <row r="1164" spans="1:5" ht="15" x14ac:dyDescent="0.25">
      <c r="A1164" s="136" t="s">
        <v>67</v>
      </c>
      <c r="B1164" s="137">
        <v>39964</v>
      </c>
      <c r="C1164" s="136" t="s">
        <v>54</v>
      </c>
      <c r="D1164" s="126">
        <v>45</v>
      </c>
      <c r="E1164" s="138">
        <v>5866.36</v>
      </c>
    </row>
    <row r="1165" spans="1:5" ht="15" x14ac:dyDescent="0.25">
      <c r="A1165" s="136" t="s">
        <v>67</v>
      </c>
      <c r="B1165" s="137">
        <v>40057</v>
      </c>
      <c r="C1165" s="136" t="s">
        <v>54</v>
      </c>
      <c r="D1165" s="126">
        <v>5120</v>
      </c>
      <c r="E1165" s="138">
        <v>607417.68000000005</v>
      </c>
    </row>
    <row r="1166" spans="1:5" ht="15" x14ac:dyDescent="0.25">
      <c r="A1166" s="136" t="s">
        <v>67</v>
      </c>
      <c r="B1166" s="137">
        <v>40166</v>
      </c>
      <c r="C1166" s="136" t="s">
        <v>54</v>
      </c>
      <c r="D1166" s="126">
        <v>60</v>
      </c>
      <c r="E1166" s="138">
        <v>262084.33</v>
      </c>
    </row>
    <row r="1167" spans="1:5" ht="15" x14ac:dyDescent="0.25">
      <c r="A1167" s="136" t="s">
        <v>67</v>
      </c>
      <c r="B1167" s="137">
        <v>40237</v>
      </c>
      <c r="C1167" s="136" t="s">
        <v>54</v>
      </c>
      <c r="D1167" s="126">
        <v>95</v>
      </c>
      <c r="E1167" s="138">
        <v>4363.97</v>
      </c>
    </row>
    <row r="1168" spans="1:5" ht="15" x14ac:dyDescent="0.25">
      <c r="A1168" s="136" t="s">
        <v>67</v>
      </c>
      <c r="B1168" s="137">
        <v>40299</v>
      </c>
      <c r="C1168" s="136" t="s">
        <v>54</v>
      </c>
      <c r="D1168" s="126">
        <v>80</v>
      </c>
      <c r="E1168" s="138">
        <v>3468.52</v>
      </c>
    </row>
    <row r="1169" spans="1:5" ht="15" x14ac:dyDescent="0.25">
      <c r="A1169" s="136" t="s">
        <v>67</v>
      </c>
      <c r="B1169" s="137">
        <v>40391</v>
      </c>
      <c r="C1169" s="136" t="s">
        <v>54</v>
      </c>
      <c r="D1169" s="126">
        <v>115</v>
      </c>
      <c r="E1169" s="138">
        <v>4881.68</v>
      </c>
    </row>
    <row r="1170" spans="1:5" ht="15" x14ac:dyDescent="0.25">
      <c r="A1170" s="136" t="s">
        <v>67</v>
      </c>
      <c r="B1170" s="137">
        <v>40482</v>
      </c>
      <c r="C1170" s="136" t="s">
        <v>54</v>
      </c>
      <c r="D1170" s="126">
        <v>1855</v>
      </c>
      <c r="E1170" s="138">
        <v>173586.14</v>
      </c>
    </row>
    <row r="1171" spans="1:5" ht="15" x14ac:dyDescent="0.25">
      <c r="A1171" s="136" t="s">
        <v>67</v>
      </c>
      <c r="B1171" s="137">
        <v>40512</v>
      </c>
      <c r="C1171" s="136" t="s">
        <v>54</v>
      </c>
      <c r="D1171" s="126">
        <v>120</v>
      </c>
      <c r="E1171" s="138">
        <v>1045.8599999999999</v>
      </c>
    </row>
    <row r="1172" spans="1:5" ht="15" x14ac:dyDescent="0.25">
      <c r="A1172" s="136" t="s">
        <v>67</v>
      </c>
      <c r="B1172" s="137">
        <v>40574</v>
      </c>
      <c r="C1172" s="136" t="s">
        <v>54</v>
      </c>
      <c r="D1172" s="126">
        <v>621</v>
      </c>
      <c r="E1172" s="138">
        <v>-2973.88</v>
      </c>
    </row>
    <row r="1173" spans="1:5" ht="15" x14ac:dyDescent="0.25">
      <c r="A1173" s="136" t="s">
        <v>67</v>
      </c>
      <c r="B1173" s="137">
        <v>40602</v>
      </c>
      <c r="C1173" s="136" t="s">
        <v>54</v>
      </c>
      <c r="D1173" s="126">
        <v>85</v>
      </c>
      <c r="E1173" s="138">
        <v>2972.23</v>
      </c>
    </row>
    <row r="1174" spans="1:5" ht="15" x14ac:dyDescent="0.25">
      <c r="A1174" s="136" t="s">
        <v>67</v>
      </c>
      <c r="B1174" s="137">
        <v>40694</v>
      </c>
      <c r="C1174" s="136" t="s">
        <v>54</v>
      </c>
      <c r="D1174" s="126">
        <v>350</v>
      </c>
      <c r="E1174" s="138">
        <v>47094.23</v>
      </c>
    </row>
    <row r="1175" spans="1:5" ht="15" x14ac:dyDescent="0.25">
      <c r="A1175" s="136" t="s">
        <v>67</v>
      </c>
      <c r="B1175" s="137">
        <v>40786</v>
      </c>
      <c r="C1175" s="136" t="s">
        <v>54</v>
      </c>
      <c r="D1175" s="126">
        <v>1087</v>
      </c>
      <c r="E1175" s="138">
        <v>225500.26</v>
      </c>
    </row>
    <row r="1176" spans="1:5" ht="15" x14ac:dyDescent="0.25">
      <c r="A1176" s="136" t="s">
        <v>67</v>
      </c>
      <c r="B1176" s="137">
        <v>40817</v>
      </c>
      <c r="C1176" s="136" t="s">
        <v>54</v>
      </c>
      <c r="D1176" s="126">
        <v>100</v>
      </c>
      <c r="E1176" s="138">
        <v>-519.39</v>
      </c>
    </row>
    <row r="1177" spans="1:5" ht="15" x14ac:dyDescent="0.25">
      <c r="A1177" s="136" t="s">
        <v>67</v>
      </c>
      <c r="B1177" s="137">
        <v>40939</v>
      </c>
      <c r="C1177" s="136" t="s">
        <v>54</v>
      </c>
      <c r="D1177" s="126">
        <v>70</v>
      </c>
      <c r="E1177" s="138">
        <v>9273.1</v>
      </c>
    </row>
    <row r="1178" spans="1:5" ht="15" x14ac:dyDescent="0.25">
      <c r="A1178" s="136" t="s">
        <v>67</v>
      </c>
      <c r="B1178" s="137">
        <v>40999</v>
      </c>
      <c r="C1178" s="136" t="s">
        <v>54</v>
      </c>
      <c r="D1178" s="126">
        <v>377</v>
      </c>
      <c r="E1178" s="138">
        <v>37616.53</v>
      </c>
    </row>
    <row r="1179" spans="1:5" ht="15" x14ac:dyDescent="0.25">
      <c r="A1179" s="136" t="s">
        <v>67</v>
      </c>
      <c r="B1179" s="137">
        <v>41029</v>
      </c>
      <c r="C1179" s="136" t="s">
        <v>54</v>
      </c>
      <c r="D1179" s="126">
        <v>60</v>
      </c>
      <c r="E1179" s="138">
        <v>4949.43</v>
      </c>
    </row>
    <row r="1180" spans="1:5" ht="15" x14ac:dyDescent="0.25">
      <c r="A1180" s="136" t="s">
        <v>67</v>
      </c>
      <c r="B1180" s="137">
        <v>41060</v>
      </c>
      <c r="C1180" s="136" t="s">
        <v>54</v>
      </c>
      <c r="D1180" s="126">
        <v>260</v>
      </c>
      <c r="E1180" s="138">
        <v>37562.589999999997</v>
      </c>
    </row>
    <row r="1181" spans="1:5" ht="15" x14ac:dyDescent="0.25">
      <c r="A1181" s="136" t="s">
        <v>67</v>
      </c>
      <c r="B1181" s="137">
        <v>41244</v>
      </c>
      <c r="C1181" s="136" t="s">
        <v>54</v>
      </c>
      <c r="D1181" s="126">
        <v>917</v>
      </c>
      <c r="E1181" s="138">
        <v>367336.16</v>
      </c>
    </row>
    <row r="1182" spans="1:5" ht="15" x14ac:dyDescent="0.25">
      <c r="A1182" s="136" t="s">
        <v>67</v>
      </c>
      <c r="B1182" s="137">
        <v>41274</v>
      </c>
      <c r="C1182" s="136" t="s">
        <v>54</v>
      </c>
      <c r="D1182" s="126">
        <v>1008</v>
      </c>
      <c r="E1182" s="138">
        <v>71516.320000000007</v>
      </c>
    </row>
    <row r="1183" spans="1:5" ht="15" x14ac:dyDescent="0.25">
      <c r="A1183" s="136" t="s">
        <v>67</v>
      </c>
      <c r="B1183" s="137">
        <v>41305</v>
      </c>
      <c r="C1183" s="136" t="s">
        <v>54</v>
      </c>
      <c r="D1183" s="126">
        <v>130</v>
      </c>
      <c r="E1183" s="138">
        <v>4733.38</v>
      </c>
    </row>
    <row r="1184" spans="1:5" ht="15" x14ac:dyDescent="0.25">
      <c r="A1184" s="136" t="s">
        <v>67</v>
      </c>
      <c r="B1184" s="137">
        <v>41334</v>
      </c>
      <c r="C1184" s="136" t="s">
        <v>54</v>
      </c>
      <c r="D1184" s="126">
        <v>187</v>
      </c>
      <c r="E1184" s="138">
        <v>16075.69</v>
      </c>
    </row>
    <row r="1185" spans="1:5" ht="15" x14ac:dyDescent="0.25">
      <c r="A1185" s="136" t="s">
        <v>67</v>
      </c>
      <c r="B1185" s="137">
        <v>41450</v>
      </c>
      <c r="C1185" s="136" t="s">
        <v>54</v>
      </c>
      <c r="D1185" s="126">
        <v>200</v>
      </c>
      <c r="E1185" s="138">
        <v>1802.5</v>
      </c>
    </row>
    <row r="1186" spans="1:5" ht="15" x14ac:dyDescent="0.25">
      <c r="A1186" s="136" t="s">
        <v>67</v>
      </c>
      <c r="B1186" s="137">
        <v>41639</v>
      </c>
      <c r="C1186" s="136" t="s">
        <v>54</v>
      </c>
      <c r="D1186" s="126">
        <v>137</v>
      </c>
      <c r="E1186" s="138">
        <v>8041.44</v>
      </c>
    </row>
    <row r="1187" spans="1:5" ht="15" x14ac:dyDescent="0.25">
      <c r="A1187" s="136" t="s">
        <v>67</v>
      </c>
      <c r="B1187" s="137">
        <v>41640</v>
      </c>
      <c r="C1187" s="136" t="s">
        <v>54</v>
      </c>
      <c r="D1187" s="126">
        <v>471</v>
      </c>
      <c r="E1187" s="138">
        <v>23649.78</v>
      </c>
    </row>
    <row r="1188" spans="1:5" ht="15" x14ac:dyDescent="0.25">
      <c r="A1188" s="136" t="s">
        <v>67</v>
      </c>
      <c r="B1188" s="137">
        <v>41759</v>
      </c>
      <c r="C1188" s="136" t="s">
        <v>54</v>
      </c>
      <c r="D1188" s="126">
        <v>55</v>
      </c>
      <c r="E1188" s="138">
        <v>1542.42</v>
      </c>
    </row>
    <row r="1189" spans="1:5" ht="15" x14ac:dyDescent="0.25">
      <c r="A1189" s="136" t="s">
        <v>67</v>
      </c>
      <c r="B1189" s="137">
        <v>41760</v>
      </c>
      <c r="C1189" s="136" t="s">
        <v>54</v>
      </c>
      <c r="D1189" s="126">
        <v>764</v>
      </c>
      <c r="E1189" s="138">
        <v>1294.9000000000001</v>
      </c>
    </row>
    <row r="1190" spans="1:5" ht="15" x14ac:dyDescent="0.25">
      <c r="A1190" s="136" t="s">
        <v>67</v>
      </c>
      <c r="B1190" s="137">
        <v>41791</v>
      </c>
      <c r="C1190" s="136" t="s">
        <v>54</v>
      </c>
      <c r="D1190" s="126">
        <v>592</v>
      </c>
      <c r="E1190" s="138">
        <v>25414.1</v>
      </c>
    </row>
    <row r="1191" spans="1:5" ht="15" x14ac:dyDescent="0.25">
      <c r="A1191" s="136" t="s">
        <v>67</v>
      </c>
      <c r="B1191" s="137">
        <v>41851</v>
      </c>
      <c r="C1191" s="136" t="s">
        <v>54</v>
      </c>
      <c r="D1191" s="126">
        <v>900</v>
      </c>
      <c r="E1191" s="138">
        <v>21926.65</v>
      </c>
    </row>
    <row r="1192" spans="1:5" ht="15" x14ac:dyDescent="0.25">
      <c r="A1192" s="136" t="s">
        <v>67</v>
      </c>
      <c r="B1192" s="137">
        <v>41882</v>
      </c>
      <c r="C1192" s="136" t="s">
        <v>54</v>
      </c>
      <c r="D1192" s="126">
        <v>3155</v>
      </c>
      <c r="E1192" s="138">
        <v>298512.90999999997</v>
      </c>
    </row>
    <row r="1193" spans="1:5" ht="15" x14ac:dyDescent="0.25">
      <c r="A1193" s="136" t="s">
        <v>67</v>
      </c>
      <c r="B1193" s="137">
        <v>42004</v>
      </c>
      <c r="C1193" s="136" t="s">
        <v>54</v>
      </c>
      <c r="D1193" s="126">
        <v>4803</v>
      </c>
      <c r="E1193" s="138">
        <v>83147.710000000006</v>
      </c>
    </row>
    <row r="1194" spans="1:5" ht="15" x14ac:dyDescent="0.25">
      <c r="A1194" s="136" t="s">
        <v>67</v>
      </c>
      <c r="B1194" s="137">
        <v>42185</v>
      </c>
      <c r="C1194" s="136" t="s">
        <v>54</v>
      </c>
      <c r="D1194" s="126">
        <v>2281</v>
      </c>
      <c r="E1194" s="138">
        <v>101536.89</v>
      </c>
    </row>
    <row r="1195" spans="1:5" ht="15" x14ac:dyDescent="0.25">
      <c r="A1195" s="136" t="s">
        <v>67</v>
      </c>
      <c r="B1195" s="137">
        <v>42247</v>
      </c>
      <c r="C1195" s="136" t="s">
        <v>54</v>
      </c>
      <c r="D1195" s="126">
        <v>66</v>
      </c>
      <c r="E1195" s="138">
        <v>9207.01</v>
      </c>
    </row>
    <row r="1196" spans="1:5" ht="15" x14ac:dyDescent="0.25">
      <c r="A1196" s="136" t="s">
        <v>67</v>
      </c>
      <c r="B1196" s="137">
        <v>42308</v>
      </c>
      <c r="C1196" s="136" t="s">
        <v>54</v>
      </c>
      <c r="D1196" s="126">
        <v>114</v>
      </c>
      <c r="E1196" s="138">
        <v>2161.5500000000002</v>
      </c>
    </row>
    <row r="1197" spans="1:5" ht="15" x14ac:dyDescent="0.25">
      <c r="A1197" s="136" t="s">
        <v>67</v>
      </c>
      <c r="B1197" s="137">
        <v>42369</v>
      </c>
      <c r="C1197" s="136" t="s">
        <v>54</v>
      </c>
      <c r="D1197" s="126">
        <v>95</v>
      </c>
      <c r="E1197" s="138">
        <v>3447</v>
      </c>
    </row>
    <row r="1198" spans="1:5" ht="15" x14ac:dyDescent="0.25">
      <c r="A1198" s="136" t="s">
        <v>67</v>
      </c>
      <c r="B1198" s="137">
        <v>42429</v>
      </c>
      <c r="C1198" s="136" t="s">
        <v>54</v>
      </c>
      <c r="D1198" s="126">
        <v>195</v>
      </c>
      <c r="E1198" s="138">
        <v>7353.52</v>
      </c>
    </row>
    <row r="1199" spans="1:5" ht="15" x14ac:dyDescent="0.25">
      <c r="A1199" s="136" t="s">
        <v>67</v>
      </c>
      <c r="B1199" s="137">
        <v>42460</v>
      </c>
      <c r="C1199" s="136" t="s">
        <v>54</v>
      </c>
      <c r="D1199" s="126">
        <v>191</v>
      </c>
      <c r="E1199" s="138">
        <v>6948.63</v>
      </c>
    </row>
    <row r="1200" spans="1:5" ht="15" x14ac:dyDescent="0.25">
      <c r="A1200" s="136" t="s">
        <v>67</v>
      </c>
      <c r="B1200" s="137">
        <v>40817</v>
      </c>
      <c r="C1200" s="136" t="s">
        <v>108</v>
      </c>
      <c r="D1200" s="126">
        <v>30</v>
      </c>
      <c r="E1200" s="138">
        <v>98.28</v>
      </c>
    </row>
    <row r="1201" spans="1:5" ht="15" x14ac:dyDescent="0.25">
      <c r="A1201" s="136" t="s">
        <v>67</v>
      </c>
      <c r="B1201" s="137">
        <v>41274</v>
      </c>
      <c r="C1201" s="136" t="s">
        <v>108</v>
      </c>
      <c r="D1201" s="126">
        <v>82</v>
      </c>
      <c r="E1201" s="138">
        <v>589.97</v>
      </c>
    </row>
    <row r="1202" spans="1:5" ht="15" x14ac:dyDescent="0.25">
      <c r="A1202" s="136" t="s">
        <v>67</v>
      </c>
      <c r="B1202" s="137">
        <v>12420</v>
      </c>
      <c r="C1202" s="136" t="s">
        <v>51</v>
      </c>
      <c r="D1202" s="126">
        <v>1178905</v>
      </c>
      <c r="E1202" s="138">
        <v>36692.65</v>
      </c>
    </row>
    <row r="1203" spans="1:5" ht="15" x14ac:dyDescent="0.25">
      <c r="A1203" s="136" t="s">
        <v>67</v>
      </c>
      <c r="B1203" s="137">
        <v>12785</v>
      </c>
      <c r="C1203" s="136" t="s">
        <v>51</v>
      </c>
      <c r="D1203" s="126">
        <v>1334427</v>
      </c>
      <c r="E1203" s="138">
        <v>49689.2</v>
      </c>
    </row>
    <row r="1204" spans="1:5" ht="15" x14ac:dyDescent="0.25">
      <c r="A1204" s="136" t="s">
        <v>67</v>
      </c>
      <c r="B1204" s="137">
        <v>15342</v>
      </c>
      <c r="C1204" s="136" t="s">
        <v>51</v>
      </c>
      <c r="D1204" s="126">
        <v>1440221</v>
      </c>
      <c r="E1204" s="138">
        <v>76775.08</v>
      </c>
    </row>
    <row r="1205" spans="1:5" ht="15" x14ac:dyDescent="0.25">
      <c r="A1205" s="136" t="s">
        <v>67</v>
      </c>
      <c r="B1205" s="137">
        <v>17168</v>
      </c>
      <c r="C1205" s="136" t="s">
        <v>51</v>
      </c>
      <c r="D1205" s="126">
        <v>2916446</v>
      </c>
      <c r="E1205" s="138">
        <v>210759.86</v>
      </c>
    </row>
    <row r="1206" spans="1:5" ht="15" x14ac:dyDescent="0.25">
      <c r="A1206" s="136" t="s">
        <v>67</v>
      </c>
      <c r="B1206" s="137">
        <v>19360</v>
      </c>
      <c r="C1206" s="136" t="s">
        <v>51</v>
      </c>
      <c r="D1206" s="126">
        <v>2590214</v>
      </c>
      <c r="E1206" s="138">
        <v>253359.2</v>
      </c>
    </row>
    <row r="1207" spans="1:5" ht="15" x14ac:dyDescent="0.25">
      <c r="A1207" s="136" t="s">
        <v>67</v>
      </c>
      <c r="B1207" s="137">
        <v>20821</v>
      </c>
      <c r="C1207" s="136" t="s">
        <v>51</v>
      </c>
      <c r="D1207" s="126">
        <v>3116965</v>
      </c>
      <c r="E1207" s="138">
        <v>423824.93</v>
      </c>
    </row>
    <row r="1208" spans="1:5" ht="15" x14ac:dyDescent="0.25">
      <c r="A1208" s="136" t="s">
        <v>67</v>
      </c>
      <c r="B1208" s="137">
        <v>23012</v>
      </c>
      <c r="C1208" s="136" t="s">
        <v>51</v>
      </c>
      <c r="D1208" s="126">
        <v>304184</v>
      </c>
      <c r="E1208" s="138">
        <v>49758.07</v>
      </c>
    </row>
    <row r="1209" spans="1:5" ht="15" x14ac:dyDescent="0.25">
      <c r="A1209" s="136" t="s">
        <v>67</v>
      </c>
      <c r="B1209" s="137">
        <v>23743</v>
      </c>
      <c r="C1209" s="136" t="s">
        <v>51</v>
      </c>
      <c r="D1209" s="126">
        <v>119138</v>
      </c>
      <c r="E1209" s="138">
        <v>16065.69</v>
      </c>
    </row>
    <row r="1210" spans="1:5" ht="15" x14ac:dyDescent="0.25">
      <c r="A1210" s="136" t="s">
        <v>67</v>
      </c>
      <c r="B1210" s="137">
        <v>24108</v>
      </c>
      <c r="C1210" s="136" t="s">
        <v>51</v>
      </c>
      <c r="D1210" s="126">
        <v>109677</v>
      </c>
      <c r="E1210" s="138">
        <v>13053.16</v>
      </c>
    </row>
    <row r="1211" spans="1:5" ht="15" x14ac:dyDescent="0.25">
      <c r="A1211" s="136" t="s">
        <v>67</v>
      </c>
      <c r="B1211" s="137">
        <v>24473</v>
      </c>
      <c r="C1211" s="136" t="s">
        <v>51</v>
      </c>
      <c r="D1211" s="126">
        <v>87730</v>
      </c>
      <c r="E1211" s="138">
        <v>11325.92</v>
      </c>
    </row>
    <row r="1212" spans="1:5" ht="15" x14ac:dyDescent="0.25">
      <c r="A1212" s="136" t="s">
        <v>67</v>
      </c>
      <c r="B1212" s="137">
        <v>24838</v>
      </c>
      <c r="C1212" s="136" t="s">
        <v>51</v>
      </c>
      <c r="D1212" s="126">
        <v>43880</v>
      </c>
      <c r="E1212" s="138">
        <v>9497.31</v>
      </c>
    </row>
    <row r="1213" spans="1:5" ht="15" x14ac:dyDescent="0.25">
      <c r="A1213" s="136" t="s">
        <v>67</v>
      </c>
      <c r="B1213" s="137">
        <v>25204</v>
      </c>
      <c r="C1213" s="136" t="s">
        <v>51</v>
      </c>
      <c r="D1213" s="126">
        <v>54125</v>
      </c>
      <c r="E1213" s="138">
        <v>12468.06</v>
      </c>
    </row>
    <row r="1214" spans="1:5" ht="15" x14ac:dyDescent="0.25">
      <c r="A1214" s="136" t="s">
        <v>67</v>
      </c>
      <c r="B1214" s="137">
        <v>25569</v>
      </c>
      <c r="C1214" s="136" t="s">
        <v>51</v>
      </c>
      <c r="D1214" s="126">
        <v>18863</v>
      </c>
      <c r="E1214" s="138">
        <v>5876.57</v>
      </c>
    </row>
    <row r="1215" spans="1:5" ht="15" x14ac:dyDescent="0.25">
      <c r="A1215" s="136" t="s">
        <v>67</v>
      </c>
      <c r="B1215" s="137">
        <v>25934</v>
      </c>
      <c r="C1215" s="136" t="s">
        <v>51</v>
      </c>
      <c r="D1215" s="126">
        <v>27329</v>
      </c>
      <c r="E1215" s="138">
        <v>9274.0400000000009</v>
      </c>
    </row>
    <row r="1216" spans="1:5" ht="15" x14ac:dyDescent="0.25">
      <c r="A1216" s="136" t="s">
        <v>67</v>
      </c>
      <c r="B1216" s="137">
        <v>26299</v>
      </c>
      <c r="C1216" s="136" t="s">
        <v>51</v>
      </c>
      <c r="D1216" s="126">
        <v>15533</v>
      </c>
      <c r="E1216" s="138">
        <v>5881.42</v>
      </c>
    </row>
    <row r="1217" spans="1:5" ht="15" x14ac:dyDescent="0.25">
      <c r="A1217" s="136" t="s">
        <v>67</v>
      </c>
      <c r="B1217" s="137">
        <v>26665</v>
      </c>
      <c r="C1217" s="136" t="s">
        <v>51</v>
      </c>
      <c r="D1217" s="126">
        <v>22468</v>
      </c>
      <c r="E1217" s="138">
        <v>9612.5499999999993</v>
      </c>
    </row>
    <row r="1218" spans="1:5" ht="15" x14ac:dyDescent="0.25">
      <c r="A1218" s="136" t="s">
        <v>67</v>
      </c>
      <c r="B1218" s="137">
        <v>27030</v>
      </c>
      <c r="C1218" s="136" t="s">
        <v>51</v>
      </c>
      <c r="D1218" s="126">
        <v>2012</v>
      </c>
      <c r="E1218" s="138">
        <v>984.24</v>
      </c>
    </row>
    <row r="1219" spans="1:5" ht="15" x14ac:dyDescent="0.25">
      <c r="A1219" s="136" t="s">
        <v>67</v>
      </c>
      <c r="B1219" s="137">
        <v>27395</v>
      </c>
      <c r="C1219" s="136" t="s">
        <v>51</v>
      </c>
      <c r="D1219" s="126">
        <v>2820</v>
      </c>
      <c r="E1219" s="138">
        <v>1186.56</v>
      </c>
    </row>
    <row r="1220" spans="1:5" ht="15" x14ac:dyDescent="0.25">
      <c r="A1220" s="136" t="s">
        <v>67</v>
      </c>
      <c r="B1220" s="137">
        <v>27760</v>
      </c>
      <c r="C1220" s="136" t="s">
        <v>51</v>
      </c>
      <c r="D1220" s="126">
        <v>10639</v>
      </c>
      <c r="E1220" s="138">
        <v>5167.0200000000004</v>
      </c>
    </row>
    <row r="1221" spans="1:5" ht="15" x14ac:dyDescent="0.25">
      <c r="A1221" s="136" t="s">
        <v>67</v>
      </c>
      <c r="B1221" s="137">
        <v>28126</v>
      </c>
      <c r="C1221" s="136" t="s">
        <v>51</v>
      </c>
      <c r="D1221" s="126">
        <v>10747</v>
      </c>
      <c r="E1221" s="138">
        <v>5591.73</v>
      </c>
    </row>
    <row r="1222" spans="1:5" ht="15" x14ac:dyDescent="0.25">
      <c r="A1222" s="136" t="s">
        <v>67</v>
      </c>
      <c r="B1222" s="137">
        <v>28491</v>
      </c>
      <c r="C1222" s="136" t="s">
        <v>51</v>
      </c>
      <c r="D1222" s="126">
        <v>6104</v>
      </c>
      <c r="E1222" s="138">
        <v>3403.27</v>
      </c>
    </row>
    <row r="1223" spans="1:5" ht="15" x14ac:dyDescent="0.25">
      <c r="A1223" s="136" t="s">
        <v>67</v>
      </c>
      <c r="B1223" s="137">
        <v>28856</v>
      </c>
      <c r="C1223" s="136" t="s">
        <v>51</v>
      </c>
      <c r="D1223" s="126">
        <v>3635</v>
      </c>
      <c r="E1223" s="138">
        <v>2283.4699999999998</v>
      </c>
    </row>
    <row r="1224" spans="1:5" ht="15" x14ac:dyDescent="0.25">
      <c r="A1224" s="136" t="s">
        <v>67</v>
      </c>
      <c r="B1224" s="137">
        <v>29221</v>
      </c>
      <c r="C1224" s="136" t="s">
        <v>51</v>
      </c>
      <c r="D1224" s="126">
        <v>7260</v>
      </c>
      <c r="E1224" s="138">
        <v>4739.2299999999996</v>
      </c>
    </row>
    <row r="1225" spans="1:5" ht="15" x14ac:dyDescent="0.25">
      <c r="A1225" s="136" t="s">
        <v>67</v>
      </c>
      <c r="B1225" s="137">
        <v>29587</v>
      </c>
      <c r="C1225" s="136" t="s">
        <v>51</v>
      </c>
      <c r="D1225" s="126">
        <v>2220</v>
      </c>
      <c r="E1225" s="138">
        <v>1705.52</v>
      </c>
    </row>
    <row r="1226" spans="1:5" ht="15" x14ac:dyDescent="0.25">
      <c r="A1226" s="136" t="s">
        <v>67</v>
      </c>
      <c r="B1226" s="137">
        <v>29952</v>
      </c>
      <c r="C1226" s="136" t="s">
        <v>51</v>
      </c>
      <c r="D1226" s="126">
        <v>1007</v>
      </c>
      <c r="E1226" s="138">
        <v>874.74</v>
      </c>
    </row>
    <row r="1227" spans="1:5" ht="15" x14ac:dyDescent="0.25">
      <c r="A1227" s="136" t="s">
        <v>67</v>
      </c>
      <c r="B1227" s="137">
        <v>30317</v>
      </c>
      <c r="C1227" s="136" t="s">
        <v>51</v>
      </c>
      <c r="D1227" s="126">
        <v>1075</v>
      </c>
      <c r="E1227" s="138">
        <v>877.55</v>
      </c>
    </row>
    <row r="1228" spans="1:5" ht="15" x14ac:dyDescent="0.25">
      <c r="A1228" s="136" t="s">
        <v>67</v>
      </c>
      <c r="B1228" s="137">
        <v>30682</v>
      </c>
      <c r="C1228" s="136" t="s">
        <v>51</v>
      </c>
      <c r="D1228" s="126">
        <v>1577</v>
      </c>
      <c r="E1228" s="138">
        <v>1950.51</v>
      </c>
    </row>
    <row r="1229" spans="1:5" ht="15" x14ac:dyDescent="0.25">
      <c r="A1229" s="136" t="s">
        <v>67</v>
      </c>
      <c r="B1229" s="137">
        <v>31048</v>
      </c>
      <c r="C1229" s="136" t="s">
        <v>51</v>
      </c>
      <c r="D1229" s="126">
        <v>385</v>
      </c>
      <c r="E1229" s="138">
        <v>520.12</v>
      </c>
    </row>
    <row r="1230" spans="1:5" ht="15" x14ac:dyDescent="0.25">
      <c r="A1230" s="136" t="s">
        <v>67</v>
      </c>
      <c r="B1230" s="137">
        <v>31413</v>
      </c>
      <c r="C1230" s="136" t="s">
        <v>51</v>
      </c>
      <c r="D1230" s="126">
        <v>2615</v>
      </c>
      <c r="E1230" s="138">
        <v>3087.22</v>
      </c>
    </row>
    <row r="1231" spans="1:5" ht="15" x14ac:dyDescent="0.25">
      <c r="A1231" s="136" t="s">
        <v>67</v>
      </c>
      <c r="B1231" s="137">
        <v>31778</v>
      </c>
      <c r="C1231" s="136" t="s">
        <v>51</v>
      </c>
      <c r="D1231" s="126">
        <v>4769</v>
      </c>
      <c r="E1231" s="138">
        <v>8188.01</v>
      </c>
    </row>
    <row r="1232" spans="1:5" ht="15" x14ac:dyDescent="0.25">
      <c r="A1232" s="136" t="s">
        <v>67</v>
      </c>
      <c r="B1232" s="137">
        <v>32143</v>
      </c>
      <c r="C1232" s="136" t="s">
        <v>51</v>
      </c>
      <c r="D1232" s="126">
        <v>3498</v>
      </c>
      <c r="E1232" s="138">
        <v>4030.3</v>
      </c>
    </row>
    <row r="1233" spans="1:5" ht="15" x14ac:dyDescent="0.25">
      <c r="A1233" s="136" t="s">
        <v>67</v>
      </c>
      <c r="B1233" s="137">
        <v>32509</v>
      </c>
      <c r="C1233" s="136" t="s">
        <v>51</v>
      </c>
      <c r="D1233" s="126">
        <v>9680</v>
      </c>
      <c r="E1233" s="138">
        <v>18060.91</v>
      </c>
    </row>
    <row r="1234" spans="1:5" ht="15" x14ac:dyDescent="0.25">
      <c r="A1234" s="136" t="s">
        <v>67</v>
      </c>
      <c r="B1234" s="137">
        <v>32874</v>
      </c>
      <c r="C1234" s="136" t="s">
        <v>51</v>
      </c>
      <c r="D1234" s="126">
        <v>5287</v>
      </c>
      <c r="E1234" s="138">
        <v>8475.42</v>
      </c>
    </row>
    <row r="1235" spans="1:5" ht="15" x14ac:dyDescent="0.25">
      <c r="A1235" s="136" t="s">
        <v>67</v>
      </c>
      <c r="B1235" s="137">
        <v>33239</v>
      </c>
      <c r="C1235" s="136" t="s">
        <v>51</v>
      </c>
      <c r="D1235" s="126">
        <v>12023</v>
      </c>
      <c r="E1235" s="138">
        <v>22083.18</v>
      </c>
    </row>
    <row r="1236" spans="1:5" ht="15" x14ac:dyDescent="0.25">
      <c r="A1236" s="136" t="s">
        <v>67</v>
      </c>
      <c r="B1236" s="137">
        <v>33604</v>
      </c>
      <c r="C1236" s="136" t="s">
        <v>51</v>
      </c>
      <c r="D1236" s="126">
        <v>4438</v>
      </c>
      <c r="E1236" s="138">
        <v>10378.200000000001</v>
      </c>
    </row>
    <row r="1237" spans="1:5" ht="15" x14ac:dyDescent="0.25">
      <c r="A1237" s="136" t="s">
        <v>67</v>
      </c>
      <c r="B1237" s="137">
        <v>33970</v>
      </c>
      <c r="C1237" s="136" t="s">
        <v>51</v>
      </c>
      <c r="D1237" s="126">
        <v>2095</v>
      </c>
      <c r="E1237" s="138">
        <v>6274.3</v>
      </c>
    </row>
    <row r="1238" spans="1:5" ht="15" x14ac:dyDescent="0.25">
      <c r="A1238" s="136" t="s">
        <v>67</v>
      </c>
      <c r="B1238" s="137">
        <v>34335</v>
      </c>
      <c r="C1238" s="136" t="s">
        <v>51</v>
      </c>
      <c r="D1238" s="126">
        <v>3851</v>
      </c>
      <c r="E1238" s="138">
        <v>12054.97</v>
      </c>
    </row>
    <row r="1239" spans="1:5" ht="15" x14ac:dyDescent="0.25">
      <c r="A1239" s="136" t="s">
        <v>67</v>
      </c>
      <c r="B1239" s="137">
        <v>34700</v>
      </c>
      <c r="C1239" s="136" t="s">
        <v>51</v>
      </c>
      <c r="D1239" s="126">
        <v>6465</v>
      </c>
      <c r="E1239" s="138">
        <v>17500.48</v>
      </c>
    </row>
    <row r="1240" spans="1:5" ht="15" x14ac:dyDescent="0.25">
      <c r="A1240" s="136" t="s">
        <v>67</v>
      </c>
      <c r="B1240" s="137">
        <v>35065</v>
      </c>
      <c r="C1240" s="136" t="s">
        <v>51</v>
      </c>
      <c r="D1240" s="126">
        <v>2456</v>
      </c>
      <c r="E1240" s="138">
        <v>8199.1200000000008</v>
      </c>
    </row>
    <row r="1241" spans="1:5" ht="15" x14ac:dyDescent="0.25">
      <c r="A1241" s="136" t="s">
        <v>67</v>
      </c>
      <c r="B1241" s="137">
        <v>35431</v>
      </c>
      <c r="C1241" s="136" t="s">
        <v>51</v>
      </c>
      <c r="D1241" s="126">
        <v>2965</v>
      </c>
      <c r="E1241" s="138">
        <v>9084.0499999999993</v>
      </c>
    </row>
    <row r="1242" spans="1:5" ht="15" x14ac:dyDescent="0.25">
      <c r="A1242" s="136" t="s">
        <v>67</v>
      </c>
      <c r="B1242" s="137">
        <v>35796</v>
      </c>
      <c r="C1242" s="136" t="s">
        <v>51</v>
      </c>
      <c r="D1242" s="126">
        <v>3125</v>
      </c>
      <c r="E1242" s="138">
        <v>7899.64</v>
      </c>
    </row>
    <row r="1243" spans="1:5" ht="15" x14ac:dyDescent="0.25">
      <c r="A1243" s="136" t="s">
        <v>67</v>
      </c>
      <c r="B1243" s="137">
        <v>36161</v>
      </c>
      <c r="C1243" s="136" t="s">
        <v>51</v>
      </c>
      <c r="D1243" s="126">
        <v>12552</v>
      </c>
      <c r="E1243" s="138">
        <v>141665.15</v>
      </c>
    </row>
    <row r="1244" spans="1:5" ht="15" x14ac:dyDescent="0.25">
      <c r="A1244" s="136" t="s">
        <v>67</v>
      </c>
      <c r="B1244" s="137">
        <v>36526</v>
      </c>
      <c r="C1244" s="136" t="s">
        <v>51</v>
      </c>
      <c r="D1244" s="126">
        <v>143003</v>
      </c>
      <c r="E1244" s="138">
        <v>282172.21000000002</v>
      </c>
    </row>
    <row r="1245" spans="1:5" ht="15" x14ac:dyDescent="0.25">
      <c r="A1245" s="136" t="s">
        <v>67</v>
      </c>
      <c r="B1245" s="137">
        <v>36892</v>
      </c>
      <c r="C1245" s="136" t="s">
        <v>51</v>
      </c>
      <c r="D1245" s="126">
        <v>57313</v>
      </c>
      <c r="E1245" s="138">
        <v>85298.83</v>
      </c>
    </row>
    <row r="1246" spans="1:5" ht="15" x14ac:dyDescent="0.25">
      <c r="A1246" s="136" t="s">
        <v>67</v>
      </c>
      <c r="B1246" s="137">
        <v>37257</v>
      </c>
      <c r="C1246" s="136" t="s">
        <v>51</v>
      </c>
      <c r="D1246" s="126">
        <v>72184</v>
      </c>
      <c r="E1246" s="138">
        <v>203322.51</v>
      </c>
    </row>
    <row r="1247" spans="1:5" ht="15" x14ac:dyDescent="0.25">
      <c r="A1247" s="136" t="s">
        <v>67</v>
      </c>
      <c r="B1247" s="137">
        <v>37622</v>
      </c>
      <c r="C1247" s="136" t="s">
        <v>51</v>
      </c>
      <c r="D1247" s="126">
        <v>128999</v>
      </c>
      <c r="E1247" s="138">
        <v>532007</v>
      </c>
    </row>
    <row r="1248" spans="1:5" ht="15" x14ac:dyDescent="0.25">
      <c r="A1248" s="136" t="s">
        <v>67</v>
      </c>
      <c r="B1248" s="137">
        <v>37987</v>
      </c>
      <c r="C1248" s="136" t="s">
        <v>51</v>
      </c>
      <c r="D1248" s="126">
        <v>61563</v>
      </c>
      <c r="E1248" s="138">
        <v>309662.53000000003</v>
      </c>
    </row>
    <row r="1249" spans="1:5" ht="15" x14ac:dyDescent="0.25">
      <c r="A1249" s="136" t="s">
        <v>67</v>
      </c>
      <c r="B1249" s="137">
        <v>38353</v>
      </c>
      <c r="C1249" s="136" t="s">
        <v>51</v>
      </c>
      <c r="D1249" s="126">
        <v>35331</v>
      </c>
      <c r="E1249" s="138">
        <v>229205.17</v>
      </c>
    </row>
    <row r="1250" spans="1:5" ht="15" x14ac:dyDescent="0.25">
      <c r="A1250" s="136" t="s">
        <v>67</v>
      </c>
      <c r="B1250" s="137">
        <v>38718</v>
      </c>
      <c r="C1250" s="136" t="s">
        <v>51</v>
      </c>
      <c r="D1250" s="126">
        <v>26826</v>
      </c>
      <c r="E1250" s="138">
        <v>32668.22</v>
      </c>
    </row>
    <row r="1251" spans="1:5" ht="15" x14ac:dyDescent="0.25">
      <c r="A1251" s="136" t="s">
        <v>67</v>
      </c>
      <c r="B1251" s="137">
        <v>39083</v>
      </c>
      <c r="C1251" s="136" t="s">
        <v>51</v>
      </c>
      <c r="D1251" s="126">
        <v>3561</v>
      </c>
      <c r="E1251" s="138">
        <v>17636.45</v>
      </c>
    </row>
    <row r="1252" spans="1:5" ht="15" x14ac:dyDescent="0.25">
      <c r="A1252" s="136" t="s">
        <v>67</v>
      </c>
      <c r="B1252" s="137">
        <v>39448</v>
      </c>
      <c r="C1252" s="136" t="s">
        <v>51</v>
      </c>
      <c r="D1252" s="126">
        <v>1901</v>
      </c>
      <c r="E1252" s="138">
        <v>2459.84</v>
      </c>
    </row>
    <row r="1253" spans="1:5" ht="15" x14ac:dyDescent="0.25">
      <c r="A1253" s="136" t="s">
        <v>67</v>
      </c>
      <c r="B1253" s="137">
        <v>39508</v>
      </c>
      <c r="C1253" s="136" t="s">
        <v>51</v>
      </c>
      <c r="D1253" s="126">
        <v>1809</v>
      </c>
      <c r="E1253" s="138">
        <v>12568.58</v>
      </c>
    </row>
    <row r="1254" spans="1:5" ht="15" x14ac:dyDescent="0.25">
      <c r="A1254" s="136" t="s">
        <v>67</v>
      </c>
      <c r="B1254" s="137">
        <v>39691</v>
      </c>
      <c r="C1254" s="136" t="s">
        <v>51</v>
      </c>
      <c r="D1254" s="126">
        <v>2280</v>
      </c>
      <c r="E1254" s="138">
        <v>-296.41000000000003</v>
      </c>
    </row>
    <row r="1255" spans="1:5" ht="15" x14ac:dyDescent="0.25">
      <c r="A1255" s="136" t="s">
        <v>67</v>
      </c>
      <c r="B1255" s="137">
        <v>39721</v>
      </c>
      <c r="C1255" s="136" t="s">
        <v>51</v>
      </c>
      <c r="D1255" s="126">
        <v>570</v>
      </c>
      <c r="E1255" s="138">
        <v>887.88</v>
      </c>
    </row>
    <row r="1256" spans="1:5" ht="15" x14ac:dyDescent="0.25">
      <c r="A1256" s="136" t="s">
        <v>67</v>
      </c>
      <c r="B1256" s="137">
        <v>39813</v>
      </c>
      <c r="C1256" s="136" t="s">
        <v>51</v>
      </c>
      <c r="D1256" s="126">
        <v>285</v>
      </c>
      <c r="E1256" s="138">
        <v>-58.53</v>
      </c>
    </row>
    <row r="1257" spans="1:5" ht="15" x14ac:dyDescent="0.25">
      <c r="A1257" s="136" t="s">
        <v>67</v>
      </c>
      <c r="B1257" s="137">
        <v>39873</v>
      </c>
      <c r="C1257" s="136" t="s">
        <v>51</v>
      </c>
      <c r="D1257" s="126">
        <v>33875</v>
      </c>
      <c r="E1257" s="138">
        <v>257950.19</v>
      </c>
    </row>
    <row r="1258" spans="1:5" ht="15" x14ac:dyDescent="0.25">
      <c r="A1258" s="136" t="s">
        <v>67</v>
      </c>
      <c r="B1258" s="137">
        <v>40056</v>
      </c>
      <c r="C1258" s="136" t="s">
        <v>51</v>
      </c>
      <c r="D1258" s="126">
        <v>4965</v>
      </c>
      <c r="E1258" s="138">
        <v>26799.38</v>
      </c>
    </row>
    <row r="1259" spans="1:5" ht="15" x14ac:dyDescent="0.25">
      <c r="A1259" s="136" t="s">
        <v>67</v>
      </c>
      <c r="B1259" s="137">
        <v>40057</v>
      </c>
      <c r="C1259" s="136" t="s">
        <v>51</v>
      </c>
      <c r="D1259" s="126">
        <v>199113</v>
      </c>
      <c r="E1259" s="138">
        <v>1376433.67</v>
      </c>
    </row>
    <row r="1260" spans="1:5" ht="15" x14ac:dyDescent="0.25">
      <c r="A1260" s="136" t="s">
        <v>67</v>
      </c>
      <c r="B1260" s="137">
        <v>40178</v>
      </c>
      <c r="C1260" s="136" t="s">
        <v>51</v>
      </c>
      <c r="D1260" s="126">
        <v>285</v>
      </c>
      <c r="E1260" s="138">
        <v>21206.38</v>
      </c>
    </row>
    <row r="1261" spans="1:5" ht="15" x14ac:dyDescent="0.25">
      <c r="A1261" s="136" t="s">
        <v>67</v>
      </c>
      <c r="B1261" s="137">
        <v>40268</v>
      </c>
      <c r="C1261" s="136" t="s">
        <v>51</v>
      </c>
      <c r="D1261" s="126">
        <v>285</v>
      </c>
      <c r="E1261" s="138">
        <v>77.72</v>
      </c>
    </row>
    <row r="1262" spans="1:5" ht="15" x14ac:dyDescent="0.25">
      <c r="A1262" s="136" t="s">
        <v>67</v>
      </c>
      <c r="B1262" s="137">
        <v>40299</v>
      </c>
      <c r="C1262" s="136" t="s">
        <v>51</v>
      </c>
      <c r="D1262" s="126">
        <v>13911</v>
      </c>
      <c r="E1262" s="138">
        <v>62693.96</v>
      </c>
    </row>
    <row r="1263" spans="1:5" ht="15" x14ac:dyDescent="0.25">
      <c r="A1263" s="136" t="s">
        <v>67</v>
      </c>
      <c r="B1263" s="137">
        <v>40359</v>
      </c>
      <c r="C1263" s="136" t="s">
        <v>51</v>
      </c>
      <c r="D1263" s="126">
        <v>855</v>
      </c>
      <c r="E1263" s="138">
        <v>3055.76</v>
      </c>
    </row>
    <row r="1264" spans="1:5" ht="15" x14ac:dyDescent="0.25">
      <c r="A1264" s="136" t="s">
        <v>67</v>
      </c>
      <c r="B1264" s="137">
        <v>40482</v>
      </c>
      <c r="C1264" s="136" t="s">
        <v>51</v>
      </c>
      <c r="D1264" s="126">
        <v>92081</v>
      </c>
      <c r="E1264" s="138">
        <v>697722.12</v>
      </c>
    </row>
    <row r="1265" spans="1:5" ht="15" x14ac:dyDescent="0.25">
      <c r="A1265" s="136" t="s">
        <v>67</v>
      </c>
      <c r="B1265" s="137">
        <v>40483</v>
      </c>
      <c r="C1265" s="136" t="s">
        <v>51</v>
      </c>
      <c r="D1265" s="126">
        <v>5515</v>
      </c>
      <c r="E1265" s="138">
        <v>69710.080000000002</v>
      </c>
    </row>
    <row r="1266" spans="1:5" ht="15" x14ac:dyDescent="0.25">
      <c r="A1266" s="136" t="s">
        <v>67</v>
      </c>
      <c r="B1266" s="137">
        <v>40512</v>
      </c>
      <c r="C1266" s="136" t="s">
        <v>51</v>
      </c>
      <c r="D1266" s="126">
        <v>1164</v>
      </c>
      <c r="E1266" s="138">
        <v>1870.38</v>
      </c>
    </row>
    <row r="1267" spans="1:5" ht="15" x14ac:dyDescent="0.25">
      <c r="A1267" s="136" t="s">
        <v>67</v>
      </c>
      <c r="B1267" s="137">
        <v>40544</v>
      </c>
      <c r="C1267" s="136" t="s">
        <v>51</v>
      </c>
      <c r="D1267" s="126">
        <v>5574</v>
      </c>
      <c r="E1267" s="138">
        <v>12658.12</v>
      </c>
    </row>
    <row r="1268" spans="1:5" ht="15" x14ac:dyDescent="0.25">
      <c r="A1268" s="136" t="s">
        <v>67</v>
      </c>
      <c r="B1268" s="137">
        <v>40574</v>
      </c>
      <c r="C1268" s="136" t="s">
        <v>51</v>
      </c>
      <c r="D1268" s="126">
        <v>285</v>
      </c>
      <c r="E1268" s="138">
        <v>578.79</v>
      </c>
    </row>
    <row r="1269" spans="1:5" ht="15" x14ac:dyDescent="0.25">
      <c r="A1269" s="136" t="s">
        <v>67</v>
      </c>
      <c r="B1269" s="137">
        <v>40633</v>
      </c>
      <c r="C1269" s="136" t="s">
        <v>51</v>
      </c>
      <c r="D1269" s="126">
        <v>7974</v>
      </c>
      <c r="E1269" s="138">
        <v>42749.83</v>
      </c>
    </row>
    <row r="1270" spans="1:5" ht="15" x14ac:dyDescent="0.25">
      <c r="A1270" s="136" t="s">
        <v>67</v>
      </c>
      <c r="B1270" s="137">
        <v>40694</v>
      </c>
      <c r="C1270" s="136" t="s">
        <v>51</v>
      </c>
      <c r="D1270" s="126">
        <v>5865</v>
      </c>
      <c r="E1270" s="138">
        <v>57161.56</v>
      </c>
    </row>
    <row r="1271" spans="1:5" ht="15" x14ac:dyDescent="0.25">
      <c r="A1271" s="136" t="s">
        <v>67</v>
      </c>
      <c r="B1271" s="137">
        <v>40724</v>
      </c>
      <c r="C1271" s="136" t="s">
        <v>51</v>
      </c>
      <c r="D1271" s="126">
        <v>1050</v>
      </c>
      <c r="E1271" s="138">
        <v>24907.53</v>
      </c>
    </row>
    <row r="1272" spans="1:5" ht="15" x14ac:dyDescent="0.25">
      <c r="A1272" s="136" t="s">
        <v>67</v>
      </c>
      <c r="B1272" s="137">
        <v>40755</v>
      </c>
      <c r="C1272" s="136" t="s">
        <v>51</v>
      </c>
      <c r="D1272" s="126">
        <v>285</v>
      </c>
      <c r="E1272" s="138">
        <v>2505</v>
      </c>
    </row>
    <row r="1273" spans="1:5" ht="15" x14ac:dyDescent="0.25">
      <c r="A1273" s="136" t="s">
        <v>67</v>
      </c>
      <c r="B1273" s="137">
        <v>40786</v>
      </c>
      <c r="C1273" s="136" t="s">
        <v>51</v>
      </c>
      <c r="D1273" s="126">
        <v>2565</v>
      </c>
      <c r="E1273" s="138">
        <v>96539.6</v>
      </c>
    </row>
    <row r="1274" spans="1:5" ht="15" x14ac:dyDescent="0.25">
      <c r="A1274" s="136" t="s">
        <v>67</v>
      </c>
      <c r="B1274" s="137">
        <v>40816</v>
      </c>
      <c r="C1274" s="136" t="s">
        <v>51</v>
      </c>
      <c r="D1274" s="126">
        <v>18519</v>
      </c>
      <c r="E1274" s="138">
        <v>205989.69</v>
      </c>
    </row>
    <row r="1275" spans="1:5" ht="15" x14ac:dyDescent="0.25">
      <c r="A1275" s="136" t="s">
        <v>67</v>
      </c>
      <c r="B1275" s="137">
        <v>40877</v>
      </c>
      <c r="C1275" s="136" t="s">
        <v>51</v>
      </c>
      <c r="D1275" s="126">
        <v>2310</v>
      </c>
      <c r="E1275" s="138">
        <v>9819.6200000000008</v>
      </c>
    </row>
    <row r="1276" spans="1:5" ht="15" x14ac:dyDescent="0.25">
      <c r="A1276" s="136" t="s">
        <v>67</v>
      </c>
      <c r="B1276" s="137">
        <v>40939</v>
      </c>
      <c r="C1276" s="136" t="s">
        <v>51</v>
      </c>
      <c r="D1276" s="126">
        <v>4851</v>
      </c>
      <c r="E1276" s="138">
        <v>11232.86</v>
      </c>
    </row>
    <row r="1277" spans="1:5" ht="15" x14ac:dyDescent="0.25">
      <c r="A1277" s="136" t="s">
        <v>67</v>
      </c>
      <c r="B1277" s="137">
        <v>40999</v>
      </c>
      <c r="C1277" s="136" t="s">
        <v>51</v>
      </c>
      <c r="D1277" s="126">
        <v>17050</v>
      </c>
      <c r="E1277" s="138">
        <v>81740.23</v>
      </c>
    </row>
    <row r="1278" spans="1:5" ht="15" x14ac:dyDescent="0.25">
      <c r="A1278" s="136" t="s">
        <v>67</v>
      </c>
      <c r="B1278" s="137">
        <v>41029</v>
      </c>
      <c r="C1278" s="136" t="s">
        <v>51</v>
      </c>
      <c r="D1278" s="126">
        <v>1585</v>
      </c>
      <c r="E1278" s="138">
        <v>21053.68</v>
      </c>
    </row>
    <row r="1279" spans="1:5" ht="15" x14ac:dyDescent="0.25">
      <c r="A1279" s="136" t="s">
        <v>67</v>
      </c>
      <c r="B1279" s="137">
        <v>41060</v>
      </c>
      <c r="C1279" s="136" t="s">
        <v>51</v>
      </c>
      <c r="D1279" s="126">
        <v>26928</v>
      </c>
      <c r="E1279" s="138">
        <v>279133.58</v>
      </c>
    </row>
    <row r="1280" spans="1:5" ht="15" x14ac:dyDescent="0.25">
      <c r="A1280" s="136" t="s">
        <v>67</v>
      </c>
      <c r="B1280" s="137">
        <v>41066</v>
      </c>
      <c r="C1280" s="136" t="s">
        <v>51</v>
      </c>
      <c r="D1280" s="126">
        <v>855</v>
      </c>
      <c r="E1280" s="138">
        <v>7571.68</v>
      </c>
    </row>
    <row r="1281" spans="1:5" ht="15" x14ac:dyDescent="0.25">
      <c r="A1281" s="136" t="s">
        <v>67</v>
      </c>
      <c r="B1281" s="137">
        <v>41121</v>
      </c>
      <c r="C1281" s="136" t="s">
        <v>51</v>
      </c>
      <c r="D1281" s="126">
        <v>7</v>
      </c>
      <c r="E1281" s="138">
        <v>47.79</v>
      </c>
    </row>
    <row r="1282" spans="1:5" ht="15" x14ac:dyDescent="0.25">
      <c r="A1282" s="136" t="s">
        <v>67</v>
      </c>
      <c r="B1282" s="137">
        <v>41153</v>
      </c>
      <c r="C1282" s="136" t="s">
        <v>51</v>
      </c>
      <c r="D1282" s="126">
        <v>12255</v>
      </c>
      <c r="E1282" s="138">
        <v>105693.21</v>
      </c>
    </row>
    <row r="1283" spans="1:5" ht="15" x14ac:dyDescent="0.25">
      <c r="A1283" s="136" t="s">
        <v>67</v>
      </c>
      <c r="B1283" s="137">
        <v>41214</v>
      </c>
      <c r="C1283" s="136" t="s">
        <v>51</v>
      </c>
      <c r="D1283" s="126">
        <v>35440</v>
      </c>
      <c r="E1283" s="138">
        <v>80369.11</v>
      </c>
    </row>
    <row r="1284" spans="1:5" ht="15" x14ac:dyDescent="0.25">
      <c r="A1284" s="136" t="s">
        <v>67</v>
      </c>
      <c r="B1284" s="137">
        <v>41274</v>
      </c>
      <c r="C1284" s="136" t="s">
        <v>51</v>
      </c>
      <c r="D1284" s="126">
        <v>18915</v>
      </c>
      <c r="E1284" s="138">
        <v>372787.54</v>
      </c>
    </row>
    <row r="1285" spans="1:5" ht="15" x14ac:dyDescent="0.25">
      <c r="A1285" s="136" t="s">
        <v>67</v>
      </c>
      <c r="B1285" s="137">
        <v>41305</v>
      </c>
      <c r="C1285" s="136" t="s">
        <v>51</v>
      </c>
      <c r="D1285" s="126">
        <v>5428</v>
      </c>
      <c r="E1285" s="138">
        <v>19150.39</v>
      </c>
    </row>
    <row r="1286" spans="1:5" ht="15" x14ac:dyDescent="0.25">
      <c r="A1286" s="136" t="s">
        <v>67</v>
      </c>
      <c r="B1286" s="137">
        <v>41334</v>
      </c>
      <c r="C1286" s="136" t="s">
        <v>51</v>
      </c>
      <c r="D1286" s="126">
        <v>691</v>
      </c>
      <c r="E1286" s="138">
        <v>2830.31</v>
      </c>
    </row>
    <row r="1287" spans="1:5" ht="15" x14ac:dyDescent="0.25">
      <c r="A1287" s="136" t="s">
        <v>67</v>
      </c>
      <c r="B1287" s="137">
        <v>41425</v>
      </c>
      <c r="C1287" s="136" t="s">
        <v>51</v>
      </c>
      <c r="D1287" s="126">
        <v>18</v>
      </c>
      <c r="E1287" s="138">
        <v>121.99</v>
      </c>
    </row>
    <row r="1288" spans="1:5" ht="15" x14ac:dyDescent="0.25">
      <c r="A1288" s="136" t="s">
        <v>67</v>
      </c>
      <c r="B1288" s="137">
        <v>41426</v>
      </c>
      <c r="C1288" s="136" t="s">
        <v>51</v>
      </c>
      <c r="D1288" s="126">
        <v>156</v>
      </c>
      <c r="E1288" s="138">
        <v>690.66</v>
      </c>
    </row>
    <row r="1289" spans="1:5" ht="15" x14ac:dyDescent="0.25">
      <c r="A1289" s="136" t="s">
        <v>67</v>
      </c>
      <c r="B1289" s="137">
        <v>41450</v>
      </c>
      <c r="C1289" s="136" t="s">
        <v>51</v>
      </c>
      <c r="D1289" s="126">
        <v>1995</v>
      </c>
      <c r="E1289" s="138">
        <v>5575.63</v>
      </c>
    </row>
    <row r="1290" spans="1:5" ht="15" x14ac:dyDescent="0.25">
      <c r="A1290" s="136" t="s">
        <v>67</v>
      </c>
      <c r="B1290" s="137">
        <v>41486</v>
      </c>
      <c r="C1290" s="136" t="s">
        <v>51</v>
      </c>
      <c r="D1290" s="126">
        <v>20760</v>
      </c>
      <c r="E1290" s="138">
        <v>48924.06</v>
      </c>
    </row>
    <row r="1291" spans="1:5" ht="15" x14ac:dyDescent="0.25">
      <c r="A1291" s="136" t="s">
        <v>67</v>
      </c>
      <c r="B1291" s="137">
        <v>41547</v>
      </c>
      <c r="C1291" s="136" t="s">
        <v>51</v>
      </c>
      <c r="D1291" s="126">
        <v>4065</v>
      </c>
      <c r="E1291" s="138">
        <v>9109.5300000000007</v>
      </c>
    </row>
    <row r="1292" spans="1:5" ht="15" x14ac:dyDescent="0.25">
      <c r="A1292" s="136" t="s">
        <v>67</v>
      </c>
      <c r="B1292" s="137">
        <v>41639</v>
      </c>
      <c r="C1292" s="136" t="s">
        <v>51</v>
      </c>
      <c r="D1292" s="126">
        <v>29006</v>
      </c>
      <c r="E1292" s="138">
        <v>91895.05</v>
      </c>
    </row>
    <row r="1293" spans="1:5" ht="15" x14ac:dyDescent="0.25">
      <c r="A1293" s="136" t="s">
        <v>67</v>
      </c>
      <c r="B1293" s="137">
        <v>41640</v>
      </c>
      <c r="C1293" s="136" t="s">
        <v>51</v>
      </c>
      <c r="D1293" s="126">
        <v>1190</v>
      </c>
      <c r="E1293" s="138">
        <v>18616.099999999999</v>
      </c>
    </row>
    <row r="1294" spans="1:5" ht="15" x14ac:dyDescent="0.25">
      <c r="A1294" s="136" t="s">
        <v>67</v>
      </c>
      <c r="B1294" s="137">
        <v>41698</v>
      </c>
      <c r="C1294" s="136" t="s">
        <v>51</v>
      </c>
      <c r="D1294" s="126">
        <v>7850</v>
      </c>
      <c r="E1294" s="138">
        <v>47379.18</v>
      </c>
    </row>
    <row r="1295" spans="1:5" ht="15" x14ac:dyDescent="0.25">
      <c r="A1295" s="136" t="s">
        <v>67</v>
      </c>
      <c r="B1295" s="137">
        <v>41791</v>
      </c>
      <c r="C1295" s="136" t="s">
        <v>51</v>
      </c>
      <c r="D1295" s="126">
        <v>885</v>
      </c>
      <c r="E1295" s="138">
        <v>21571.66</v>
      </c>
    </row>
    <row r="1296" spans="1:5" ht="15" x14ac:dyDescent="0.25">
      <c r="A1296" s="136" t="s">
        <v>67</v>
      </c>
      <c r="B1296" s="137">
        <v>41820</v>
      </c>
      <c r="C1296" s="136" t="s">
        <v>51</v>
      </c>
      <c r="D1296" s="126">
        <v>5755</v>
      </c>
      <c r="E1296" s="138">
        <v>26138.11</v>
      </c>
    </row>
    <row r="1297" spans="1:5" ht="15" x14ac:dyDescent="0.25">
      <c r="A1297" s="136" t="s">
        <v>67</v>
      </c>
      <c r="B1297" s="137">
        <v>41821</v>
      </c>
      <c r="C1297" s="136" t="s">
        <v>51</v>
      </c>
      <c r="D1297" s="126">
        <v>2565</v>
      </c>
      <c r="E1297" s="138">
        <v>5464.06</v>
      </c>
    </row>
    <row r="1298" spans="1:5" ht="15" x14ac:dyDescent="0.25">
      <c r="A1298" s="136" t="s">
        <v>67</v>
      </c>
      <c r="B1298" s="137">
        <v>41851</v>
      </c>
      <c r="C1298" s="136" t="s">
        <v>51</v>
      </c>
      <c r="D1298" s="126">
        <v>5285</v>
      </c>
      <c r="E1298" s="138">
        <v>17168.21</v>
      </c>
    </row>
    <row r="1299" spans="1:5" ht="15" x14ac:dyDescent="0.25">
      <c r="A1299" s="136" t="s">
        <v>67</v>
      </c>
      <c r="B1299" s="137">
        <v>41882</v>
      </c>
      <c r="C1299" s="136" t="s">
        <v>51</v>
      </c>
      <c r="D1299" s="126">
        <v>86642</v>
      </c>
      <c r="E1299" s="138">
        <v>1121108.77</v>
      </c>
    </row>
    <row r="1300" spans="1:5" ht="15" x14ac:dyDescent="0.25">
      <c r="A1300" s="136" t="s">
        <v>67</v>
      </c>
      <c r="B1300" s="137">
        <v>41943</v>
      </c>
      <c r="C1300" s="136" t="s">
        <v>51</v>
      </c>
      <c r="D1300" s="126">
        <v>70046</v>
      </c>
      <c r="E1300" s="138">
        <v>106222.41</v>
      </c>
    </row>
    <row r="1301" spans="1:5" ht="15" x14ac:dyDescent="0.25">
      <c r="A1301" s="136" t="s">
        <v>67</v>
      </c>
      <c r="B1301" s="137">
        <v>41973</v>
      </c>
      <c r="C1301" s="136" t="s">
        <v>51</v>
      </c>
      <c r="D1301" s="126">
        <v>104599</v>
      </c>
      <c r="E1301" s="138">
        <v>202826.59</v>
      </c>
    </row>
    <row r="1302" spans="1:5" ht="15" x14ac:dyDescent="0.25">
      <c r="A1302" s="136" t="s">
        <v>67</v>
      </c>
      <c r="B1302" s="137">
        <v>42004</v>
      </c>
      <c r="C1302" s="136" t="s">
        <v>51</v>
      </c>
      <c r="D1302" s="126">
        <v>209566</v>
      </c>
      <c r="E1302" s="138">
        <v>528441.01</v>
      </c>
    </row>
    <row r="1303" spans="1:5" ht="15" x14ac:dyDescent="0.25">
      <c r="A1303" s="136" t="s">
        <v>67</v>
      </c>
      <c r="B1303" s="137">
        <v>42094</v>
      </c>
      <c r="C1303" s="136" t="s">
        <v>51</v>
      </c>
      <c r="D1303" s="126">
        <v>3730</v>
      </c>
      <c r="E1303" s="138">
        <v>11177.24</v>
      </c>
    </row>
    <row r="1304" spans="1:5" ht="15" x14ac:dyDescent="0.25">
      <c r="A1304" s="136" t="s">
        <v>67</v>
      </c>
      <c r="B1304" s="137">
        <v>42124</v>
      </c>
      <c r="C1304" s="136" t="s">
        <v>51</v>
      </c>
      <c r="D1304" s="126">
        <v>4905</v>
      </c>
      <c r="E1304" s="138">
        <v>17711.38</v>
      </c>
    </row>
    <row r="1305" spans="1:5" ht="15" x14ac:dyDescent="0.25">
      <c r="A1305" s="136" t="s">
        <v>67</v>
      </c>
      <c r="B1305" s="137">
        <v>42185</v>
      </c>
      <c r="C1305" s="136" t="s">
        <v>51</v>
      </c>
      <c r="D1305" s="126">
        <v>33093</v>
      </c>
      <c r="E1305" s="138">
        <v>166049.79999999999</v>
      </c>
    </row>
    <row r="1306" spans="1:5" ht="15" x14ac:dyDescent="0.25">
      <c r="A1306" s="136" t="s">
        <v>67</v>
      </c>
      <c r="B1306" s="137">
        <v>42216</v>
      </c>
      <c r="C1306" s="136" t="s">
        <v>51</v>
      </c>
      <c r="D1306" s="126">
        <v>855</v>
      </c>
      <c r="E1306" s="138">
        <v>2417.19</v>
      </c>
    </row>
    <row r="1307" spans="1:5" ht="15" x14ac:dyDescent="0.25">
      <c r="A1307" s="136" t="s">
        <v>67</v>
      </c>
      <c r="B1307" s="137">
        <v>42247</v>
      </c>
      <c r="C1307" s="136" t="s">
        <v>51</v>
      </c>
      <c r="D1307" s="126">
        <v>1997</v>
      </c>
      <c r="E1307" s="138">
        <v>4507.29</v>
      </c>
    </row>
    <row r="1308" spans="1:5" ht="15" x14ac:dyDescent="0.25">
      <c r="A1308" s="136" t="s">
        <v>67</v>
      </c>
      <c r="B1308" s="137">
        <v>42308</v>
      </c>
      <c r="C1308" s="136" t="s">
        <v>51</v>
      </c>
      <c r="D1308" s="126">
        <v>1967</v>
      </c>
      <c r="E1308" s="138">
        <v>2907.91</v>
      </c>
    </row>
    <row r="1309" spans="1:5" ht="15" x14ac:dyDescent="0.25">
      <c r="A1309" s="136" t="s">
        <v>67</v>
      </c>
      <c r="B1309" s="137">
        <v>42369</v>
      </c>
      <c r="C1309" s="136" t="s">
        <v>51</v>
      </c>
      <c r="D1309" s="126">
        <v>6062</v>
      </c>
      <c r="E1309" s="138">
        <v>12008.51</v>
      </c>
    </row>
    <row r="1310" spans="1:5" ht="15" x14ac:dyDescent="0.25">
      <c r="A1310" s="136" t="s">
        <v>67</v>
      </c>
      <c r="B1310" s="137">
        <v>42429</v>
      </c>
      <c r="C1310" s="136" t="s">
        <v>51</v>
      </c>
      <c r="D1310" s="126">
        <v>915</v>
      </c>
      <c r="E1310" s="138">
        <v>1559.61</v>
      </c>
    </row>
    <row r="1311" spans="1:5" ht="15" x14ac:dyDescent="0.25">
      <c r="A1311" s="136" t="s">
        <v>67</v>
      </c>
      <c r="B1311" s="137">
        <v>42460</v>
      </c>
      <c r="C1311" s="136" t="s">
        <v>51</v>
      </c>
      <c r="D1311" s="126">
        <v>19533</v>
      </c>
      <c r="E1311" s="138">
        <v>43173.94</v>
      </c>
    </row>
    <row r="1312" spans="1:5" ht="15" x14ac:dyDescent="0.25">
      <c r="A1312" s="136" t="s">
        <v>67</v>
      </c>
      <c r="B1312" s="137">
        <v>39691</v>
      </c>
      <c r="C1312" s="136" t="s">
        <v>109</v>
      </c>
      <c r="D1312" s="126">
        <v>100</v>
      </c>
      <c r="E1312" s="138">
        <v>0.01</v>
      </c>
    </row>
    <row r="1313" spans="1:5" ht="15" x14ac:dyDescent="0.25">
      <c r="A1313" s="136" t="s">
        <v>67</v>
      </c>
      <c r="B1313" s="137">
        <v>40057</v>
      </c>
      <c r="C1313" s="136" t="s">
        <v>109</v>
      </c>
      <c r="D1313" s="126">
        <v>12565</v>
      </c>
      <c r="E1313" s="138">
        <v>53634.87</v>
      </c>
    </row>
    <row r="1314" spans="1:5" ht="15" x14ac:dyDescent="0.25">
      <c r="A1314" s="136" t="s">
        <v>67</v>
      </c>
      <c r="B1314" s="137">
        <v>40787</v>
      </c>
      <c r="C1314" s="136" t="s">
        <v>109</v>
      </c>
      <c r="D1314" s="126">
        <v>477</v>
      </c>
      <c r="E1314" s="138">
        <v>9771.67</v>
      </c>
    </row>
    <row r="1315" spans="1:5" ht="15" x14ac:dyDescent="0.25">
      <c r="A1315" s="136" t="s">
        <v>67</v>
      </c>
      <c r="B1315" s="137">
        <v>40908</v>
      </c>
      <c r="C1315" s="136" t="s">
        <v>109</v>
      </c>
      <c r="D1315" s="126">
        <v>570</v>
      </c>
      <c r="E1315" s="138">
        <v>23788.03</v>
      </c>
    </row>
    <row r="1316" spans="1:5" ht="15" x14ac:dyDescent="0.25">
      <c r="A1316" s="136" t="s">
        <v>67</v>
      </c>
      <c r="B1316" s="137">
        <v>40909</v>
      </c>
      <c r="C1316" s="136" t="s">
        <v>109</v>
      </c>
      <c r="D1316" s="126">
        <v>50</v>
      </c>
      <c r="E1316" s="138">
        <v>1077.97</v>
      </c>
    </row>
    <row r="1317" spans="1:5" ht="15" x14ac:dyDescent="0.25">
      <c r="A1317" s="136" t="s">
        <v>67</v>
      </c>
      <c r="B1317" s="137">
        <v>41274</v>
      </c>
      <c r="C1317" s="136" t="s">
        <v>109</v>
      </c>
      <c r="D1317" s="126">
        <v>299</v>
      </c>
      <c r="E1317" s="138">
        <v>11864.09</v>
      </c>
    </row>
    <row r="1318" spans="1:5" ht="15" x14ac:dyDescent="0.25">
      <c r="A1318" s="136" t="s">
        <v>67</v>
      </c>
      <c r="B1318" s="137">
        <v>41698</v>
      </c>
      <c r="C1318" s="136" t="s">
        <v>109</v>
      </c>
      <c r="D1318" s="126">
        <v>499</v>
      </c>
      <c r="E1318" s="138">
        <v>968.74</v>
      </c>
    </row>
    <row r="1319" spans="1:5" ht="15" x14ac:dyDescent="0.25">
      <c r="A1319" s="136" t="s">
        <v>67</v>
      </c>
      <c r="B1319" s="137">
        <v>41973</v>
      </c>
      <c r="C1319" s="136" t="s">
        <v>109</v>
      </c>
      <c r="D1319" s="126">
        <v>250</v>
      </c>
      <c r="E1319" s="138">
        <v>1189.01</v>
      </c>
    </row>
    <row r="1320" spans="1:5" ht="15" x14ac:dyDescent="0.25">
      <c r="A1320" s="136" t="s">
        <v>67</v>
      </c>
      <c r="B1320" s="137">
        <v>42004</v>
      </c>
      <c r="C1320" s="136" t="s">
        <v>109</v>
      </c>
      <c r="D1320" s="126">
        <v>1000</v>
      </c>
      <c r="E1320" s="138">
        <v>2844.42</v>
      </c>
    </row>
    <row r="1321" spans="1:5" ht="15" x14ac:dyDescent="0.25">
      <c r="A1321" s="136" t="s">
        <v>67</v>
      </c>
      <c r="B1321" s="137">
        <v>40694</v>
      </c>
      <c r="C1321" s="136" t="s">
        <v>15</v>
      </c>
      <c r="D1321" s="126">
        <v>190</v>
      </c>
      <c r="E1321" s="138">
        <v>3083.82</v>
      </c>
    </row>
    <row r="1322" spans="1:5" x14ac:dyDescent="0.2">
      <c r="A1322" t="s">
        <v>67</v>
      </c>
      <c r="B1322" s="1">
        <v>41530</v>
      </c>
      <c r="C1322" t="s">
        <v>15</v>
      </c>
      <c r="D1322" s="3">
        <v>1425</v>
      </c>
      <c r="E1322" s="2">
        <v>8032.91</v>
      </c>
    </row>
    <row r="1323" spans="1:5" x14ac:dyDescent="0.2">
      <c r="A1323" t="s">
        <v>67</v>
      </c>
      <c r="B1323" s="1">
        <v>41639</v>
      </c>
      <c r="C1323" t="s">
        <v>15</v>
      </c>
      <c r="D1323" s="3">
        <v>1425</v>
      </c>
      <c r="E1323" s="2">
        <v>10794.36</v>
      </c>
    </row>
    <row r="1324" spans="1:5" x14ac:dyDescent="0.2">
      <c r="A1324" t="s">
        <v>67</v>
      </c>
      <c r="B1324" s="1">
        <v>38353</v>
      </c>
      <c r="C1324" t="s">
        <v>69</v>
      </c>
      <c r="D1324" s="3">
        <v>1</v>
      </c>
      <c r="E1324" s="2">
        <v>9.35</v>
      </c>
    </row>
    <row r="1325" spans="1:5" x14ac:dyDescent="0.2">
      <c r="A1325" t="s">
        <v>67</v>
      </c>
      <c r="B1325" s="1">
        <v>39506</v>
      </c>
      <c r="C1325" t="s">
        <v>69</v>
      </c>
      <c r="D1325" s="3">
        <v>773</v>
      </c>
      <c r="E1325" s="2">
        <v>9775.41</v>
      </c>
    </row>
    <row r="1326" spans="1:5" x14ac:dyDescent="0.2">
      <c r="A1326" t="s">
        <v>67</v>
      </c>
      <c r="B1326" s="1">
        <v>39538</v>
      </c>
      <c r="C1326" t="s">
        <v>69</v>
      </c>
      <c r="D1326" s="3">
        <v>3498</v>
      </c>
      <c r="E1326" s="2">
        <v>38170.25</v>
      </c>
    </row>
    <row r="1327" spans="1:5" x14ac:dyDescent="0.2">
      <c r="A1327" t="s">
        <v>67</v>
      </c>
      <c r="B1327" s="1">
        <v>39873</v>
      </c>
      <c r="C1327" t="s">
        <v>69</v>
      </c>
      <c r="D1327" s="3">
        <v>35189</v>
      </c>
      <c r="E1327" s="2">
        <v>271127.11</v>
      </c>
    </row>
    <row r="1328" spans="1:5" x14ac:dyDescent="0.2">
      <c r="A1328" t="s">
        <v>67</v>
      </c>
      <c r="B1328" s="1">
        <v>40057</v>
      </c>
      <c r="C1328" t="s">
        <v>69</v>
      </c>
      <c r="D1328" s="3">
        <v>32966</v>
      </c>
      <c r="E1328" s="2">
        <v>265714.71999999997</v>
      </c>
    </row>
    <row r="1329" spans="1:5" x14ac:dyDescent="0.2">
      <c r="A1329" t="s">
        <v>67</v>
      </c>
      <c r="B1329" s="1">
        <v>40148</v>
      </c>
      <c r="C1329" t="s">
        <v>69</v>
      </c>
      <c r="D1329" s="3">
        <v>888</v>
      </c>
      <c r="E1329" s="2">
        <v>987.44</v>
      </c>
    </row>
    <row r="1330" spans="1:5" x14ac:dyDescent="0.2">
      <c r="A1330" t="s">
        <v>67</v>
      </c>
      <c r="B1330" s="1">
        <v>40391</v>
      </c>
      <c r="C1330" t="s">
        <v>69</v>
      </c>
      <c r="D1330" s="3">
        <v>2233</v>
      </c>
      <c r="E1330" s="2">
        <v>12775.07</v>
      </c>
    </row>
    <row r="1331" spans="1:5" x14ac:dyDescent="0.2">
      <c r="A1331" t="s">
        <v>67</v>
      </c>
      <c r="B1331" s="1">
        <v>40724</v>
      </c>
      <c r="C1331" t="s">
        <v>69</v>
      </c>
      <c r="D1331" s="3">
        <v>843</v>
      </c>
      <c r="E1331" s="2">
        <v>11770.27</v>
      </c>
    </row>
    <row r="1332" spans="1:5" x14ac:dyDescent="0.2">
      <c r="A1332" t="s">
        <v>67</v>
      </c>
      <c r="B1332" s="1">
        <v>40939</v>
      </c>
      <c r="C1332" t="s">
        <v>69</v>
      </c>
      <c r="D1332" s="3">
        <v>1140</v>
      </c>
      <c r="E1332" s="2">
        <v>1658.73</v>
      </c>
    </row>
    <row r="1333" spans="1:5" x14ac:dyDescent="0.2">
      <c r="A1333" t="s">
        <v>67</v>
      </c>
      <c r="B1333" s="1">
        <v>40999</v>
      </c>
      <c r="C1333" t="s">
        <v>69</v>
      </c>
      <c r="D1333" s="3">
        <v>5362</v>
      </c>
      <c r="E1333" s="2">
        <v>27161.56</v>
      </c>
    </row>
    <row r="1334" spans="1:5" x14ac:dyDescent="0.2">
      <c r="A1334" t="s">
        <v>67</v>
      </c>
      <c r="B1334" s="1">
        <v>41029</v>
      </c>
      <c r="C1334" t="s">
        <v>69</v>
      </c>
      <c r="D1334" s="3">
        <v>189</v>
      </c>
      <c r="E1334" s="2">
        <v>2125.7600000000002</v>
      </c>
    </row>
    <row r="1335" spans="1:5" x14ac:dyDescent="0.2">
      <c r="A1335" t="s">
        <v>67</v>
      </c>
      <c r="B1335" s="1">
        <v>41060</v>
      </c>
      <c r="C1335" t="s">
        <v>69</v>
      </c>
      <c r="D1335" s="3">
        <v>4436</v>
      </c>
      <c r="E1335" s="2">
        <v>19199.7</v>
      </c>
    </row>
    <row r="1336" spans="1:5" x14ac:dyDescent="0.2">
      <c r="A1336" t="s">
        <v>67</v>
      </c>
      <c r="B1336" s="1">
        <v>41071</v>
      </c>
      <c r="C1336" t="s">
        <v>69</v>
      </c>
      <c r="D1336" s="3">
        <v>2959</v>
      </c>
      <c r="E1336" s="2">
        <v>10462.06</v>
      </c>
    </row>
    <row r="1337" spans="1:5" x14ac:dyDescent="0.2">
      <c r="A1337" t="s">
        <v>67</v>
      </c>
      <c r="B1337" s="1">
        <v>41091</v>
      </c>
      <c r="C1337" t="s">
        <v>69</v>
      </c>
      <c r="D1337" s="3">
        <v>5</v>
      </c>
      <c r="E1337" s="2">
        <v>17.88</v>
      </c>
    </row>
    <row r="1338" spans="1:5" x14ac:dyDescent="0.2">
      <c r="A1338" t="s">
        <v>67</v>
      </c>
      <c r="B1338" s="1">
        <v>41182</v>
      </c>
      <c r="C1338" t="s">
        <v>69</v>
      </c>
      <c r="D1338" s="3">
        <v>15</v>
      </c>
      <c r="E1338" s="2">
        <v>264.72000000000003</v>
      </c>
    </row>
    <row r="1339" spans="1:5" x14ac:dyDescent="0.2">
      <c r="A1339" t="s">
        <v>67</v>
      </c>
      <c r="B1339" s="1">
        <v>41274</v>
      </c>
      <c r="C1339" t="s">
        <v>69</v>
      </c>
      <c r="D1339" s="3">
        <v>1301</v>
      </c>
      <c r="E1339" s="2">
        <v>6688.77</v>
      </c>
    </row>
    <row r="1340" spans="1:5" x14ac:dyDescent="0.2">
      <c r="A1340" t="s">
        <v>67</v>
      </c>
      <c r="B1340" s="1">
        <v>41305</v>
      </c>
      <c r="C1340" t="s">
        <v>69</v>
      </c>
      <c r="D1340" s="3">
        <v>587</v>
      </c>
      <c r="E1340" s="2">
        <v>1452.43</v>
      </c>
    </row>
    <row r="1341" spans="1:5" x14ac:dyDescent="0.2">
      <c r="A1341" t="s">
        <v>67</v>
      </c>
      <c r="B1341" s="1">
        <v>41532</v>
      </c>
      <c r="C1341" t="s">
        <v>69</v>
      </c>
      <c r="D1341" s="3">
        <v>819</v>
      </c>
      <c r="E1341" s="2">
        <v>3433.78</v>
      </c>
    </row>
    <row r="1342" spans="1:5" x14ac:dyDescent="0.2">
      <c r="A1342" t="s">
        <v>67</v>
      </c>
      <c r="B1342" s="1">
        <v>41578</v>
      </c>
      <c r="C1342" t="s">
        <v>69</v>
      </c>
      <c r="D1342" s="3">
        <v>688</v>
      </c>
      <c r="E1342" s="2">
        <v>7787.35</v>
      </c>
    </row>
    <row r="1343" spans="1:5" x14ac:dyDescent="0.2">
      <c r="A1343" t="s">
        <v>67</v>
      </c>
      <c r="B1343" s="1">
        <v>41608</v>
      </c>
      <c r="C1343" t="s">
        <v>69</v>
      </c>
      <c r="D1343" s="3">
        <v>2996</v>
      </c>
      <c r="E1343" s="2">
        <v>9090.2099999999991</v>
      </c>
    </row>
    <row r="1344" spans="1:5" x14ac:dyDescent="0.2">
      <c r="A1344" t="s">
        <v>67</v>
      </c>
      <c r="B1344" s="1">
        <v>41639</v>
      </c>
      <c r="C1344" t="s">
        <v>69</v>
      </c>
      <c r="D1344" s="3">
        <v>1140</v>
      </c>
      <c r="E1344" s="2">
        <v>4556.33</v>
      </c>
    </row>
    <row r="1345" spans="1:5" x14ac:dyDescent="0.2">
      <c r="A1345" t="s">
        <v>67</v>
      </c>
      <c r="B1345" s="1">
        <v>41698</v>
      </c>
      <c r="C1345" t="s">
        <v>69</v>
      </c>
      <c r="D1345" s="3">
        <v>50</v>
      </c>
      <c r="E1345" s="2">
        <v>194.39</v>
      </c>
    </row>
    <row r="1346" spans="1:5" x14ac:dyDescent="0.2">
      <c r="A1346" t="s">
        <v>67</v>
      </c>
      <c r="B1346" s="1">
        <v>41882</v>
      </c>
      <c r="C1346" t="s">
        <v>69</v>
      </c>
      <c r="D1346" s="3">
        <v>862</v>
      </c>
      <c r="E1346" s="2">
        <v>32091.84</v>
      </c>
    </row>
    <row r="1347" spans="1:5" x14ac:dyDescent="0.2">
      <c r="A1347" t="s">
        <v>67</v>
      </c>
      <c r="B1347" s="1">
        <v>42004</v>
      </c>
      <c r="C1347" t="s">
        <v>69</v>
      </c>
      <c r="D1347" s="3">
        <v>2751</v>
      </c>
      <c r="E1347" s="2">
        <v>16420.64</v>
      </c>
    </row>
    <row r="1348" spans="1:5" x14ac:dyDescent="0.2">
      <c r="A1348" t="s">
        <v>67</v>
      </c>
      <c r="B1348" s="1">
        <v>40694</v>
      </c>
      <c r="C1348" t="s">
        <v>106</v>
      </c>
      <c r="D1348" s="3">
        <v>500</v>
      </c>
      <c r="E1348" s="2">
        <v>898.87</v>
      </c>
    </row>
    <row r="1349" spans="1:5" x14ac:dyDescent="0.2">
      <c r="A1349" t="s">
        <v>67</v>
      </c>
      <c r="B1349" s="1">
        <v>40816</v>
      </c>
      <c r="C1349" t="s">
        <v>106</v>
      </c>
      <c r="D1349" s="3">
        <v>500</v>
      </c>
      <c r="E1349" s="2">
        <v>3543.53</v>
      </c>
    </row>
    <row r="1350" spans="1:5" x14ac:dyDescent="0.2">
      <c r="A1350" t="s">
        <v>67</v>
      </c>
      <c r="B1350" s="1">
        <v>41121</v>
      </c>
      <c r="C1350" t="s">
        <v>106</v>
      </c>
      <c r="D1350" s="3">
        <v>2050</v>
      </c>
      <c r="E1350" s="2">
        <v>11035.62</v>
      </c>
    </row>
    <row r="1351" spans="1:5" x14ac:dyDescent="0.2">
      <c r="A1351" t="s">
        <v>67</v>
      </c>
      <c r="B1351" s="1">
        <v>41820</v>
      </c>
      <c r="C1351" t="s">
        <v>106</v>
      </c>
      <c r="D1351" s="3">
        <v>1000</v>
      </c>
      <c r="E1351" s="2">
        <v>2581.96</v>
      </c>
    </row>
    <row r="1352" spans="1:5" x14ac:dyDescent="0.2">
      <c r="A1352" t="s">
        <v>67</v>
      </c>
      <c r="B1352" s="1">
        <v>36526</v>
      </c>
      <c r="C1352" t="s">
        <v>55</v>
      </c>
      <c r="D1352" s="3">
        <v>9144</v>
      </c>
      <c r="E1352" s="2">
        <v>228732.86</v>
      </c>
    </row>
    <row r="1353" spans="1:5" x14ac:dyDescent="0.2">
      <c r="A1353" t="s">
        <v>67</v>
      </c>
      <c r="B1353" s="1">
        <v>36892</v>
      </c>
      <c r="C1353" t="s">
        <v>55</v>
      </c>
      <c r="D1353" s="3">
        <v>2743</v>
      </c>
      <c r="E1353" s="2">
        <v>48940.92</v>
      </c>
    </row>
    <row r="1354" spans="1:5" x14ac:dyDescent="0.2">
      <c r="A1354" t="s">
        <v>67</v>
      </c>
      <c r="B1354" s="1">
        <v>37257</v>
      </c>
      <c r="C1354" t="s">
        <v>55</v>
      </c>
      <c r="D1354" s="3">
        <v>10778</v>
      </c>
      <c r="E1354" s="2">
        <v>305210.53000000003</v>
      </c>
    </row>
    <row r="1355" spans="1:5" x14ac:dyDescent="0.2">
      <c r="A1355" t="s">
        <v>67</v>
      </c>
      <c r="B1355" s="1">
        <v>37622</v>
      </c>
      <c r="C1355" t="s">
        <v>55</v>
      </c>
      <c r="D1355" s="3">
        <v>2833</v>
      </c>
      <c r="E1355" s="2">
        <v>238450.41</v>
      </c>
    </row>
    <row r="1356" spans="1:5" x14ac:dyDescent="0.2">
      <c r="A1356" t="s">
        <v>67</v>
      </c>
      <c r="B1356" s="1">
        <v>38353</v>
      </c>
      <c r="C1356" t="s">
        <v>55</v>
      </c>
      <c r="D1356" s="3">
        <v>819</v>
      </c>
      <c r="E1356" s="2">
        <v>29306.37</v>
      </c>
    </row>
    <row r="1357" spans="1:5" x14ac:dyDescent="0.2">
      <c r="A1357" t="s">
        <v>67</v>
      </c>
      <c r="B1357" s="1">
        <v>39448</v>
      </c>
      <c r="C1357" t="s">
        <v>55</v>
      </c>
      <c r="D1357" s="3">
        <v>212</v>
      </c>
      <c r="E1357" s="2">
        <v>4289.6000000000004</v>
      </c>
    </row>
    <row r="1358" spans="1:5" x14ac:dyDescent="0.2">
      <c r="A1358" t="s">
        <v>67</v>
      </c>
      <c r="B1358" s="1">
        <v>20821</v>
      </c>
      <c r="C1358" t="s">
        <v>65</v>
      </c>
      <c r="D1358" s="3">
        <v>3251</v>
      </c>
      <c r="E1358" s="2">
        <v>2465.63</v>
      </c>
    </row>
    <row r="1359" spans="1:5" x14ac:dyDescent="0.2">
      <c r="A1359" t="s">
        <v>67</v>
      </c>
      <c r="B1359" s="1">
        <v>23012</v>
      </c>
      <c r="C1359" t="s">
        <v>65</v>
      </c>
      <c r="D1359" s="3">
        <v>3987</v>
      </c>
      <c r="E1359" s="2">
        <v>2479.4699999999998</v>
      </c>
    </row>
    <row r="1360" spans="1:5" x14ac:dyDescent="0.2">
      <c r="A1360" t="s">
        <v>67</v>
      </c>
      <c r="B1360" s="1">
        <v>24838</v>
      </c>
      <c r="C1360" t="s">
        <v>65</v>
      </c>
      <c r="D1360" s="3">
        <v>248</v>
      </c>
      <c r="E1360" s="2">
        <v>217.49</v>
      </c>
    </row>
    <row r="1361" spans="1:5" x14ac:dyDescent="0.2">
      <c r="A1361" t="s">
        <v>67</v>
      </c>
      <c r="B1361" s="1">
        <v>25204</v>
      </c>
      <c r="C1361" t="s">
        <v>65</v>
      </c>
      <c r="D1361" s="3">
        <v>74873</v>
      </c>
      <c r="E1361" s="2">
        <v>57315.88</v>
      </c>
    </row>
    <row r="1362" spans="1:5" x14ac:dyDescent="0.2">
      <c r="A1362" t="s">
        <v>67</v>
      </c>
      <c r="B1362" s="1">
        <v>25569</v>
      </c>
      <c r="C1362" t="s">
        <v>65</v>
      </c>
      <c r="D1362" s="3">
        <v>132045</v>
      </c>
      <c r="E1362" s="2">
        <v>117821.78</v>
      </c>
    </row>
    <row r="1363" spans="1:5" x14ac:dyDescent="0.2">
      <c r="A1363" t="s">
        <v>67</v>
      </c>
      <c r="B1363" s="1">
        <v>25934</v>
      </c>
      <c r="C1363" t="s">
        <v>65</v>
      </c>
      <c r="D1363" s="3">
        <v>284616</v>
      </c>
      <c r="E1363" s="2">
        <v>339432.17</v>
      </c>
    </row>
    <row r="1364" spans="1:5" x14ac:dyDescent="0.2">
      <c r="A1364" t="s">
        <v>67</v>
      </c>
      <c r="B1364" s="1">
        <v>26299</v>
      </c>
      <c r="C1364" t="s">
        <v>65</v>
      </c>
      <c r="D1364" s="3">
        <v>162492</v>
      </c>
      <c r="E1364" s="2">
        <v>229710.38</v>
      </c>
    </row>
    <row r="1365" spans="1:5" x14ac:dyDescent="0.2">
      <c r="A1365" t="s">
        <v>67</v>
      </c>
      <c r="B1365" s="1">
        <v>26665</v>
      </c>
      <c r="C1365" t="s">
        <v>65</v>
      </c>
      <c r="D1365" s="3">
        <v>241747</v>
      </c>
      <c r="E1365" s="2">
        <v>-178653.82</v>
      </c>
    </row>
    <row r="1366" spans="1:5" x14ac:dyDescent="0.2">
      <c r="A1366" t="s">
        <v>67</v>
      </c>
      <c r="B1366" s="1">
        <v>27030</v>
      </c>
      <c r="C1366" t="s">
        <v>65</v>
      </c>
      <c r="D1366" s="3">
        <v>76280</v>
      </c>
      <c r="E1366" s="2">
        <v>148237.35</v>
      </c>
    </row>
    <row r="1367" spans="1:5" x14ac:dyDescent="0.2">
      <c r="A1367" t="s">
        <v>67</v>
      </c>
      <c r="B1367" s="1">
        <v>27395</v>
      </c>
      <c r="C1367" t="s">
        <v>65</v>
      </c>
      <c r="D1367" s="3">
        <v>452312</v>
      </c>
      <c r="E1367" s="2">
        <v>685515.2</v>
      </c>
    </row>
    <row r="1368" spans="1:5" x14ac:dyDescent="0.2">
      <c r="A1368" t="s">
        <v>67</v>
      </c>
      <c r="B1368" s="1">
        <v>27760</v>
      </c>
      <c r="C1368" t="s">
        <v>65</v>
      </c>
      <c r="D1368" s="3">
        <v>503457</v>
      </c>
      <c r="E1368" s="2">
        <v>926115.72</v>
      </c>
    </row>
    <row r="1369" spans="1:5" x14ac:dyDescent="0.2">
      <c r="A1369" t="s">
        <v>67</v>
      </c>
      <c r="B1369" s="1">
        <v>28126</v>
      </c>
      <c r="C1369" t="s">
        <v>65</v>
      </c>
      <c r="D1369" s="3">
        <v>624132</v>
      </c>
      <c r="E1369" s="2">
        <v>1197461.3999999999</v>
      </c>
    </row>
    <row r="1370" spans="1:5" x14ac:dyDescent="0.2">
      <c r="A1370" t="s">
        <v>67</v>
      </c>
      <c r="B1370" s="1">
        <v>28491</v>
      </c>
      <c r="C1370" t="s">
        <v>65</v>
      </c>
      <c r="D1370" s="3">
        <v>795130</v>
      </c>
      <c r="E1370" s="2">
        <v>1696754.13</v>
      </c>
    </row>
    <row r="1371" spans="1:5" x14ac:dyDescent="0.2">
      <c r="A1371" t="s">
        <v>67</v>
      </c>
      <c r="B1371" s="1">
        <v>28856</v>
      </c>
      <c r="C1371" t="s">
        <v>65</v>
      </c>
      <c r="D1371" s="3">
        <v>680339</v>
      </c>
      <c r="E1371" s="2">
        <v>1612949.04</v>
      </c>
    </row>
    <row r="1372" spans="1:5" x14ac:dyDescent="0.2">
      <c r="A1372" t="s">
        <v>67</v>
      </c>
      <c r="B1372" s="1">
        <v>29221</v>
      </c>
      <c r="C1372" t="s">
        <v>65</v>
      </c>
      <c r="D1372" s="3">
        <v>510115</v>
      </c>
      <c r="E1372" s="2">
        <v>1355978.18</v>
      </c>
    </row>
    <row r="1373" spans="1:5" x14ac:dyDescent="0.2">
      <c r="A1373" t="s">
        <v>67</v>
      </c>
      <c r="B1373" s="1">
        <v>29587</v>
      </c>
      <c r="C1373" t="s">
        <v>65</v>
      </c>
      <c r="D1373" s="3">
        <v>371277</v>
      </c>
      <c r="E1373" s="2">
        <v>1172844.55</v>
      </c>
    </row>
    <row r="1374" spans="1:5" x14ac:dyDescent="0.2">
      <c r="A1374" t="s">
        <v>67</v>
      </c>
      <c r="B1374" s="1">
        <v>29952</v>
      </c>
      <c r="C1374" t="s">
        <v>65</v>
      </c>
      <c r="D1374" s="3">
        <v>410007</v>
      </c>
      <c r="E1374" s="2">
        <v>1469721.65</v>
      </c>
    </row>
    <row r="1375" spans="1:5" x14ac:dyDescent="0.2">
      <c r="A1375" t="s">
        <v>67</v>
      </c>
      <c r="B1375" s="1">
        <v>30317</v>
      </c>
      <c r="C1375" t="s">
        <v>65</v>
      </c>
      <c r="D1375" s="3">
        <v>339886</v>
      </c>
      <c r="E1375" s="2">
        <v>965545.2</v>
      </c>
    </row>
    <row r="1376" spans="1:5" x14ac:dyDescent="0.2">
      <c r="A1376" t="s">
        <v>67</v>
      </c>
      <c r="B1376" s="1">
        <v>30682</v>
      </c>
      <c r="C1376" t="s">
        <v>65</v>
      </c>
      <c r="D1376" s="3">
        <v>186674</v>
      </c>
      <c r="E1376" s="2">
        <v>1003932.84</v>
      </c>
    </row>
    <row r="1377" spans="1:5" x14ac:dyDescent="0.2">
      <c r="A1377" t="s">
        <v>67</v>
      </c>
      <c r="B1377" s="1">
        <v>31048</v>
      </c>
      <c r="C1377" t="s">
        <v>65</v>
      </c>
      <c r="D1377" s="3">
        <v>134031</v>
      </c>
      <c r="E1377" s="2">
        <v>712797.86</v>
      </c>
    </row>
    <row r="1378" spans="1:5" x14ac:dyDescent="0.2">
      <c r="A1378" t="s">
        <v>67</v>
      </c>
      <c r="B1378" s="1">
        <v>31413</v>
      </c>
      <c r="C1378" t="s">
        <v>65</v>
      </c>
      <c r="D1378" s="3">
        <v>308824</v>
      </c>
      <c r="E1378" s="2">
        <v>1521652.02</v>
      </c>
    </row>
    <row r="1379" spans="1:5" x14ac:dyDescent="0.2">
      <c r="A1379" t="s">
        <v>67</v>
      </c>
      <c r="B1379" s="1">
        <v>31778</v>
      </c>
      <c r="C1379" t="s">
        <v>65</v>
      </c>
      <c r="D1379" s="3">
        <v>213111</v>
      </c>
      <c r="E1379" s="2">
        <v>1218842.5</v>
      </c>
    </row>
    <row r="1380" spans="1:5" x14ac:dyDescent="0.2">
      <c r="A1380" t="s">
        <v>67</v>
      </c>
      <c r="B1380" s="1">
        <v>32143</v>
      </c>
      <c r="C1380" t="s">
        <v>65</v>
      </c>
      <c r="D1380" s="3">
        <v>337634</v>
      </c>
      <c r="E1380" s="2">
        <v>1768564.7</v>
      </c>
    </row>
    <row r="1381" spans="1:5" x14ac:dyDescent="0.2">
      <c r="A1381" t="s">
        <v>67</v>
      </c>
      <c r="B1381" s="1">
        <v>32509</v>
      </c>
      <c r="C1381" t="s">
        <v>65</v>
      </c>
      <c r="D1381" s="3">
        <v>372276</v>
      </c>
      <c r="E1381" s="2">
        <v>1663960.8</v>
      </c>
    </row>
    <row r="1382" spans="1:5" x14ac:dyDescent="0.2">
      <c r="A1382" t="s">
        <v>67</v>
      </c>
      <c r="B1382" s="1">
        <v>32874</v>
      </c>
      <c r="C1382" t="s">
        <v>65</v>
      </c>
      <c r="D1382" s="3">
        <v>374687</v>
      </c>
      <c r="E1382" s="2">
        <v>1824405.12</v>
      </c>
    </row>
    <row r="1383" spans="1:5" x14ac:dyDescent="0.2">
      <c r="A1383" t="s">
        <v>67</v>
      </c>
      <c r="B1383" s="1">
        <v>33239</v>
      </c>
      <c r="C1383" t="s">
        <v>65</v>
      </c>
      <c r="D1383" s="3">
        <v>202064</v>
      </c>
      <c r="E1383" s="2">
        <v>1118340.58</v>
      </c>
    </row>
    <row r="1384" spans="1:5" x14ac:dyDescent="0.2">
      <c r="A1384" t="s">
        <v>67</v>
      </c>
      <c r="B1384" s="1">
        <v>33604</v>
      </c>
      <c r="C1384" t="s">
        <v>65</v>
      </c>
      <c r="D1384" s="3">
        <v>212789</v>
      </c>
      <c r="E1384" s="2">
        <v>1374814.53</v>
      </c>
    </row>
    <row r="1385" spans="1:5" x14ac:dyDescent="0.2">
      <c r="A1385" t="s">
        <v>67</v>
      </c>
      <c r="B1385" s="1">
        <v>33970</v>
      </c>
      <c r="C1385" t="s">
        <v>65</v>
      </c>
      <c r="D1385" s="3">
        <v>72009</v>
      </c>
      <c r="E1385" s="2">
        <v>514939.62</v>
      </c>
    </row>
    <row r="1386" spans="1:5" x14ac:dyDescent="0.2">
      <c r="A1386" t="s">
        <v>67</v>
      </c>
      <c r="B1386" s="1">
        <v>34335</v>
      </c>
      <c r="C1386" t="s">
        <v>65</v>
      </c>
      <c r="D1386" s="3">
        <v>52030</v>
      </c>
      <c r="E1386" s="2">
        <v>437001.92</v>
      </c>
    </row>
    <row r="1387" spans="1:5" x14ac:dyDescent="0.2">
      <c r="A1387" t="s">
        <v>67</v>
      </c>
      <c r="B1387" s="1">
        <v>34700</v>
      </c>
      <c r="C1387" t="s">
        <v>65</v>
      </c>
      <c r="D1387" s="3">
        <v>172993</v>
      </c>
      <c r="E1387" s="2">
        <v>2667426.9500000002</v>
      </c>
    </row>
    <row r="1388" spans="1:5" x14ac:dyDescent="0.2">
      <c r="A1388" t="s">
        <v>67</v>
      </c>
      <c r="B1388" s="1">
        <v>35065</v>
      </c>
      <c r="C1388" t="s">
        <v>65</v>
      </c>
      <c r="D1388" s="3">
        <v>95219</v>
      </c>
      <c r="E1388" s="2">
        <v>940111.08</v>
      </c>
    </row>
    <row r="1389" spans="1:5" x14ac:dyDescent="0.2">
      <c r="A1389" t="s">
        <v>67</v>
      </c>
      <c r="B1389" s="1">
        <v>35431</v>
      </c>
      <c r="C1389" t="s">
        <v>65</v>
      </c>
      <c r="D1389" s="3">
        <v>185261</v>
      </c>
      <c r="E1389" s="2">
        <v>1602575.19</v>
      </c>
    </row>
    <row r="1390" spans="1:5" x14ac:dyDescent="0.2">
      <c r="A1390" t="s">
        <v>67</v>
      </c>
      <c r="B1390" s="1">
        <v>35796</v>
      </c>
      <c r="C1390" t="s">
        <v>65</v>
      </c>
      <c r="D1390" s="3">
        <v>53561</v>
      </c>
      <c r="E1390" s="2">
        <v>337191.25</v>
      </c>
    </row>
    <row r="1391" spans="1:5" x14ac:dyDescent="0.2">
      <c r="A1391" t="s">
        <v>67</v>
      </c>
      <c r="B1391" s="1">
        <v>36161</v>
      </c>
      <c r="C1391" t="s">
        <v>65</v>
      </c>
      <c r="D1391" s="3">
        <v>116214</v>
      </c>
      <c r="E1391" s="2">
        <v>742585.05</v>
      </c>
    </row>
    <row r="1392" spans="1:5" x14ac:dyDescent="0.2">
      <c r="A1392" t="s">
        <v>67</v>
      </c>
      <c r="B1392" s="1">
        <v>36526</v>
      </c>
      <c r="C1392" t="s">
        <v>65</v>
      </c>
      <c r="D1392" s="3">
        <v>63925</v>
      </c>
      <c r="E1392" s="2">
        <v>435343.54</v>
      </c>
    </row>
    <row r="1393" spans="1:5" x14ac:dyDescent="0.2">
      <c r="A1393" t="s">
        <v>67</v>
      </c>
      <c r="B1393" s="1">
        <v>36892</v>
      </c>
      <c r="C1393" t="s">
        <v>65</v>
      </c>
      <c r="D1393" s="3">
        <v>138071</v>
      </c>
      <c r="E1393" s="2">
        <v>458085.86</v>
      </c>
    </row>
    <row r="1394" spans="1:5" x14ac:dyDescent="0.2">
      <c r="A1394" t="s">
        <v>67</v>
      </c>
      <c r="B1394" s="1">
        <v>36892</v>
      </c>
      <c r="C1394" t="s">
        <v>65</v>
      </c>
      <c r="D1394" s="3">
        <v>110384</v>
      </c>
      <c r="E1394" s="2">
        <v>1246055.77</v>
      </c>
    </row>
    <row r="1395" spans="1:5" x14ac:dyDescent="0.2">
      <c r="A1395" t="s">
        <v>67</v>
      </c>
      <c r="B1395" s="1">
        <v>37257</v>
      </c>
      <c r="C1395" t="s">
        <v>65</v>
      </c>
      <c r="D1395" s="3">
        <v>21388</v>
      </c>
      <c r="E1395" s="2">
        <v>76712.19</v>
      </c>
    </row>
    <row r="1396" spans="1:5" x14ac:dyDescent="0.2">
      <c r="A1396" t="s">
        <v>67</v>
      </c>
      <c r="B1396" s="1">
        <v>37257</v>
      </c>
      <c r="C1396" t="s">
        <v>65</v>
      </c>
      <c r="D1396" s="3">
        <v>255235</v>
      </c>
      <c r="E1396" s="2">
        <v>1216923.08</v>
      </c>
    </row>
    <row r="1397" spans="1:5" x14ac:dyDescent="0.2">
      <c r="A1397" t="s">
        <v>67</v>
      </c>
      <c r="B1397" s="1">
        <v>37622</v>
      </c>
      <c r="C1397" t="s">
        <v>65</v>
      </c>
      <c r="D1397" s="3">
        <v>8600</v>
      </c>
      <c r="E1397" s="2">
        <v>143991.63</v>
      </c>
    </row>
    <row r="1398" spans="1:5" x14ac:dyDescent="0.2">
      <c r="A1398" t="s">
        <v>67</v>
      </c>
      <c r="B1398" s="1">
        <v>37622</v>
      </c>
      <c r="C1398" t="s">
        <v>65</v>
      </c>
      <c r="D1398" s="3">
        <v>74447</v>
      </c>
      <c r="E1398" s="2">
        <v>456798.79</v>
      </c>
    </row>
    <row r="1399" spans="1:5" x14ac:dyDescent="0.2">
      <c r="A1399" t="s">
        <v>67</v>
      </c>
      <c r="B1399" s="1">
        <v>37987</v>
      </c>
      <c r="C1399" t="s">
        <v>65</v>
      </c>
      <c r="D1399" s="3">
        <v>2074</v>
      </c>
      <c r="E1399" s="2">
        <v>225102.79</v>
      </c>
    </row>
    <row r="1400" spans="1:5" x14ac:dyDescent="0.2">
      <c r="A1400" t="s">
        <v>67</v>
      </c>
      <c r="B1400" s="1">
        <v>37987</v>
      </c>
      <c r="C1400" t="s">
        <v>65</v>
      </c>
      <c r="D1400" s="3">
        <v>115814</v>
      </c>
      <c r="E1400" s="2">
        <v>525109.30000000005</v>
      </c>
    </row>
    <row r="1401" spans="1:5" x14ac:dyDescent="0.2">
      <c r="A1401" t="s">
        <v>67</v>
      </c>
      <c r="B1401" s="1">
        <v>38353</v>
      </c>
      <c r="C1401" t="s">
        <v>65</v>
      </c>
      <c r="D1401" s="3">
        <v>13004</v>
      </c>
      <c r="E1401" s="2">
        <v>138339</v>
      </c>
    </row>
    <row r="1402" spans="1:5" x14ac:dyDescent="0.2">
      <c r="A1402" t="s">
        <v>67</v>
      </c>
      <c r="B1402" s="1">
        <v>38353</v>
      </c>
      <c r="C1402" t="s">
        <v>65</v>
      </c>
      <c r="D1402" s="3">
        <v>8904</v>
      </c>
      <c r="E1402" s="2">
        <v>468639.56</v>
      </c>
    </row>
    <row r="1403" spans="1:5" x14ac:dyDescent="0.2">
      <c r="A1403" t="s">
        <v>67</v>
      </c>
      <c r="B1403" s="1">
        <v>38718</v>
      </c>
      <c r="C1403" t="s">
        <v>65</v>
      </c>
      <c r="D1403" s="3">
        <v>107378</v>
      </c>
      <c r="E1403" s="2">
        <v>467289.36</v>
      </c>
    </row>
    <row r="1404" spans="1:5" x14ac:dyDescent="0.2">
      <c r="A1404" t="s">
        <v>67</v>
      </c>
      <c r="B1404" s="1">
        <v>38718</v>
      </c>
      <c r="C1404" t="s">
        <v>65</v>
      </c>
      <c r="D1404" s="3">
        <v>115756</v>
      </c>
      <c r="E1404" s="2">
        <v>723602.55</v>
      </c>
    </row>
    <row r="1405" spans="1:5" x14ac:dyDescent="0.2">
      <c r="A1405" t="s">
        <v>67</v>
      </c>
      <c r="B1405" s="1">
        <v>39083</v>
      </c>
      <c r="C1405" t="s">
        <v>65</v>
      </c>
      <c r="D1405" s="3">
        <v>774</v>
      </c>
      <c r="E1405" s="2">
        <v>28821.56</v>
      </c>
    </row>
    <row r="1406" spans="1:5" x14ac:dyDescent="0.2">
      <c r="A1406" t="s">
        <v>67</v>
      </c>
      <c r="B1406" s="1">
        <v>39083</v>
      </c>
      <c r="C1406" t="s">
        <v>65</v>
      </c>
      <c r="D1406" s="3">
        <v>16188</v>
      </c>
      <c r="E1406" s="2">
        <v>122868.59</v>
      </c>
    </row>
    <row r="1407" spans="1:5" x14ac:dyDescent="0.2">
      <c r="A1407" t="s">
        <v>67</v>
      </c>
      <c r="B1407" s="1">
        <v>39448</v>
      </c>
      <c r="C1407" t="s">
        <v>65</v>
      </c>
      <c r="D1407" s="3">
        <v>2793</v>
      </c>
      <c r="E1407" s="2">
        <v>6992.63</v>
      </c>
    </row>
    <row r="1408" spans="1:5" x14ac:dyDescent="0.2">
      <c r="A1408" t="s">
        <v>67</v>
      </c>
      <c r="B1408" s="1">
        <v>39448</v>
      </c>
      <c r="C1408" t="s">
        <v>65</v>
      </c>
      <c r="D1408" s="3">
        <v>101398</v>
      </c>
      <c r="E1408" s="2">
        <v>268128.68</v>
      </c>
    </row>
    <row r="1409" spans="1:5" x14ac:dyDescent="0.2">
      <c r="A1409" t="s">
        <v>67</v>
      </c>
      <c r="B1409" s="1">
        <v>39508</v>
      </c>
      <c r="C1409" t="s">
        <v>65</v>
      </c>
      <c r="D1409" s="3">
        <v>130</v>
      </c>
      <c r="E1409" s="2">
        <v>2461.73</v>
      </c>
    </row>
    <row r="1410" spans="1:5" x14ac:dyDescent="0.2">
      <c r="A1410" t="s">
        <v>67</v>
      </c>
      <c r="B1410" s="1">
        <v>39691</v>
      </c>
      <c r="C1410" t="s">
        <v>65</v>
      </c>
      <c r="D1410" s="3">
        <v>60781</v>
      </c>
      <c r="E1410" s="2">
        <v>266514.46000000002</v>
      </c>
    </row>
    <row r="1411" spans="1:5" x14ac:dyDescent="0.2">
      <c r="A1411" t="s">
        <v>67</v>
      </c>
      <c r="B1411" s="1">
        <v>39752</v>
      </c>
      <c r="C1411" t="s">
        <v>65</v>
      </c>
      <c r="D1411" s="3">
        <v>16087</v>
      </c>
      <c r="E1411" s="2">
        <v>314945.19</v>
      </c>
    </row>
    <row r="1412" spans="1:5" x14ac:dyDescent="0.2">
      <c r="A1412" t="s">
        <v>67</v>
      </c>
      <c r="B1412" s="1">
        <v>39813</v>
      </c>
      <c r="C1412" t="s">
        <v>65</v>
      </c>
      <c r="D1412" s="3">
        <v>18773</v>
      </c>
      <c r="E1412" s="2">
        <v>245704.17</v>
      </c>
    </row>
    <row r="1413" spans="1:5" x14ac:dyDescent="0.2">
      <c r="A1413" t="s">
        <v>67</v>
      </c>
      <c r="B1413" s="1">
        <v>39872</v>
      </c>
      <c r="C1413" t="s">
        <v>65</v>
      </c>
      <c r="D1413" s="3">
        <v>13904</v>
      </c>
      <c r="E1413" s="2">
        <v>161178.25</v>
      </c>
    </row>
    <row r="1414" spans="1:5" x14ac:dyDescent="0.2">
      <c r="A1414" t="s">
        <v>67</v>
      </c>
      <c r="B1414" s="1">
        <v>39873</v>
      </c>
      <c r="C1414" t="s">
        <v>65</v>
      </c>
      <c r="D1414" s="3">
        <v>75481</v>
      </c>
      <c r="E1414" s="2">
        <v>809961.8</v>
      </c>
    </row>
    <row r="1415" spans="1:5" x14ac:dyDescent="0.2">
      <c r="A1415" t="s">
        <v>67</v>
      </c>
      <c r="B1415" s="1">
        <v>39903</v>
      </c>
      <c r="C1415" t="s">
        <v>65</v>
      </c>
      <c r="D1415" s="3">
        <v>585</v>
      </c>
      <c r="E1415" s="2">
        <v>1385.91</v>
      </c>
    </row>
    <row r="1416" spans="1:5" x14ac:dyDescent="0.2">
      <c r="A1416" t="s">
        <v>67</v>
      </c>
      <c r="B1416" s="1">
        <v>39994</v>
      </c>
      <c r="C1416" t="s">
        <v>65</v>
      </c>
      <c r="D1416" s="3">
        <v>44276</v>
      </c>
      <c r="E1416" s="2">
        <v>1045952.12</v>
      </c>
    </row>
    <row r="1417" spans="1:5" x14ac:dyDescent="0.2">
      <c r="A1417" t="s">
        <v>67</v>
      </c>
      <c r="B1417" s="1">
        <v>40087</v>
      </c>
      <c r="C1417" t="s">
        <v>65</v>
      </c>
      <c r="D1417" s="3">
        <v>14069</v>
      </c>
      <c r="E1417" s="2">
        <v>98509.119999999995</v>
      </c>
    </row>
    <row r="1418" spans="1:5" x14ac:dyDescent="0.2">
      <c r="A1418" t="s">
        <v>67</v>
      </c>
      <c r="B1418" s="1">
        <v>40117</v>
      </c>
      <c r="C1418" t="s">
        <v>65</v>
      </c>
      <c r="D1418" s="3">
        <v>256</v>
      </c>
      <c r="E1418" s="2">
        <v>14206.83</v>
      </c>
    </row>
    <row r="1419" spans="1:5" x14ac:dyDescent="0.2">
      <c r="A1419" t="s">
        <v>67</v>
      </c>
      <c r="B1419" s="1">
        <v>40161</v>
      </c>
      <c r="C1419" t="s">
        <v>65</v>
      </c>
      <c r="D1419" s="3">
        <v>3085</v>
      </c>
      <c r="E1419" s="2">
        <v>50024.7</v>
      </c>
    </row>
    <row r="1420" spans="1:5" x14ac:dyDescent="0.2">
      <c r="A1420" t="s">
        <v>67</v>
      </c>
      <c r="B1420" s="1">
        <v>40164</v>
      </c>
      <c r="C1420" t="s">
        <v>65</v>
      </c>
      <c r="D1420" s="3">
        <v>4638</v>
      </c>
      <c r="E1420" s="2">
        <v>162895.72</v>
      </c>
    </row>
    <row r="1421" spans="1:5" x14ac:dyDescent="0.2">
      <c r="A1421" t="s">
        <v>67</v>
      </c>
      <c r="B1421" s="1">
        <v>40421</v>
      </c>
      <c r="C1421" t="s">
        <v>65</v>
      </c>
      <c r="D1421" s="3">
        <v>18501</v>
      </c>
      <c r="E1421" s="2">
        <v>301888.09999999998</v>
      </c>
    </row>
    <row r="1422" spans="1:5" x14ac:dyDescent="0.2">
      <c r="A1422" t="s">
        <v>67</v>
      </c>
      <c r="B1422" s="1">
        <v>40482</v>
      </c>
      <c r="C1422" t="s">
        <v>65</v>
      </c>
      <c r="D1422" s="3">
        <v>45722</v>
      </c>
      <c r="E1422" s="2">
        <v>198486.39999999999</v>
      </c>
    </row>
    <row r="1423" spans="1:5" x14ac:dyDescent="0.2">
      <c r="A1423" t="s">
        <v>67</v>
      </c>
      <c r="B1423" s="1">
        <v>40483</v>
      </c>
      <c r="C1423" t="s">
        <v>65</v>
      </c>
      <c r="D1423" s="3">
        <v>6770</v>
      </c>
      <c r="E1423" s="2">
        <v>276539.44</v>
      </c>
    </row>
    <row r="1424" spans="1:5" x14ac:dyDescent="0.2">
      <c r="A1424" t="s">
        <v>67</v>
      </c>
      <c r="B1424" s="1">
        <v>40512</v>
      </c>
      <c r="C1424" t="s">
        <v>65</v>
      </c>
      <c r="D1424" s="3">
        <v>12969</v>
      </c>
      <c r="E1424" s="2">
        <v>104521.26</v>
      </c>
    </row>
    <row r="1425" spans="1:5" x14ac:dyDescent="0.2">
      <c r="A1425" t="s">
        <v>67</v>
      </c>
      <c r="B1425" s="1">
        <v>40543</v>
      </c>
      <c r="C1425" t="s">
        <v>65</v>
      </c>
      <c r="D1425" s="3">
        <v>64404</v>
      </c>
      <c r="E1425" s="2">
        <v>510784.56</v>
      </c>
    </row>
    <row r="1426" spans="1:5" x14ac:dyDescent="0.2">
      <c r="A1426" t="s">
        <v>67</v>
      </c>
      <c r="B1426" s="1">
        <v>40544</v>
      </c>
      <c r="C1426" t="s">
        <v>65</v>
      </c>
      <c r="D1426" s="3">
        <v>1270</v>
      </c>
      <c r="E1426" s="2">
        <v>-3070.34</v>
      </c>
    </row>
    <row r="1427" spans="1:5" x14ac:dyDescent="0.2">
      <c r="A1427" t="s">
        <v>67</v>
      </c>
      <c r="B1427" s="1">
        <v>40574</v>
      </c>
      <c r="C1427" t="s">
        <v>65</v>
      </c>
      <c r="D1427" s="3">
        <v>631</v>
      </c>
      <c r="E1427" s="2">
        <v>-39473.629999999997</v>
      </c>
    </row>
    <row r="1428" spans="1:5" x14ac:dyDescent="0.2">
      <c r="A1428" t="s">
        <v>67</v>
      </c>
      <c r="B1428" s="1">
        <v>40602</v>
      </c>
      <c r="C1428" t="s">
        <v>65</v>
      </c>
      <c r="D1428" s="3">
        <v>476</v>
      </c>
      <c r="E1428" s="2">
        <v>7426.31</v>
      </c>
    </row>
    <row r="1429" spans="1:5" x14ac:dyDescent="0.2">
      <c r="A1429" t="s">
        <v>67</v>
      </c>
      <c r="B1429" s="1">
        <v>40633</v>
      </c>
      <c r="C1429" t="s">
        <v>65</v>
      </c>
      <c r="D1429" s="3">
        <v>34973</v>
      </c>
      <c r="E1429" s="2">
        <v>274804.62</v>
      </c>
    </row>
    <row r="1430" spans="1:5" x14ac:dyDescent="0.2">
      <c r="A1430" t="s">
        <v>67</v>
      </c>
      <c r="B1430" s="1">
        <v>40663</v>
      </c>
      <c r="C1430" t="s">
        <v>65</v>
      </c>
      <c r="D1430" s="3">
        <v>29459</v>
      </c>
      <c r="E1430" s="2">
        <v>342089</v>
      </c>
    </row>
    <row r="1431" spans="1:5" x14ac:dyDescent="0.2">
      <c r="A1431" t="s">
        <v>67</v>
      </c>
      <c r="B1431" s="1">
        <v>40694</v>
      </c>
      <c r="C1431" t="s">
        <v>65</v>
      </c>
      <c r="D1431" s="3">
        <v>50</v>
      </c>
      <c r="E1431" s="2">
        <v>1740.85</v>
      </c>
    </row>
    <row r="1432" spans="1:5" x14ac:dyDescent="0.2">
      <c r="A1432" t="s">
        <v>67</v>
      </c>
      <c r="B1432" s="1">
        <v>40786</v>
      </c>
      <c r="C1432" t="s">
        <v>65</v>
      </c>
      <c r="D1432" s="3">
        <v>2305</v>
      </c>
      <c r="E1432" s="2">
        <v>92602.92</v>
      </c>
    </row>
    <row r="1433" spans="1:5" x14ac:dyDescent="0.2">
      <c r="A1433" t="s">
        <v>67</v>
      </c>
      <c r="B1433" s="1">
        <v>40816</v>
      </c>
      <c r="C1433" t="s">
        <v>65</v>
      </c>
      <c r="D1433" s="3">
        <v>13204</v>
      </c>
      <c r="E1433" s="2">
        <v>297224.25</v>
      </c>
    </row>
    <row r="1434" spans="1:5" x14ac:dyDescent="0.2">
      <c r="A1434" t="s">
        <v>67</v>
      </c>
      <c r="B1434" s="1">
        <v>40817</v>
      </c>
      <c r="C1434" t="s">
        <v>65</v>
      </c>
      <c r="D1434" s="3">
        <v>60</v>
      </c>
      <c r="E1434" s="2">
        <v>133964.25</v>
      </c>
    </row>
    <row r="1435" spans="1:5" x14ac:dyDescent="0.2">
      <c r="A1435" t="s">
        <v>67</v>
      </c>
      <c r="B1435" s="1">
        <v>40877</v>
      </c>
      <c r="C1435" t="s">
        <v>65</v>
      </c>
      <c r="D1435" s="3">
        <v>15997</v>
      </c>
      <c r="E1435" s="2">
        <v>351613.21</v>
      </c>
    </row>
    <row r="1436" spans="1:5" x14ac:dyDescent="0.2">
      <c r="A1436" t="s">
        <v>67</v>
      </c>
      <c r="B1436" s="1">
        <v>40908</v>
      </c>
      <c r="C1436" t="s">
        <v>65</v>
      </c>
      <c r="D1436" s="3">
        <v>3048</v>
      </c>
      <c r="E1436" s="2">
        <v>36017.53</v>
      </c>
    </row>
    <row r="1437" spans="1:5" x14ac:dyDescent="0.2">
      <c r="A1437" t="s">
        <v>67</v>
      </c>
      <c r="B1437" s="1">
        <v>40939</v>
      </c>
      <c r="C1437" t="s">
        <v>65</v>
      </c>
      <c r="D1437" s="3">
        <v>25039</v>
      </c>
      <c r="E1437" s="2">
        <v>279651.92</v>
      </c>
    </row>
    <row r="1438" spans="1:5" x14ac:dyDescent="0.2">
      <c r="A1438" t="s">
        <v>67</v>
      </c>
      <c r="B1438" s="1">
        <v>40999</v>
      </c>
      <c r="C1438" t="s">
        <v>65</v>
      </c>
      <c r="D1438" s="3">
        <v>2293</v>
      </c>
      <c r="E1438" s="2">
        <v>23467.42</v>
      </c>
    </row>
    <row r="1439" spans="1:5" x14ac:dyDescent="0.2">
      <c r="A1439" t="s">
        <v>67</v>
      </c>
      <c r="B1439" s="1">
        <v>41029</v>
      </c>
      <c r="C1439" t="s">
        <v>65</v>
      </c>
      <c r="D1439" s="3">
        <v>741</v>
      </c>
      <c r="E1439" s="2">
        <v>11026.82</v>
      </c>
    </row>
    <row r="1440" spans="1:5" x14ac:dyDescent="0.2">
      <c r="A1440" t="s">
        <v>67</v>
      </c>
      <c r="B1440" s="1">
        <v>41060</v>
      </c>
      <c r="C1440" t="s">
        <v>65</v>
      </c>
      <c r="D1440" s="3">
        <v>46906</v>
      </c>
      <c r="E1440" s="2">
        <v>686085.67</v>
      </c>
    </row>
    <row r="1441" spans="1:5" x14ac:dyDescent="0.2">
      <c r="A1441" t="s">
        <v>67</v>
      </c>
      <c r="B1441" s="1">
        <v>41121</v>
      </c>
      <c r="C1441" t="s">
        <v>65</v>
      </c>
      <c r="D1441" s="3">
        <v>100</v>
      </c>
      <c r="E1441" s="2">
        <v>128577.67</v>
      </c>
    </row>
    <row r="1442" spans="1:5" x14ac:dyDescent="0.2">
      <c r="A1442" t="s">
        <v>67</v>
      </c>
      <c r="B1442" s="1">
        <v>41152</v>
      </c>
      <c r="C1442" t="s">
        <v>65</v>
      </c>
      <c r="D1442" s="3">
        <v>896</v>
      </c>
      <c r="E1442" s="2">
        <v>111597.5</v>
      </c>
    </row>
    <row r="1443" spans="1:5" x14ac:dyDescent="0.2">
      <c r="A1443" t="s">
        <v>67</v>
      </c>
      <c r="B1443" s="1">
        <v>41153</v>
      </c>
      <c r="C1443" t="s">
        <v>65</v>
      </c>
      <c r="D1443" s="3">
        <v>1210</v>
      </c>
      <c r="E1443" s="2">
        <v>82101.86</v>
      </c>
    </row>
    <row r="1444" spans="1:5" x14ac:dyDescent="0.2">
      <c r="A1444" t="s">
        <v>67</v>
      </c>
      <c r="B1444" s="1">
        <v>41182</v>
      </c>
      <c r="C1444" t="s">
        <v>65</v>
      </c>
      <c r="D1444" s="3">
        <v>150</v>
      </c>
      <c r="E1444" s="2">
        <v>25099.7</v>
      </c>
    </row>
    <row r="1445" spans="1:5" x14ac:dyDescent="0.2">
      <c r="A1445" t="s">
        <v>67</v>
      </c>
      <c r="B1445" s="1">
        <v>41274</v>
      </c>
      <c r="C1445" t="s">
        <v>65</v>
      </c>
      <c r="D1445" s="3">
        <v>13280</v>
      </c>
      <c r="E1445" s="2">
        <v>312606.17</v>
      </c>
    </row>
    <row r="1446" spans="1:5" x14ac:dyDescent="0.2">
      <c r="A1446" t="s">
        <v>67</v>
      </c>
      <c r="B1446" s="1">
        <v>41305</v>
      </c>
      <c r="C1446" t="s">
        <v>65</v>
      </c>
      <c r="D1446" s="3">
        <v>30793</v>
      </c>
      <c r="E1446" s="2">
        <v>374026.55</v>
      </c>
    </row>
    <row r="1447" spans="1:5" x14ac:dyDescent="0.2">
      <c r="A1447" t="s">
        <v>67</v>
      </c>
      <c r="B1447" s="1">
        <v>41334</v>
      </c>
      <c r="C1447" t="s">
        <v>65</v>
      </c>
      <c r="D1447" s="3">
        <v>200</v>
      </c>
      <c r="E1447" s="2">
        <v>6399.91</v>
      </c>
    </row>
    <row r="1448" spans="1:5" x14ac:dyDescent="0.2">
      <c r="A1448" t="s">
        <v>67</v>
      </c>
      <c r="B1448" s="1">
        <v>41394</v>
      </c>
      <c r="C1448" t="s">
        <v>65</v>
      </c>
      <c r="D1448" s="3">
        <v>14245</v>
      </c>
      <c r="E1448" s="2">
        <v>122927.24</v>
      </c>
    </row>
    <row r="1449" spans="1:5" x14ac:dyDescent="0.2">
      <c r="A1449" t="s">
        <v>67</v>
      </c>
      <c r="B1449" s="1">
        <v>41426</v>
      </c>
      <c r="C1449" t="s">
        <v>65</v>
      </c>
      <c r="D1449" s="3">
        <v>97</v>
      </c>
      <c r="E1449" s="2">
        <v>3409.41</v>
      </c>
    </row>
    <row r="1450" spans="1:5" x14ac:dyDescent="0.2">
      <c r="A1450" t="s">
        <v>67</v>
      </c>
      <c r="B1450" s="1">
        <v>41450</v>
      </c>
      <c r="C1450" t="s">
        <v>65</v>
      </c>
      <c r="D1450" s="3">
        <v>30248</v>
      </c>
      <c r="E1450" s="2">
        <v>222710.31</v>
      </c>
    </row>
    <row r="1451" spans="1:5" x14ac:dyDescent="0.2">
      <c r="A1451" t="s">
        <v>67</v>
      </c>
      <c r="B1451" s="1">
        <v>41486</v>
      </c>
      <c r="C1451" t="s">
        <v>65</v>
      </c>
      <c r="D1451" s="3">
        <v>445</v>
      </c>
      <c r="E1451" s="2">
        <v>4726.05</v>
      </c>
    </row>
    <row r="1452" spans="1:5" x14ac:dyDescent="0.2">
      <c r="A1452" t="s">
        <v>67</v>
      </c>
      <c r="B1452" s="1">
        <v>41517</v>
      </c>
      <c r="C1452" t="s">
        <v>65</v>
      </c>
      <c r="D1452" s="3">
        <v>44068</v>
      </c>
      <c r="E1452" s="2">
        <v>239228.36</v>
      </c>
    </row>
    <row r="1453" spans="1:5" x14ac:dyDescent="0.2">
      <c r="A1453" t="s">
        <v>67</v>
      </c>
      <c r="B1453" s="1">
        <v>41608</v>
      </c>
      <c r="C1453" t="s">
        <v>65</v>
      </c>
      <c r="D1453" s="3">
        <v>13327</v>
      </c>
      <c r="E1453" s="2">
        <v>332805.56</v>
      </c>
    </row>
    <row r="1454" spans="1:5" x14ac:dyDescent="0.2">
      <c r="A1454" t="s">
        <v>67</v>
      </c>
      <c r="B1454" s="1">
        <v>41639</v>
      </c>
      <c r="C1454" t="s">
        <v>65</v>
      </c>
      <c r="D1454" s="3">
        <v>230</v>
      </c>
      <c r="E1454" s="2">
        <v>3260.43</v>
      </c>
    </row>
    <row r="1455" spans="1:5" x14ac:dyDescent="0.2">
      <c r="A1455" t="s">
        <v>67</v>
      </c>
      <c r="B1455" s="1">
        <v>41640</v>
      </c>
      <c r="C1455" t="s">
        <v>65</v>
      </c>
      <c r="D1455" s="3">
        <v>40</v>
      </c>
      <c r="E1455" s="2">
        <v>242.98</v>
      </c>
    </row>
    <row r="1456" spans="1:5" x14ac:dyDescent="0.2">
      <c r="A1456" t="s">
        <v>67</v>
      </c>
      <c r="B1456" s="1">
        <v>41671</v>
      </c>
      <c r="C1456" t="s">
        <v>65</v>
      </c>
      <c r="D1456" s="3">
        <v>472</v>
      </c>
      <c r="E1456" s="2">
        <v>18386.8</v>
      </c>
    </row>
    <row r="1457" spans="1:5" x14ac:dyDescent="0.2">
      <c r="A1457" t="s">
        <v>67</v>
      </c>
      <c r="B1457" s="1">
        <v>41698</v>
      </c>
      <c r="C1457" t="s">
        <v>65</v>
      </c>
      <c r="D1457" s="3">
        <v>45</v>
      </c>
      <c r="E1457" s="2">
        <v>1271.56</v>
      </c>
    </row>
    <row r="1458" spans="1:5" x14ac:dyDescent="0.2">
      <c r="A1458" t="s">
        <v>67</v>
      </c>
      <c r="B1458" s="1">
        <v>41723</v>
      </c>
      <c r="C1458" t="s">
        <v>65</v>
      </c>
      <c r="D1458" s="3">
        <v>60</v>
      </c>
      <c r="E1458" s="2">
        <v>2180.5700000000002</v>
      </c>
    </row>
    <row r="1459" spans="1:5" x14ac:dyDescent="0.2">
      <c r="A1459" t="s">
        <v>67</v>
      </c>
      <c r="B1459" s="1">
        <v>41759</v>
      </c>
      <c r="C1459" t="s">
        <v>65</v>
      </c>
      <c r="D1459" s="3">
        <v>46463</v>
      </c>
      <c r="E1459" s="2">
        <v>661866.54</v>
      </c>
    </row>
    <row r="1460" spans="1:5" x14ac:dyDescent="0.2">
      <c r="A1460" t="s">
        <v>67</v>
      </c>
      <c r="B1460" s="1">
        <v>41791</v>
      </c>
      <c r="C1460" t="s">
        <v>65</v>
      </c>
      <c r="D1460" s="3">
        <v>3700</v>
      </c>
      <c r="E1460" s="2">
        <v>38979.18</v>
      </c>
    </row>
    <row r="1461" spans="1:5" x14ac:dyDescent="0.2">
      <c r="A1461" t="s">
        <v>67</v>
      </c>
      <c r="B1461" s="1">
        <v>41820</v>
      </c>
      <c r="C1461" t="s">
        <v>65</v>
      </c>
      <c r="D1461" s="3">
        <v>13200</v>
      </c>
      <c r="E1461" s="2">
        <v>42791.3</v>
      </c>
    </row>
    <row r="1462" spans="1:5" x14ac:dyDescent="0.2">
      <c r="A1462" t="s">
        <v>67</v>
      </c>
      <c r="B1462" s="1">
        <v>41821</v>
      </c>
      <c r="C1462" t="s">
        <v>65</v>
      </c>
      <c r="D1462" s="3">
        <v>15724</v>
      </c>
      <c r="E1462" s="2">
        <v>176580.6</v>
      </c>
    </row>
    <row r="1463" spans="1:5" x14ac:dyDescent="0.2">
      <c r="A1463" t="s">
        <v>67</v>
      </c>
      <c r="B1463" s="1">
        <v>41882</v>
      </c>
      <c r="C1463" t="s">
        <v>65</v>
      </c>
      <c r="D1463" s="3">
        <v>6809</v>
      </c>
      <c r="E1463" s="2">
        <v>187821.47</v>
      </c>
    </row>
    <row r="1464" spans="1:5" x14ac:dyDescent="0.2">
      <c r="A1464" t="s">
        <v>67</v>
      </c>
      <c r="B1464" s="1">
        <v>41943</v>
      </c>
      <c r="C1464" t="s">
        <v>65</v>
      </c>
      <c r="D1464" s="3">
        <v>2290</v>
      </c>
      <c r="E1464" s="2">
        <v>149108.22</v>
      </c>
    </row>
    <row r="1465" spans="1:5" x14ac:dyDescent="0.2">
      <c r="A1465" t="s">
        <v>67</v>
      </c>
      <c r="B1465" s="1">
        <v>42004</v>
      </c>
      <c r="C1465" t="s">
        <v>65</v>
      </c>
      <c r="D1465" s="3">
        <v>19496</v>
      </c>
      <c r="E1465" s="2">
        <v>277404.84999999998</v>
      </c>
    </row>
    <row r="1466" spans="1:5" x14ac:dyDescent="0.2">
      <c r="A1466" t="s">
        <v>67</v>
      </c>
      <c r="B1466" s="1">
        <v>42035</v>
      </c>
      <c r="C1466" t="s">
        <v>65</v>
      </c>
      <c r="D1466" s="3">
        <v>6</v>
      </c>
      <c r="E1466" s="2">
        <v>427.54</v>
      </c>
    </row>
    <row r="1467" spans="1:5" x14ac:dyDescent="0.2">
      <c r="A1467" t="s">
        <v>67</v>
      </c>
      <c r="B1467" s="1">
        <v>42155</v>
      </c>
      <c r="C1467" t="s">
        <v>65</v>
      </c>
      <c r="D1467" s="3">
        <v>6643</v>
      </c>
      <c r="E1467" s="2">
        <v>58012.79</v>
      </c>
    </row>
    <row r="1468" spans="1:5" x14ac:dyDescent="0.2">
      <c r="A1468" t="s">
        <v>67</v>
      </c>
      <c r="B1468" s="1">
        <v>42185</v>
      </c>
      <c r="C1468" t="s">
        <v>65</v>
      </c>
      <c r="D1468" s="3">
        <v>30925</v>
      </c>
      <c r="E1468" s="2">
        <v>224856.82</v>
      </c>
    </row>
    <row r="1469" spans="1:5" x14ac:dyDescent="0.2">
      <c r="A1469" t="s">
        <v>67</v>
      </c>
      <c r="B1469" s="1">
        <v>42247</v>
      </c>
      <c r="C1469" t="s">
        <v>65</v>
      </c>
      <c r="D1469" s="3">
        <v>50</v>
      </c>
      <c r="E1469" s="2">
        <v>152.54</v>
      </c>
    </row>
    <row r="1470" spans="1:5" x14ac:dyDescent="0.2">
      <c r="A1470" t="s">
        <v>67</v>
      </c>
      <c r="B1470" s="1">
        <v>42308</v>
      </c>
      <c r="C1470" t="s">
        <v>65</v>
      </c>
      <c r="D1470" s="3">
        <v>32447</v>
      </c>
      <c r="E1470" s="2">
        <v>1254382.3999999999</v>
      </c>
    </row>
    <row r="1471" spans="1:5" x14ac:dyDescent="0.2">
      <c r="A1471" t="s">
        <v>67</v>
      </c>
      <c r="B1471" s="1">
        <v>42369</v>
      </c>
      <c r="C1471" t="s">
        <v>65</v>
      </c>
      <c r="D1471" s="3">
        <v>3694</v>
      </c>
      <c r="E1471" s="2">
        <v>28743.02</v>
      </c>
    </row>
    <row r="1472" spans="1:5" x14ac:dyDescent="0.2">
      <c r="A1472" t="s">
        <v>67</v>
      </c>
      <c r="B1472" s="1">
        <v>42429</v>
      </c>
      <c r="C1472" t="s">
        <v>65</v>
      </c>
      <c r="D1472" s="3">
        <v>315</v>
      </c>
      <c r="E1472" s="2">
        <v>3651.11</v>
      </c>
    </row>
    <row r="1473" spans="1:5" x14ac:dyDescent="0.2">
      <c r="A1473" t="s">
        <v>67</v>
      </c>
      <c r="B1473" s="1">
        <v>42460</v>
      </c>
      <c r="C1473" t="s">
        <v>65</v>
      </c>
      <c r="D1473" s="3">
        <v>150</v>
      </c>
      <c r="E1473" s="2">
        <v>2861</v>
      </c>
    </row>
    <row r="1474" spans="1:5" x14ac:dyDescent="0.2">
      <c r="A1474" t="s">
        <v>67</v>
      </c>
      <c r="B1474" s="1">
        <v>19360</v>
      </c>
      <c r="C1474" t="s">
        <v>62</v>
      </c>
      <c r="D1474" s="3">
        <v>1386</v>
      </c>
      <c r="E1474" s="2">
        <v>82.87</v>
      </c>
    </row>
    <row r="1475" spans="1:5" x14ac:dyDescent="0.2">
      <c r="A1475" t="s">
        <v>67</v>
      </c>
      <c r="B1475" s="1">
        <v>26299</v>
      </c>
      <c r="C1475" t="s">
        <v>62</v>
      </c>
      <c r="D1475" s="3">
        <v>3316</v>
      </c>
      <c r="E1475" s="2">
        <v>656.38</v>
      </c>
    </row>
    <row r="1476" spans="1:5" x14ac:dyDescent="0.2">
      <c r="A1476" t="s">
        <v>67</v>
      </c>
      <c r="B1476" s="1">
        <v>26665</v>
      </c>
      <c r="C1476" t="s">
        <v>62</v>
      </c>
      <c r="D1476" s="3">
        <v>918</v>
      </c>
      <c r="E1476" s="2">
        <v>217.11</v>
      </c>
    </row>
    <row r="1477" spans="1:5" x14ac:dyDescent="0.2">
      <c r="A1477" t="s">
        <v>67</v>
      </c>
      <c r="B1477" s="1">
        <v>27030</v>
      </c>
      <c r="C1477" t="s">
        <v>62</v>
      </c>
      <c r="D1477" s="3">
        <v>1155</v>
      </c>
      <c r="E1477" s="2">
        <v>308.77</v>
      </c>
    </row>
    <row r="1478" spans="1:5" x14ac:dyDescent="0.2">
      <c r="A1478" t="s">
        <v>67</v>
      </c>
      <c r="B1478" s="1">
        <v>27395</v>
      </c>
      <c r="C1478" t="s">
        <v>62</v>
      </c>
      <c r="D1478" s="3">
        <v>4761</v>
      </c>
      <c r="E1478" s="2">
        <v>1750.39</v>
      </c>
    </row>
    <row r="1479" spans="1:5" x14ac:dyDescent="0.2">
      <c r="A1479" t="s">
        <v>67</v>
      </c>
      <c r="B1479" s="1">
        <v>27760</v>
      </c>
      <c r="C1479" t="s">
        <v>62</v>
      </c>
      <c r="D1479" s="3">
        <v>7144</v>
      </c>
      <c r="E1479" s="2">
        <v>2705.85</v>
      </c>
    </row>
    <row r="1480" spans="1:5" x14ac:dyDescent="0.2">
      <c r="A1480" t="s">
        <v>67</v>
      </c>
      <c r="B1480" s="1">
        <v>28126</v>
      </c>
      <c r="C1480" t="s">
        <v>62</v>
      </c>
      <c r="D1480" s="3">
        <v>3270</v>
      </c>
      <c r="E1480" s="2">
        <v>1426.43</v>
      </c>
    </row>
    <row r="1481" spans="1:5" x14ac:dyDescent="0.2">
      <c r="A1481" t="s">
        <v>67</v>
      </c>
      <c r="B1481" s="1">
        <v>28491</v>
      </c>
      <c r="C1481" t="s">
        <v>62</v>
      </c>
      <c r="D1481" s="3">
        <v>3765</v>
      </c>
      <c r="E1481" s="2">
        <v>1970.43</v>
      </c>
    </row>
    <row r="1482" spans="1:5" x14ac:dyDescent="0.2">
      <c r="A1482" t="s">
        <v>67</v>
      </c>
      <c r="B1482" s="1">
        <v>28856</v>
      </c>
      <c r="C1482" t="s">
        <v>62</v>
      </c>
      <c r="D1482" s="3">
        <v>1195</v>
      </c>
      <c r="E1482" s="2">
        <v>2857.36</v>
      </c>
    </row>
    <row r="1483" spans="1:5" x14ac:dyDescent="0.2">
      <c r="A1483" t="s">
        <v>67</v>
      </c>
      <c r="B1483" s="1">
        <v>29221</v>
      </c>
      <c r="C1483" t="s">
        <v>62</v>
      </c>
      <c r="D1483" s="3">
        <v>2013</v>
      </c>
      <c r="E1483" s="2">
        <v>1269.96</v>
      </c>
    </row>
    <row r="1484" spans="1:5" x14ac:dyDescent="0.2">
      <c r="A1484" t="s">
        <v>67</v>
      </c>
      <c r="B1484" s="1">
        <v>29587</v>
      </c>
      <c r="C1484" t="s">
        <v>62</v>
      </c>
      <c r="D1484" s="3">
        <v>490</v>
      </c>
      <c r="E1484" s="2">
        <v>365.54</v>
      </c>
    </row>
    <row r="1485" spans="1:5" x14ac:dyDescent="0.2">
      <c r="A1485" t="s">
        <v>67</v>
      </c>
      <c r="B1485" s="1">
        <v>29952</v>
      </c>
      <c r="C1485" t="s">
        <v>62</v>
      </c>
      <c r="D1485" s="3">
        <v>766</v>
      </c>
      <c r="E1485" s="2">
        <v>650.13</v>
      </c>
    </row>
    <row r="1486" spans="1:5" x14ac:dyDescent="0.2">
      <c r="A1486" t="s">
        <v>67</v>
      </c>
      <c r="B1486" s="1">
        <v>30317</v>
      </c>
      <c r="C1486" t="s">
        <v>62</v>
      </c>
      <c r="D1486" s="3">
        <v>837</v>
      </c>
      <c r="E1486" s="2">
        <v>802</v>
      </c>
    </row>
    <row r="1487" spans="1:5" x14ac:dyDescent="0.2">
      <c r="A1487" t="s">
        <v>67</v>
      </c>
      <c r="B1487" s="1">
        <v>30682</v>
      </c>
      <c r="C1487" t="s">
        <v>62</v>
      </c>
      <c r="D1487" s="3">
        <v>1881</v>
      </c>
      <c r="E1487" s="2">
        <v>2686.89</v>
      </c>
    </row>
    <row r="1488" spans="1:5" x14ac:dyDescent="0.2">
      <c r="A1488" t="s">
        <v>67</v>
      </c>
      <c r="B1488" s="1">
        <v>31048</v>
      </c>
      <c r="C1488" t="s">
        <v>62</v>
      </c>
      <c r="D1488" s="3">
        <v>1708</v>
      </c>
      <c r="E1488" s="2">
        <v>2593.14</v>
      </c>
    </row>
    <row r="1489" spans="1:5" x14ac:dyDescent="0.2">
      <c r="A1489" t="s">
        <v>67</v>
      </c>
      <c r="B1489" s="1">
        <v>31778</v>
      </c>
      <c r="C1489" t="s">
        <v>62</v>
      </c>
      <c r="D1489" s="3">
        <v>669</v>
      </c>
      <c r="E1489" s="2">
        <v>1180.43</v>
      </c>
    </row>
    <row r="1490" spans="1:5" x14ac:dyDescent="0.2">
      <c r="A1490" t="s">
        <v>67</v>
      </c>
      <c r="B1490" s="1">
        <v>32143</v>
      </c>
      <c r="C1490" t="s">
        <v>62</v>
      </c>
      <c r="D1490" s="3">
        <v>319</v>
      </c>
      <c r="E1490" s="2">
        <v>501.33</v>
      </c>
    </row>
    <row r="1491" spans="1:5" x14ac:dyDescent="0.2">
      <c r="A1491" t="s">
        <v>67</v>
      </c>
      <c r="B1491" s="1">
        <v>32509</v>
      </c>
      <c r="C1491" t="s">
        <v>62</v>
      </c>
      <c r="D1491" s="3">
        <v>676</v>
      </c>
      <c r="E1491" s="2">
        <v>957.19</v>
      </c>
    </row>
    <row r="1492" spans="1:5" x14ac:dyDescent="0.2">
      <c r="A1492" t="s">
        <v>67</v>
      </c>
      <c r="B1492" s="1">
        <v>32874</v>
      </c>
      <c r="C1492" t="s">
        <v>62</v>
      </c>
      <c r="D1492" s="3">
        <v>5553</v>
      </c>
      <c r="E1492" s="2">
        <v>9581.69</v>
      </c>
    </row>
    <row r="1493" spans="1:5" x14ac:dyDescent="0.2">
      <c r="A1493" t="s">
        <v>67</v>
      </c>
      <c r="B1493" s="1">
        <v>33239</v>
      </c>
      <c r="C1493" t="s">
        <v>62</v>
      </c>
      <c r="D1493" s="3">
        <v>3400</v>
      </c>
      <c r="E1493" s="2">
        <v>6883.06</v>
      </c>
    </row>
    <row r="1494" spans="1:5" x14ac:dyDescent="0.2">
      <c r="A1494" t="s">
        <v>67</v>
      </c>
      <c r="B1494" s="1">
        <v>33604</v>
      </c>
      <c r="C1494" t="s">
        <v>62</v>
      </c>
      <c r="D1494" s="3">
        <v>3307</v>
      </c>
      <c r="E1494" s="2">
        <v>8127.86</v>
      </c>
    </row>
    <row r="1495" spans="1:5" x14ac:dyDescent="0.2">
      <c r="A1495" t="s">
        <v>67</v>
      </c>
      <c r="B1495" s="1">
        <v>33970</v>
      </c>
      <c r="C1495" t="s">
        <v>62</v>
      </c>
      <c r="D1495" s="3">
        <v>141</v>
      </c>
      <c r="E1495" s="2">
        <v>442.59</v>
      </c>
    </row>
    <row r="1496" spans="1:5" x14ac:dyDescent="0.2">
      <c r="A1496" t="s">
        <v>67</v>
      </c>
      <c r="B1496" s="1">
        <v>34335</v>
      </c>
      <c r="C1496" t="s">
        <v>62</v>
      </c>
      <c r="D1496" s="3">
        <v>7202</v>
      </c>
      <c r="E1496" s="2">
        <v>24464.07</v>
      </c>
    </row>
    <row r="1497" spans="1:5" x14ac:dyDescent="0.2">
      <c r="A1497" t="s">
        <v>67</v>
      </c>
      <c r="B1497" s="1">
        <v>34700</v>
      </c>
      <c r="C1497" t="s">
        <v>62</v>
      </c>
      <c r="D1497" s="3">
        <v>9379</v>
      </c>
      <c r="E1497" s="2">
        <v>44474.86</v>
      </c>
    </row>
    <row r="1498" spans="1:5" x14ac:dyDescent="0.2">
      <c r="A1498" t="s">
        <v>67</v>
      </c>
      <c r="B1498" s="1">
        <v>35065</v>
      </c>
      <c r="C1498" t="s">
        <v>62</v>
      </c>
      <c r="D1498" s="3">
        <v>4967</v>
      </c>
      <c r="E1498" s="2">
        <v>16679.8</v>
      </c>
    </row>
    <row r="1499" spans="1:5" x14ac:dyDescent="0.2">
      <c r="A1499" t="s">
        <v>67</v>
      </c>
      <c r="B1499" s="1">
        <v>35431</v>
      </c>
      <c r="C1499" t="s">
        <v>62</v>
      </c>
      <c r="D1499" s="3">
        <v>10414</v>
      </c>
      <c r="E1499" s="2">
        <v>33641.07</v>
      </c>
    </row>
    <row r="1500" spans="1:5" x14ac:dyDescent="0.2">
      <c r="A1500" t="s">
        <v>67</v>
      </c>
      <c r="B1500" s="1">
        <v>35796</v>
      </c>
      <c r="C1500" t="s">
        <v>62</v>
      </c>
      <c r="D1500" s="3">
        <v>4345</v>
      </c>
      <c r="E1500" s="2">
        <v>5207.3900000000003</v>
      </c>
    </row>
    <row r="1501" spans="1:5" x14ac:dyDescent="0.2">
      <c r="A1501" t="s">
        <v>67</v>
      </c>
      <c r="B1501" s="1">
        <v>36161</v>
      </c>
      <c r="C1501" t="s">
        <v>62</v>
      </c>
      <c r="D1501" s="3">
        <v>4502</v>
      </c>
      <c r="E1501" s="2">
        <v>11983.46</v>
      </c>
    </row>
    <row r="1502" spans="1:5" x14ac:dyDescent="0.2">
      <c r="A1502" t="s">
        <v>67</v>
      </c>
      <c r="B1502" s="1">
        <v>36526</v>
      </c>
      <c r="C1502" t="s">
        <v>62</v>
      </c>
      <c r="D1502" s="3">
        <v>2740</v>
      </c>
      <c r="E1502" s="2">
        <v>550.73</v>
      </c>
    </row>
    <row r="1503" spans="1:5" x14ac:dyDescent="0.2">
      <c r="A1503" t="s">
        <v>67</v>
      </c>
      <c r="B1503" s="1">
        <v>36892</v>
      </c>
      <c r="C1503" t="s">
        <v>62</v>
      </c>
      <c r="D1503" s="3">
        <v>23422</v>
      </c>
      <c r="E1503" s="2">
        <v>86179.46</v>
      </c>
    </row>
    <row r="1504" spans="1:5" x14ac:dyDescent="0.2">
      <c r="A1504" t="s">
        <v>67</v>
      </c>
      <c r="B1504" s="1">
        <v>37257</v>
      </c>
      <c r="C1504" t="s">
        <v>62</v>
      </c>
      <c r="D1504" s="3">
        <v>31189</v>
      </c>
      <c r="E1504" s="2">
        <v>81834.899999999994</v>
      </c>
    </row>
    <row r="1505" spans="1:5" x14ac:dyDescent="0.2">
      <c r="A1505" t="s">
        <v>67</v>
      </c>
      <c r="B1505" s="1">
        <v>37622</v>
      </c>
      <c r="C1505" t="s">
        <v>62</v>
      </c>
      <c r="D1505" s="3">
        <v>20726</v>
      </c>
      <c r="E1505" s="2">
        <v>36282.07</v>
      </c>
    </row>
    <row r="1506" spans="1:5" x14ac:dyDescent="0.2">
      <c r="A1506" t="s">
        <v>67</v>
      </c>
      <c r="B1506" s="1">
        <v>37987</v>
      </c>
      <c r="C1506" t="s">
        <v>62</v>
      </c>
      <c r="D1506" s="3">
        <v>16689</v>
      </c>
      <c r="E1506" s="2">
        <v>30876.85</v>
      </c>
    </row>
    <row r="1507" spans="1:5" x14ac:dyDescent="0.2">
      <c r="A1507" t="s">
        <v>67</v>
      </c>
      <c r="B1507" s="1">
        <v>38718</v>
      </c>
      <c r="C1507" t="s">
        <v>62</v>
      </c>
      <c r="D1507" s="3">
        <v>17501</v>
      </c>
      <c r="E1507" s="2">
        <v>7625.48</v>
      </c>
    </row>
    <row r="1508" spans="1:5" x14ac:dyDescent="0.2">
      <c r="A1508" t="s">
        <v>67</v>
      </c>
      <c r="B1508" s="1">
        <v>39083</v>
      </c>
      <c r="C1508" t="s">
        <v>62</v>
      </c>
      <c r="D1508" s="3">
        <v>3001</v>
      </c>
      <c r="E1508" s="2">
        <v>862.19</v>
      </c>
    </row>
    <row r="1509" spans="1:5" x14ac:dyDescent="0.2">
      <c r="A1509" t="s">
        <v>67</v>
      </c>
      <c r="B1509" s="1">
        <v>39448</v>
      </c>
      <c r="C1509" t="s">
        <v>62</v>
      </c>
      <c r="D1509" s="3">
        <v>3001</v>
      </c>
      <c r="E1509" s="2">
        <v>687.53</v>
      </c>
    </row>
    <row r="1510" spans="1:5" x14ac:dyDescent="0.2">
      <c r="A1510" t="s">
        <v>67</v>
      </c>
      <c r="B1510" s="1">
        <v>40057</v>
      </c>
      <c r="C1510" t="s">
        <v>62</v>
      </c>
      <c r="D1510" s="3">
        <v>59708</v>
      </c>
      <c r="E1510" s="2">
        <v>84693.84</v>
      </c>
    </row>
    <row r="1511" spans="1:5" x14ac:dyDescent="0.2">
      <c r="A1511" t="s">
        <v>67</v>
      </c>
      <c r="B1511" s="1">
        <v>40939</v>
      </c>
      <c r="C1511" t="s">
        <v>62</v>
      </c>
      <c r="D1511" s="3">
        <v>4000</v>
      </c>
      <c r="E1511" s="2">
        <v>3669.84</v>
      </c>
    </row>
    <row r="1512" spans="1:5" x14ac:dyDescent="0.2">
      <c r="A1512" t="s">
        <v>67</v>
      </c>
      <c r="B1512" s="1">
        <v>41121</v>
      </c>
      <c r="C1512" t="s">
        <v>62</v>
      </c>
      <c r="D1512" s="3">
        <v>1994</v>
      </c>
      <c r="E1512" s="2">
        <v>1666.99</v>
      </c>
    </row>
    <row r="1513" spans="1:5" x14ac:dyDescent="0.2">
      <c r="A1513" t="s">
        <v>67</v>
      </c>
      <c r="B1513" s="1">
        <v>41274</v>
      </c>
      <c r="C1513" t="s">
        <v>62</v>
      </c>
      <c r="D1513" s="3">
        <v>2000</v>
      </c>
      <c r="E1513" s="2">
        <v>27382.53</v>
      </c>
    </row>
    <row r="1514" spans="1:5" x14ac:dyDescent="0.2">
      <c r="A1514" t="s">
        <v>67</v>
      </c>
      <c r="B1514" s="1">
        <v>41639</v>
      </c>
      <c r="C1514" t="s">
        <v>62</v>
      </c>
      <c r="D1514" s="3">
        <v>11026</v>
      </c>
      <c r="E1514" s="2">
        <v>16202.84</v>
      </c>
    </row>
    <row r="1515" spans="1:5" x14ac:dyDescent="0.2">
      <c r="A1515" t="s">
        <v>67</v>
      </c>
      <c r="B1515" s="1">
        <v>41698</v>
      </c>
      <c r="C1515" t="s">
        <v>62</v>
      </c>
      <c r="D1515" s="3">
        <v>2496</v>
      </c>
      <c r="E1515" s="2">
        <v>6655.2</v>
      </c>
    </row>
    <row r="1516" spans="1:5" x14ac:dyDescent="0.2">
      <c r="A1516" t="s">
        <v>67</v>
      </c>
      <c r="B1516" s="1">
        <v>41791</v>
      </c>
      <c r="C1516" t="s">
        <v>62</v>
      </c>
      <c r="D1516" s="3">
        <v>500</v>
      </c>
      <c r="E1516" s="2">
        <v>616.08000000000004</v>
      </c>
    </row>
    <row r="1517" spans="1:5" x14ac:dyDescent="0.2">
      <c r="A1517" t="s">
        <v>67</v>
      </c>
      <c r="B1517" s="1">
        <v>41821</v>
      </c>
      <c r="C1517" t="s">
        <v>62</v>
      </c>
      <c r="D1517" s="3">
        <v>1500</v>
      </c>
      <c r="E1517" s="2">
        <v>1474.78</v>
      </c>
    </row>
    <row r="1518" spans="1:5" x14ac:dyDescent="0.2">
      <c r="A1518" t="s">
        <v>67</v>
      </c>
      <c r="B1518" s="1">
        <v>41851</v>
      </c>
      <c r="C1518" t="s">
        <v>62</v>
      </c>
      <c r="D1518" s="3">
        <v>2997</v>
      </c>
      <c r="E1518" s="2">
        <v>3111.83</v>
      </c>
    </row>
    <row r="1519" spans="1:5" x14ac:dyDescent="0.2">
      <c r="A1519" t="s">
        <v>67</v>
      </c>
      <c r="B1519" s="1">
        <v>41882</v>
      </c>
      <c r="C1519" t="s">
        <v>62</v>
      </c>
      <c r="D1519" s="3">
        <v>21151</v>
      </c>
      <c r="E1519" s="2">
        <v>84504.74</v>
      </c>
    </row>
    <row r="1520" spans="1:5" x14ac:dyDescent="0.2">
      <c r="A1520" t="s">
        <v>67</v>
      </c>
      <c r="B1520" s="1">
        <v>41973</v>
      </c>
      <c r="C1520" t="s">
        <v>62</v>
      </c>
      <c r="D1520" s="3">
        <v>4000</v>
      </c>
      <c r="E1520" s="2">
        <v>7285.76</v>
      </c>
    </row>
    <row r="1521" spans="1:5" x14ac:dyDescent="0.2">
      <c r="A1521" t="s">
        <v>67</v>
      </c>
      <c r="B1521" s="1">
        <v>42004</v>
      </c>
      <c r="C1521" t="s">
        <v>62</v>
      </c>
      <c r="D1521" s="3">
        <v>4500</v>
      </c>
      <c r="E1521" s="2">
        <v>8413.2199999999993</v>
      </c>
    </row>
    <row r="1522" spans="1:5" x14ac:dyDescent="0.2">
      <c r="A1522" t="s">
        <v>67</v>
      </c>
      <c r="B1522" s="1">
        <v>42094</v>
      </c>
      <c r="C1522" t="s">
        <v>62</v>
      </c>
      <c r="D1522" s="3">
        <v>2000</v>
      </c>
      <c r="E1522" s="2">
        <v>2181.87</v>
      </c>
    </row>
    <row r="1523" spans="1:5" x14ac:dyDescent="0.2">
      <c r="A1523" t="s">
        <v>67</v>
      </c>
      <c r="B1523" s="1">
        <v>42185</v>
      </c>
      <c r="C1523" t="s">
        <v>62</v>
      </c>
      <c r="D1523" s="3">
        <v>3626</v>
      </c>
      <c r="E1523" s="2">
        <v>8326.76</v>
      </c>
    </row>
    <row r="1524" spans="1:5" x14ac:dyDescent="0.2">
      <c r="A1524" t="s">
        <v>67</v>
      </c>
      <c r="B1524" s="1">
        <v>42216</v>
      </c>
      <c r="C1524" t="s">
        <v>62</v>
      </c>
      <c r="D1524" s="3">
        <v>1000</v>
      </c>
      <c r="E1524" s="2">
        <v>1439.07</v>
      </c>
    </row>
    <row r="1525" spans="1:5" x14ac:dyDescent="0.2">
      <c r="A1525" t="s">
        <v>67</v>
      </c>
      <c r="B1525" s="1">
        <v>42369</v>
      </c>
      <c r="C1525" t="s">
        <v>62</v>
      </c>
      <c r="D1525" s="3">
        <v>3000</v>
      </c>
      <c r="E1525" s="2">
        <v>4099.96</v>
      </c>
    </row>
    <row r="1526" spans="1:5" x14ac:dyDescent="0.2">
      <c r="A1526" t="s">
        <v>67</v>
      </c>
      <c r="B1526" s="1">
        <v>42429</v>
      </c>
      <c r="C1526" t="s">
        <v>62</v>
      </c>
      <c r="D1526" s="3">
        <v>1000</v>
      </c>
      <c r="E1526" s="2">
        <v>969.6</v>
      </c>
    </row>
    <row r="1527" spans="1:5" x14ac:dyDescent="0.2">
      <c r="A1527" t="s">
        <v>67</v>
      </c>
      <c r="B1527" s="1">
        <v>40166</v>
      </c>
      <c r="C1527" t="s">
        <v>93</v>
      </c>
      <c r="D1527" s="3">
        <v>500</v>
      </c>
      <c r="E1527" s="2">
        <v>267.95</v>
      </c>
    </row>
    <row r="1528" spans="1:5" x14ac:dyDescent="0.2">
      <c r="A1528" t="s">
        <v>67</v>
      </c>
      <c r="B1528" s="1">
        <v>40999</v>
      </c>
      <c r="C1528" t="s">
        <v>93</v>
      </c>
      <c r="D1528" s="3">
        <v>3000</v>
      </c>
      <c r="E1528" s="2">
        <v>7468.89</v>
      </c>
    </row>
    <row r="1529" spans="1:5" x14ac:dyDescent="0.2">
      <c r="A1529" t="s">
        <v>67</v>
      </c>
      <c r="B1529" s="1">
        <v>41060</v>
      </c>
      <c r="C1529" t="s">
        <v>93</v>
      </c>
      <c r="D1529" s="3">
        <v>2000</v>
      </c>
      <c r="E1529" s="2">
        <v>3436.98</v>
      </c>
    </row>
    <row r="1530" spans="1:5" x14ac:dyDescent="0.2">
      <c r="A1530" t="s">
        <v>67</v>
      </c>
      <c r="B1530" s="1">
        <v>42004</v>
      </c>
      <c r="C1530" t="s">
        <v>93</v>
      </c>
      <c r="D1530" s="3">
        <v>500</v>
      </c>
      <c r="E1530" s="2">
        <v>2106.8200000000002</v>
      </c>
    </row>
    <row r="1531" spans="1:5" x14ac:dyDescent="0.2">
      <c r="A1531" t="s">
        <v>67</v>
      </c>
      <c r="B1531" s="1">
        <v>42124</v>
      </c>
      <c r="C1531" t="s">
        <v>93</v>
      </c>
      <c r="D1531" s="3">
        <v>1500</v>
      </c>
      <c r="E1531" s="2">
        <v>3343.35</v>
      </c>
    </row>
    <row r="1532" spans="1:5" x14ac:dyDescent="0.2">
      <c r="A1532" t="s">
        <v>67</v>
      </c>
      <c r="B1532" s="1">
        <v>25934</v>
      </c>
      <c r="C1532" t="s">
        <v>68</v>
      </c>
      <c r="D1532" s="3">
        <v>9534</v>
      </c>
      <c r="E1532" s="2">
        <v>10681.62</v>
      </c>
    </row>
    <row r="1533" spans="1:5" x14ac:dyDescent="0.2">
      <c r="A1533" t="s">
        <v>67</v>
      </c>
      <c r="B1533" s="1">
        <v>27395</v>
      </c>
      <c r="C1533" t="s">
        <v>68</v>
      </c>
      <c r="D1533" s="3">
        <v>4106</v>
      </c>
      <c r="E1533" s="2">
        <v>5582.68</v>
      </c>
    </row>
    <row r="1534" spans="1:5" x14ac:dyDescent="0.2">
      <c r="A1534" t="s">
        <v>67</v>
      </c>
      <c r="B1534" s="1">
        <v>27760</v>
      </c>
      <c r="C1534" t="s">
        <v>68</v>
      </c>
      <c r="D1534" s="3">
        <v>6637</v>
      </c>
      <c r="E1534" s="2">
        <v>13223.11</v>
      </c>
    </row>
    <row r="1535" spans="1:5" x14ac:dyDescent="0.2">
      <c r="A1535" t="s">
        <v>67</v>
      </c>
      <c r="B1535" s="1">
        <v>28856</v>
      </c>
      <c r="C1535" t="s">
        <v>68</v>
      </c>
      <c r="D1535" s="3">
        <v>22754</v>
      </c>
      <c r="E1535" s="2">
        <v>55924.97</v>
      </c>
    </row>
    <row r="1536" spans="1:5" x14ac:dyDescent="0.2">
      <c r="A1536" t="s">
        <v>67</v>
      </c>
      <c r="B1536" s="1">
        <v>29221</v>
      </c>
      <c r="C1536" t="s">
        <v>68</v>
      </c>
      <c r="D1536" s="3">
        <v>80071</v>
      </c>
      <c r="E1536" s="2">
        <v>191893.5</v>
      </c>
    </row>
    <row r="1537" spans="1:5" x14ac:dyDescent="0.2">
      <c r="A1537" t="s">
        <v>67</v>
      </c>
      <c r="B1537" s="1">
        <v>29587</v>
      </c>
      <c r="C1537" t="s">
        <v>68</v>
      </c>
      <c r="D1537" s="3">
        <v>70081</v>
      </c>
      <c r="E1537" s="2">
        <v>217290.59</v>
      </c>
    </row>
    <row r="1538" spans="1:5" x14ac:dyDescent="0.2">
      <c r="A1538" t="s">
        <v>67</v>
      </c>
      <c r="B1538" s="1">
        <v>29952</v>
      </c>
      <c r="C1538" t="s">
        <v>68</v>
      </c>
      <c r="D1538" s="3">
        <v>11268</v>
      </c>
      <c r="E1538" s="2">
        <v>41543.370000000003</v>
      </c>
    </row>
    <row r="1539" spans="1:5" x14ac:dyDescent="0.2">
      <c r="A1539" t="s">
        <v>67</v>
      </c>
      <c r="B1539" s="1">
        <v>31048</v>
      </c>
      <c r="C1539" t="s">
        <v>68</v>
      </c>
      <c r="D1539" s="3">
        <v>1239</v>
      </c>
      <c r="E1539" s="2">
        <v>4414.2</v>
      </c>
    </row>
    <row r="1540" spans="1:5" x14ac:dyDescent="0.2">
      <c r="A1540" t="s">
        <v>67</v>
      </c>
      <c r="B1540" s="1">
        <v>31413</v>
      </c>
      <c r="C1540" t="s">
        <v>68</v>
      </c>
      <c r="D1540" s="3">
        <v>1678</v>
      </c>
      <c r="E1540" s="2">
        <v>5496.4</v>
      </c>
    </row>
    <row r="1541" spans="1:5" x14ac:dyDescent="0.2">
      <c r="A1541" t="s">
        <v>67</v>
      </c>
      <c r="B1541" s="1">
        <v>35431</v>
      </c>
      <c r="C1541" t="s">
        <v>68</v>
      </c>
      <c r="D1541" s="3">
        <v>4479</v>
      </c>
      <c r="E1541" s="2">
        <v>27364.78</v>
      </c>
    </row>
    <row r="1542" spans="1:5" x14ac:dyDescent="0.2">
      <c r="A1542" t="s">
        <v>67</v>
      </c>
      <c r="B1542" s="1">
        <v>42185</v>
      </c>
      <c r="C1542" t="s">
        <v>68</v>
      </c>
      <c r="D1542" s="3">
        <v>150</v>
      </c>
      <c r="E1542" s="2">
        <v>6714.78</v>
      </c>
    </row>
    <row r="1543" spans="1:5" x14ac:dyDescent="0.2">
      <c r="A1543" t="s">
        <v>67</v>
      </c>
      <c r="B1543" s="1">
        <v>39873</v>
      </c>
      <c r="C1543" t="s">
        <v>14</v>
      </c>
      <c r="D1543" s="3">
        <v>908</v>
      </c>
      <c r="E1543" s="2">
        <v>14193.53</v>
      </c>
    </row>
    <row r="1544" spans="1:5" x14ac:dyDescent="0.2">
      <c r="A1544" t="s">
        <v>67</v>
      </c>
      <c r="B1544" s="1">
        <v>40939</v>
      </c>
      <c r="C1544" t="s">
        <v>14</v>
      </c>
      <c r="D1544" s="3">
        <v>120825</v>
      </c>
      <c r="E1544" s="2">
        <v>538958.29</v>
      </c>
    </row>
    <row r="1545" spans="1:5" x14ac:dyDescent="0.2">
      <c r="A1545" t="s">
        <v>67</v>
      </c>
      <c r="B1545" s="1">
        <v>41882</v>
      </c>
      <c r="C1545" t="s">
        <v>14</v>
      </c>
      <c r="D1545" s="3">
        <v>10</v>
      </c>
      <c r="E1545" s="2">
        <v>423.98</v>
      </c>
    </row>
  </sheetData>
  <mergeCells count="4">
    <mergeCell ref="A1:F1"/>
    <mergeCell ref="A2:F2"/>
    <mergeCell ref="A3:F3"/>
    <mergeCell ref="L57:M57"/>
  </mergeCells>
  <pageMargins left="0.75" right="0.75" top="2.65" bottom="1" header="0.5" footer="0.5"/>
  <pageSetup scale="89" orientation="portrait" r:id="rId1"/>
  <headerFooter alignWithMargins="0">
    <oddHeader xml:space="preserve">&amp;C&amp;"Arial,Bold"&amp;12Kentucky Utilities Company
Zero Intercept Analysis&amp;"Times New Roman,Bold"
&amp;"Arial,Bold"Account 365 -- Overhead Conductor
&amp;RExhibit WSS-13
&amp;P of &amp;N+1 </oddHeader>
  </headerFooter>
  <colBreaks count="1" manualBreakCount="1">
    <brk id="13" min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1036"/>
  <sheetViews>
    <sheetView view="pageBreakPreview" zoomScale="80" zoomScaleNormal="75" zoomScaleSheetLayoutView="80" workbookViewId="0">
      <selection sqref="A1:F1"/>
    </sheetView>
  </sheetViews>
  <sheetFormatPr defaultColWidth="9.140625" defaultRowHeight="12.75" x14ac:dyDescent="0.2"/>
  <cols>
    <col min="1" max="1" width="32.42578125" style="15" bestFit="1" customWidth="1"/>
    <col min="2" max="2" width="13.85546875" style="27" bestFit="1" customWidth="1"/>
    <col min="3" max="3" width="39.28515625" style="15" bestFit="1" customWidth="1"/>
    <col min="4" max="4" width="14.28515625" style="25" bestFit="1" customWidth="1"/>
    <col min="5" max="5" width="16.5703125" style="26" bestFit="1" customWidth="1"/>
    <col min="6" max="7" width="9.140625" style="15"/>
    <col min="8" max="8" width="40" style="15" bestFit="1" customWidth="1"/>
    <col min="9" max="9" width="11.42578125" style="15" bestFit="1" customWidth="1"/>
    <col min="10" max="10" width="17" style="15" bestFit="1" customWidth="1"/>
    <col min="11" max="11" width="15.140625" style="15" bestFit="1" customWidth="1"/>
    <col min="12" max="12" width="10.85546875" style="15" bestFit="1" customWidth="1"/>
    <col min="13" max="13" width="13.140625" style="15" bestFit="1" customWidth="1"/>
    <col min="14" max="14" width="11.85546875" style="15" customWidth="1"/>
    <col min="15" max="16" width="20.42578125" style="15" customWidth="1"/>
    <col min="17" max="17" width="13.42578125" style="15" bestFit="1" customWidth="1"/>
    <col min="18" max="18" width="11.7109375" style="15" bestFit="1" customWidth="1"/>
    <col min="19" max="20" width="12" style="15" bestFit="1" customWidth="1"/>
    <col min="21" max="21" width="14.140625" style="15" bestFit="1" customWidth="1"/>
    <col min="22" max="22" width="14.42578125" style="15" bestFit="1" customWidth="1"/>
    <col min="23" max="24" width="21.5703125" style="15" bestFit="1" customWidth="1"/>
    <col min="25" max="28" width="9.140625" style="15"/>
    <col min="29" max="29" width="16.140625" style="15" bestFit="1" customWidth="1"/>
    <col min="30" max="30" width="9.85546875" style="15" bestFit="1" customWidth="1"/>
    <col min="31" max="33" width="9.140625" style="15"/>
    <col min="34" max="34" width="18.28515625" style="15" bestFit="1" customWidth="1"/>
    <col min="35" max="16384" width="9.140625" style="15"/>
  </cols>
  <sheetData>
    <row r="1" spans="1:30" ht="15.75" x14ac:dyDescent="0.25">
      <c r="A1" s="140" t="s">
        <v>119</v>
      </c>
      <c r="B1" s="140"/>
      <c r="C1" s="140"/>
      <c r="D1" s="140"/>
      <c r="E1" s="140"/>
      <c r="F1" s="140"/>
    </row>
    <row r="2" spans="1:30" ht="15.75" x14ac:dyDescent="0.25">
      <c r="A2" s="139" t="s">
        <v>122</v>
      </c>
      <c r="B2" s="139"/>
      <c r="C2" s="139"/>
      <c r="D2" s="139"/>
      <c r="E2" s="139"/>
      <c r="F2" s="139"/>
    </row>
    <row r="3" spans="1:30" ht="15.75" x14ac:dyDescent="0.25">
      <c r="A3" s="139" t="s">
        <v>139</v>
      </c>
      <c r="B3" s="139"/>
      <c r="C3" s="139"/>
      <c r="D3" s="139"/>
      <c r="E3" s="139"/>
      <c r="F3" s="139"/>
    </row>
    <row r="6" spans="1:30" s="21" customFormat="1" x14ac:dyDescent="0.2">
      <c r="A6" s="21" t="s">
        <v>17</v>
      </c>
      <c r="B6" s="22" t="s">
        <v>20</v>
      </c>
      <c r="C6" s="21" t="s">
        <v>18</v>
      </c>
      <c r="D6" s="23" t="s">
        <v>21</v>
      </c>
      <c r="E6" s="24" t="s">
        <v>19</v>
      </c>
    </row>
    <row r="7" spans="1:30" ht="15.75" x14ac:dyDescent="0.25">
      <c r="A7" s="132" t="s">
        <v>52</v>
      </c>
      <c r="B7" s="133">
        <v>40028</v>
      </c>
      <c r="C7" s="132" t="s">
        <v>63</v>
      </c>
      <c r="D7" s="132">
        <v>8</v>
      </c>
      <c r="E7" s="134">
        <v>44.72</v>
      </c>
    </row>
    <row r="8" spans="1:30" ht="15.75" x14ac:dyDescent="0.25">
      <c r="A8" s="132" t="s">
        <v>52</v>
      </c>
      <c r="B8" s="133">
        <v>40057</v>
      </c>
      <c r="C8" s="132" t="s">
        <v>63</v>
      </c>
      <c r="D8" s="132">
        <v>54</v>
      </c>
      <c r="E8" s="135">
        <v>96.6</v>
      </c>
      <c r="H8" s="50" t="s">
        <v>13</v>
      </c>
      <c r="I8" s="51" t="s">
        <v>1</v>
      </c>
      <c r="J8" s="51" t="s">
        <v>90</v>
      </c>
      <c r="K8" s="51" t="s">
        <v>0</v>
      </c>
      <c r="L8" s="51" t="s">
        <v>2</v>
      </c>
      <c r="M8" s="10" t="s">
        <v>3</v>
      </c>
      <c r="N8" s="10" t="s">
        <v>4</v>
      </c>
      <c r="O8" s="10" t="s">
        <v>5</v>
      </c>
      <c r="P8" s="10" t="s">
        <v>6</v>
      </c>
      <c r="Q8" s="10" t="s">
        <v>7</v>
      </c>
      <c r="R8" s="10" t="s">
        <v>8</v>
      </c>
      <c r="S8" s="10" t="s">
        <v>9</v>
      </c>
      <c r="T8" s="66" t="s">
        <v>110</v>
      </c>
      <c r="U8" s="66"/>
      <c r="W8" s="66" t="s">
        <v>111</v>
      </c>
      <c r="X8" s="15" t="s">
        <v>112</v>
      </c>
      <c r="Y8"/>
      <c r="Z8"/>
      <c r="AA8"/>
      <c r="AB8"/>
      <c r="AC8"/>
      <c r="AD8"/>
    </row>
    <row r="9" spans="1:30" ht="15.75" x14ac:dyDescent="0.25">
      <c r="A9" s="132" t="s">
        <v>52</v>
      </c>
      <c r="B9" s="133">
        <v>40330</v>
      </c>
      <c r="C9" s="132" t="s">
        <v>63</v>
      </c>
      <c r="D9" s="132">
        <v>6</v>
      </c>
      <c r="E9" s="135">
        <v>6.83</v>
      </c>
      <c r="H9" s="31" t="s">
        <v>63</v>
      </c>
      <c r="I9" s="31">
        <v>13.120000000000003</v>
      </c>
      <c r="J9" s="84">
        <f t="shared" ref="J9:J36" si="0">SUMIF($C$7:$C$1034,H9,$E$7:$E$1034)</f>
        <v>89006.2</v>
      </c>
      <c r="K9" s="84">
        <f t="shared" ref="K9:K36" si="1">SUMIF($C$7:$C$1034,H9,$D$7:$D$1034)</f>
        <v>39823</v>
      </c>
      <c r="L9" s="31">
        <f>J9/K9</f>
        <v>2.2350450744544608</v>
      </c>
      <c r="M9" s="11">
        <f>K9</f>
        <v>39823</v>
      </c>
      <c r="N9" s="12">
        <f>L9</f>
        <v>2.2350450744544608</v>
      </c>
      <c r="O9" s="13">
        <f>I9</f>
        <v>13.120000000000003</v>
      </c>
      <c r="P9" s="14">
        <f t="shared" ref="P9:P36" si="2">J$50+J$49*O9</f>
        <v>4.8094100382841534</v>
      </c>
      <c r="Q9" s="15">
        <f>N9*M9^0.5</f>
        <v>446.01891092857107</v>
      </c>
      <c r="R9" s="13">
        <f>M9^0.5</f>
        <v>199.55700939831706</v>
      </c>
      <c r="S9" s="15">
        <f>O9*M9^0.5</f>
        <v>2618.1879633059202</v>
      </c>
      <c r="U9" s="11">
        <f t="shared" ref="U9:U37" si="3">M9</f>
        <v>39823</v>
      </c>
      <c r="V9" s="30">
        <f t="shared" ref="V9:V37" si="4">$J$50*R9+S9*$J$49</f>
        <v>959.7514842102313</v>
      </c>
      <c r="W9" s="13">
        <f t="shared" ref="W9:W37" si="5">V9-Q9</f>
        <v>513.73257328166028</v>
      </c>
      <c r="X9" s="13">
        <f t="shared" ref="X9:X37" si="6">W9^2</f>
        <v>263921.15685059642</v>
      </c>
      <c r="Y9"/>
      <c r="Z9"/>
      <c r="AA9"/>
      <c r="AB9"/>
      <c r="AC9"/>
      <c r="AD9"/>
    </row>
    <row r="10" spans="1:30" ht="15.75" x14ac:dyDescent="0.25">
      <c r="A10" s="132" t="s">
        <v>52</v>
      </c>
      <c r="B10" s="133">
        <v>40756</v>
      </c>
      <c r="C10" s="132" t="s">
        <v>63</v>
      </c>
      <c r="D10" s="132">
        <v>1467</v>
      </c>
      <c r="E10" s="135">
        <v>2076.1999999999998</v>
      </c>
      <c r="H10" s="31" t="s">
        <v>140</v>
      </c>
      <c r="I10" s="31">
        <v>66.36</v>
      </c>
      <c r="J10" s="84">
        <f t="shared" si="0"/>
        <v>79989007.179999918</v>
      </c>
      <c r="K10" s="84">
        <f t="shared" si="1"/>
        <v>15404958</v>
      </c>
      <c r="L10" s="31">
        <f t="shared" ref="L10:L36" si="7">J10/K10</f>
        <v>5.192419685921891</v>
      </c>
      <c r="M10" s="11">
        <f t="shared" ref="M10:N31" si="8">K10</f>
        <v>15404958</v>
      </c>
      <c r="N10" s="12">
        <f t="shared" si="8"/>
        <v>5.192419685921891</v>
      </c>
      <c r="O10" s="13">
        <f t="shared" ref="O10:O36" si="9">I10</f>
        <v>66.36</v>
      </c>
      <c r="P10" s="14">
        <f t="shared" si="2"/>
        <v>5.3555016503972181</v>
      </c>
      <c r="Q10" s="15">
        <f t="shared" ref="Q10:Q36" si="10">N10*M10^0.5</f>
        <v>20379.80607215827</v>
      </c>
      <c r="R10" s="13">
        <f t="shared" ref="R10:R36" si="11">M10^0.5</f>
        <v>3924.9150309274214</v>
      </c>
      <c r="S10" s="15">
        <f t="shared" ref="S10:S36" si="12">O10*M10^0.5</f>
        <v>260457.36145234367</v>
      </c>
      <c r="U10" s="11">
        <f t="shared" si="3"/>
        <v>15404958</v>
      </c>
      <c r="V10" s="30">
        <f t="shared" si="4"/>
        <v>21019.888925800657</v>
      </c>
      <c r="W10" s="13">
        <f t="shared" si="5"/>
        <v>640.08285364238691</v>
      </c>
      <c r="X10" s="13">
        <f t="shared" si="6"/>
        <v>409706.05952698132</v>
      </c>
      <c r="Y10"/>
      <c r="Z10"/>
      <c r="AA10"/>
      <c r="AB10"/>
      <c r="AC10"/>
      <c r="AD10"/>
    </row>
    <row r="11" spans="1:30" ht="15.75" x14ac:dyDescent="0.25">
      <c r="A11" s="132" t="s">
        <v>52</v>
      </c>
      <c r="B11" s="133">
        <v>40786</v>
      </c>
      <c r="C11" s="132" t="s">
        <v>63</v>
      </c>
      <c r="D11" s="132">
        <v>5</v>
      </c>
      <c r="E11" s="135">
        <v>117.54</v>
      </c>
      <c r="H11" s="31" t="s">
        <v>66</v>
      </c>
      <c r="I11" s="31">
        <v>83.69</v>
      </c>
      <c r="J11" s="84">
        <f t="shared" si="0"/>
        <v>1250374.51</v>
      </c>
      <c r="K11" s="84">
        <f t="shared" si="1"/>
        <v>120419</v>
      </c>
      <c r="L11" s="31">
        <f t="shared" si="7"/>
        <v>10.383531751633878</v>
      </c>
      <c r="M11" s="11">
        <f t="shared" si="8"/>
        <v>120419</v>
      </c>
      <c r="N11" s="12">
        <f t="shared" si="8"/>
        <v>10.383531751633878</v>
      </c>
      <c r="O11" s="13">
        <f t="shared" si="9"/>
        <v>83.69</v>
      </c>
      <c r="P11" s="14">
        <f t="shared" si="2"/>
        <v>5.5332583678637741</v>
      </c>
      <c r="Q11" s="15">
        <f t="shared" si="10"/>
        <v>3603.2351333237543</v>
      </c>
      <c r="R11" s="13">
        <f t="shared" si="11"/>
        <v>347.01440892274201</v>
      </c>
      <c r="S11" s="15">
        <f t="shared" si="12"/>
        <v>29041.635882744278</v>
      </c>
      <c r="T11" s="59"/>
      <c r="U11" s="79">
        <f t="shared" si="3"/>
        <v>120419</v>
      </c>
      <c r="V11" s="30">
        <f t="shared" si="4"/>
        <v>1920.1203819410637</v>
      </c>
      <c r="W11" s="78">
        <f t="shared" si="5"/>
        <v>-1683.1147513826907</v>
      </c>
      <c r="X11" s="78">
        <f t="shared" si="6"/>
        <v>2832875.2663220167</v>
      </c>
      <c r="Y11"/>
      <c r="Z11"/>
      <c r="AA11"/>
      <c r="AB11"/>
      <c r="AC11"/>
      <c r="AD11"/>
    </row>
    <row r="12" spans="1:30" ht="15.75" x14ac:dyDescent="0.25">
      <c r="A12" s="132" t="s">
        <v>52</v>
      </c>
      <c r="B12" s="133">
        <v>40848</v>
      </c>
      <c r="C12" s="132" t="s">
        <v>63</v>
      </c>
      <c r="D12" s="132">
        <v>594</v>
      </c>
      <c r="E12" s="135">
        <v>1000.61</v>
      </c>
      <c r="H12" s="31" t="s">
        <v>99</v>
      </c>
      <c r="I12" s="31">
        <v>105.6</v>
      </c>
      <c r="J12" s="84">
        <f t="shared" si="0"/>
        <v>9840505.5000000019</v>
      </c>
      <c r="K12" s="84">
        <f t="shared" si="1"/>
        <v>773491</v>
      </c>
      <c r="L12" s="31">
        <f t="shared" si="7"/>
        <v>12.722197801913664</v>
      </c>
      <c r="M12" s="11">
        <f t="shared" si="8"/>
        <v>773491</v>
      </c>
      <c r="N12" s="12">
        <f t="shared" si="8"/>
        <v>12.722197801913664</v>
      </c>
      <c r="O12" s="13">
        <f t="shared" si="9"/>
        <v>105.6</v>
      </c>
      <c r="P12" s="14">
        <f t="shared" si="2"/>
        <v>5.757992913720221</v>
      </c>
      <c r="Q12" s="15">
        <f t="shared" si="10"/>
        <v>11188.961410328457</v>
      </c>
      <c r="R12" s="13">
        <f t="shared" si="11"/>
        <v>879.48337107645193</v>
      </c>
      <c r="S12" s="15">
        <f t="shared" si="12"/>
        <v>92873.443985673322</v>
      </c>
      <c r="U12" s="11">
        <f t="shared" si="3"/>
        <v>773491</v>
      </c>
      <c r="V12" s="30">
        <f t="shared" si="4"/>
        <v>5064.0590183929826</v>
      </c>
      <c r="W12" s="13">
        <f t="shared" si="5"/>
        <v>-6124.902391935474</v>
      </c>
      <c r="X12" s="13">
        <f t="shared" si="6"/>
        <v>37514429.310736895</v>
      </c>
      <c r="Y12"/>
      <c r="Z12"/>
      <c r="AA12"/>
      <c r="AB12"/>
      <c r="AC12"/>
      <c r="AD12"/>
    </row>
    <row r="13" spans="1:30" ht="15.75" x14ac:dyDescent="0.25">
      <c r="A13" s="132" t="s">
        <v>52</v>
      </c>
      <c r="B13" s="133">
        <v>41153</v>
      </c>
      <c r="C13" s="132" t="s">
        <v>63</v>
      </c>
      <c r="D13" s="132">
        <v>24</v>
      </c>
      <c r="E13" s="135">
        <v>73.36</v>
      </c>
      <c r="H13" s="31" t="s">
        <v>56</v>
      </c>
      <c r="I13" s="31">
        <v>105.6</v>
      </c>
      <c r="J13" s="84">
        <f t="shared" si="0"/>
        <v>4118279.8600000003</v>
      </c>
      <c r="K13" s="84">
        <f t="shared" si="1"/>
        <v>207683</v>
      </c>
      <c r="L13" s="31">
        <f t="shared" si="7"/>
        <v>19.829643543284718</v>
      </c>
      <c r="M13" s="11">
        <f t="shared" si="8"/>
        <v>207683</v>
      </c>
      <c r="N13" s="12">
        <f t="shared" si="8"/>
        <v>19.829643543284718</v>
      </c>
      <c r="O13" s="13">
        <f t="shared" si="9"/>
        <v>105.6</v>
      </c>
      <c r="P13" s="14">
        <f t="shared" si="2"/>
        <v>5.757992913720221</v>
      </c>
      <c r="Q13" s="15">
        <f t="shared" si="10"/>
        <v>9036.8147947874022</v>
      </c>
      <c r="R13" s="13">
        <f t="shared" si="11"/>
        <v>455.72250328461945</v>
      </c>
      <c r="S13" s="15">
        <f t="shared" si="12"/>
        <v>48124.296346855808</v>
      </c>
      <c r="U13" s="11">
        <f t="shared" si="3"/>
        <v>207683</v>
      </c>
      <c r="V13" s="30">
        <f t="shared" si="4"/>
        <v>2624.0469445356789</v>
      </c>
      <c r="W13" s="13">
        <f t="shared" si="5"/>
        <v>-6412.7678502517228</v>
      </c>
      <c r="X13" s="13">
        <f t="shared" si="6"/>
        <v>41123591.501222104</v>
      </c>
      <c r="Y13"/>
      <c r="Z13"/>
      <c r="AA13"/>
      <c r="AB13"/>
      <c r="AC13"/>
      <c r="AD13"/>
    </row>
    <row r="14" spans="1:30" ht="15.75" x14ac:dyDescent="0.25">
      <c r="A14" s="132" t="s">
        <v>52</v>
      </c>
      <c r="B14" s="133">
        <v>41183</v>
      </c>
      <c r="C14" s="132" t="s">
        <v>63</v>
      </c>
      <c r="D14" s="132">
        <v>10</v>
      </c>
      <c r="E14" s="135">
        <v>18.100000000000001</v>
      </c>
      <c r="H14" s="31" t="s">
        <v>142</v>
      </c>
      <c r="I14" s="31">
        <v>105.6</v>
      </c>
      <c r="J14" s="84">
        <f t="shared" si="0"/>
        <v>44974.14</v>
      </c>
      <c r="K14" s="84">
        <f t="shared" si="1"/>
        <v>7912</v>
      </c>
      <c r="L14" s="31">
        <f t="shared" ref="L14" si="13">J14/K14</f>
        <v>5.6842947421638019</v>
      </c>
      <c r="M14" s="11">
        <f t="shared" ref="M14" si="14">K14</f>
        <v>7912</v>
      </c>
      <c r="N14" s="12">
        <f t="shared" ref="N14" si="15">L14</f>
        <v>5.6842947421638019</v>
      </c>
      <c r="O14" s="13">
        <f t="shared" ref="O14" si="16">I14</f>
        <v>105.6</v>
      </c>
      <c r="P14" s="14">
        <f t="shared" ref="P14" si="17">J$50+J$49*O14</f>
        <v>5.757992913720221</v>
      </c>
      <c r="Q14" s="15">
        <f t="shared" ref="Q14" si="18">N14*M14^0.5</f>
        <v>505.6147422053067</v>
      </c>
      <c r="R14" s="13">
        <f t="shared" ref="R14" si="19">M14^0.5</f>
        <v>88.949423831748348</v>
      </c>
      <c r="S14" s="15">
        <f t="shared" ref="S14" si="20">O14*M14^0.5</f>
        <v>9393.0591566326257</v>
      </c>
      <c r="U14" s="11"/>
      <c r="V14" s="30"/>
      <c r="W14" s="13"/>
      <c r="X14" s="13"/>
      <c r="Y14"/>
      <c r="Z14"/>
      <c r="AA14"/>
      <c r="AB14"/>
      <c r="AC14"/>
      <c r="AD14"/>
    </row>
    <row r="15" spans="1:30" ht="15.75" x14ac:dyDescent="0.25">
      <c r="A15" s="132" t="s">
        <v>52</v>
      </c>
      <c r="B15" s="133">
        <v>41214</v>
      </c>
      <c r="C15" s="132" t="s">
        <v>63</v>
      </c>
      <c r="D15" s="132">
        <v>196</v>
      </c>
      <c r="E15" s="135">
        <v>5175.1899999999996</v>
      </c>
      <c r="H15" s="31" t="s">
        <v>58</v>
      </c>
      <c r="I15" s="31">
        <v>1000</v>
      </c>
      <c r="J15" s="84">
        <f t="shared" si="0"/>
        <v>4879316.5099999988</v>
      </c>
      <c r="K15" s="84">
        <f t="shared" si="1"/>
        <v>366565</v>
      </c>
      <c r="L15" s="31">
        <f>J15/K15</f>
        <v>13.310917599879964</v>
      </c>
      <c r="M15" s="11">
        <f t="shared" ref="M15:N17" si="21">K15</f>
        <v>366565</v>
      </c>
      <c r="N15" s="12">
        <f t="shared" si="21"/>
        <v>13.310917599879964</v>
      </c>
      <c r="O15" s="13">
        <f>I15</f>
        <v>1000</v>
      </c>
      <c r="P15" s="14">
        <f>J$50+J$49*O15</f>
        <v>14.932003767851047</v>
      </c>
      <c r="Q15" s="15">
        <f>N15*M15^0.5</f>
        <v>8059.0433680644674</v>
      </c>
      <c r="R15" s="13">
        <f>M15^0.5</f>
        <v>605.44611651244406</v>
      </c>
      <c r="S15" s="15">
        <f>O15*M15^0.5</f>
        <v>605446.1165124441</v>
      </c>
      <c r="U15" s="11">
        <f>M15</f>
        <v>366565</v>
      </c>
      <c r="V15" s="30">
        <f>$J$50*R15+S15*$J$49</f>
        <v>9040.5236929945968</v>
      </c>
      <c r="W15" s="13">
        <f>V15-Q15</f>
        <v>981.48032493012943</v>
      </c>
      <c r="X15" s="13">
        <f>W15^2</f>
        <v>963303.6282249525</v>
      </c>
      <c r="Y15"/>
      <c r="Z15"/>
      <c r="AA15"/>
      <c r="AB15"/>
      <c r="AC15"/>
      <c r="AD15"/>
    </row>
    <row r="16" spans="1:30" ht="15.75" x14ac:dyDescent="0.25">
      <c r="A16" s="132" t="s">
        <v>52</v>
      </c>
      <c r="B16" s="133">
        <v>41244</v>
      </c>
      <c r="C16" s="132" t="s">
        <v>63</v>
      </c>
      <c r="D16" s="132">
        <v>394</v>
      </c>
      <c r="E16" s="135">
        <v>3291.69</v>
      </c>
      <c r="H16" s="31" t="s">
        <v>64</v>
      </c>
      <c r="I16" s="31">
        <v>1500</v>
      </c>
      <c r="J16" s="84">
        <f t="shared" si="0"/>
        <v>44861.19</v>
      </c>
      <c r="K16" s="84">
        <f t="shared" si="1"/>
        <v>4026</v>
      </c>
      <c r="L16" s="31">
        <f>J16/K16</f>
        <v>11.142868852459017</v>
      </c>
      <c r="M16" s="11">
        <f t="shared" si="21"/>
        <v>4026</v>
      </c>
      <c r="N16" s="12">
        <f t="shared" si="21"/>
        <v>11.142868852459017</v>
      </c>
      <c r="O16" s="13">
        <f>I16</f>
        <v>1500</v>
      </c>
      <c r="P16" s="14">
        <f>J$50+J$49*O16</f>
        <v>20.060587653210405</v>
      </c>
      <c r="Q16" s="15">
        <f>N16*M16^0.5</f>
        <v>707.02358994254632</v>
      </c>
      <c r="R16" s="13">
        <f>M16^0.5</f>
        <v>63.450768316861222</v>
      </c>
      <c r="S16" s="15">
        <f>O16*M16^0.5</f>
        <v>95176.152475291834</v>
      </c>
      <c r="U16" s="11">
        <f>M16</f>
        <v>4026</v>
      </c>
      <c r="V16" s="30">
        <f>$J$50*R16+S16*$J$49</f>
        <v>1272.8596994839402</v>
      </c>
      <c r="W16" s="13">
        <f>V16-Q16</f>
        <v>565.83610954139385</v>
      </c>
      <c r="X16" s="13">
        <f>W16^2</f>
        <v>320170.50286094024</v>
      </c>
      <c r="Y16"/>
      <c r="Z16"/>
      <c r="AA16"/>
      <c r="AB16"/>
      <c r="AC16"/>
      <c r="AD16"/>
    </row>
    <row r="17" spans="1:30" ht="15.75" x14ac:dyDescent="0.25">
      <c r="A17" s="132" t="s">
        <v>52</v>
      </c>
      <c r="B17" s="133">
        <v>41274</v>
      </c>
      <c r="C17" s="132" t="s">
        <v>63</v>
      </c>
      <c r="D17" s="132">
        <v>1419</v>
      </c>
      <c r="E17" s="135">
        <v>6773.47</v>
      </c>
      <c r="H17" s="31" t="s">
        <v>57</v>
      </c>
      <c r="I17" s="31">
        <v>133.1</v>
      </c>
      <c r="J17" s="84">
        <f t="shared" si="0"/>
        <v>34766450.690000013</v>
      </c>
      <c r="K17" s="84">
        <f t="shared" si="1"/>
        <v>6361132</v>
      </c>
      <c r="L17" s="31">
        <f>J17/K17</f>
        <v>5.465450283062828</v>
      </c>
      <c r="M17" s="11">
        <f t="shared" si="21"/>
        <v>6361132</v>
      </c>
      <c r="N17" s="12">
        <f t="shared" si="21"/>
        <v>5.465450283062828</v>
      </c>
      <c r="O17" s="13">
        <f>I17</f>
        <v>133.1</v>
      </c>
      <c r="P17" s="14">
        <f>J$50+J$49*O17</f>
        <v>6.0400650274149861</v>
      </c>
      <c r="Q17" s="15">
        <f>N17*M17^0.5</f>
        <v>13784.567739495875</v>
      </c>
      <c r="R17" s="13">
        <f>M17^0.5</f>
        <v>2522.1284661967557</v>
      </c>
      <c r="S17" s="15">
        <f>O17*M17^0.5</f>
        <v>335695.29885078815</v>
      </c>
      <c r="U17" s="11">
        <f>M17</f>
        <v>6361132</v>
      </c>
      <c r="V17" s="30">
        <f>$J$50*R17+S17*$J$49</f>
        <v>15233.819943322822</v>
      </c>
      <c r="W17" s="13">
        <f>V17-Q17</f>
        <v>1449.2522038269472</v>
      </c>
      <c r="X17" s="13">
        <f>W17^2</f>
        <v>2100331.950297263</v>
      </c>
      <c r="Y17"/>
      <c r="Z17"/>
      <c r="AA17"/>
      <c r="AB17"/>
      <c r="AC17"/>
      <c r="AD17"/>
    </row>
    <row r="18" spans="1:30" ht="15.75" x14ac:dyDescent="0.25">
      <c r="A18" s="132" t="s">
        <v>52</v>
      </c>
      <c r="B18" s="133">
        <v>41305</v>
      </c>
      <c r="C18" s="132" t="s">
        <v>63</v>
      </c>
      <c r="D18" s="132">
        <v>10</v>
      </c>
      <c r="E18" s="135">
        <v>31.99</v>
      </c>
      <c r="H18" s="31" t="s">
        <v>113</v>
      </c>
      <c r="I18" s="31">
        <v>20</v>
      </c>
      <c r="J18" s="84">
        <f t="shared" si="0"/>
        <v>1880.6</v>
      </c>
      <c r="K18" s="84">
        <f t="shared" si="1"/>
        <v>2834</v>
      </c>
      <c r="L18" s="31">
        <f t="shared" si="7"/>
        <v>0.66358503881439657</v>
      </c>
      <c r="M18" s="11">
        <f t="shared" si="8"/>
        <v>2834</v>
      </c>
      <c r="N18" s="12">
        <f t="shared" si="8"/>
        <v>0.66358503881439657</v>
      </c>
      <c r="O18" s="13">
        <f t="shared" si="9"/>
        <v>20</v>
      </c>
      <c r="P18" s="14">
        <f t="shared" si="2"/>
        <v>4.8799793525466981</v>
      </c>
      <c r="Q18" s="15">
        <f t="shared" si="10"/>
        <v>35.326166279322671</v>
      </c>
      <c r="R18" s="13">
        <f t="shared" si="11"/>
        <v>53.235326616824658</v>
      </c>
      <c r="S18" s="15">
        <f t="shared" si="12"/>
        <v>1064.7065323364932</v>
      </c>
      <c r="U18" s="11">
        <f t="shared" si="3"/>
        <v>2834</v>
      </c>
      <c r="V18" s="30">
        <f t="shared" si="4"/>
        <v>259.78729471618402</v>
      </c>
      <c r="W18" s="13">
        <f t="shared" si="5"/>
        <v>224.46112843686134</v>
      </c>
      <c r="X18" s="13">
        <f t="shared" si="6"/>
        <v>50382.798179149162</v>
      </c>
      <c r="Y18"/>
      <c r="Z18"/>
      <c r="AA18"/>
      <c r="AB18"/>
      <c r="AC18"/>
      <c r="AD18"/>
    </row>
    <row r="19" spans="1:30" ht="15.75" x14ac:dyDescent="0.25">
      <c r="A19" s="132" t="s">
        <v>52</v>
      </c>
      <c r="B19" s="133">
        <v>41333</v>
      </c>
      <c r="C19" s="132" t="s">
        <v>63</v>
      </c>
      <c r="D19" s="132">
        <v>802</v>
      </c>
      <c r="E19" s="135">
        <v>3100.64</v>
      </c>
      <c r="H19" s="31" t="s">
        <v>114</v>
      </c>
      <c r="I19" s="31">
        <v>200</v>
      </c>
      <c r="J19" s="84">
        <f t="shared" si="0"/>
        <v>44255.130000000005</v>
      </c>
      <c r="K19" s="84">
        <f t="shared" si="1"/>
        <v>5194</v>
      </c>
      <c r="L19" s="31">
        <f t="shared" si="7"/>
        <v>8.5204331921447825</v>
      </c>
      <c r="M19" s="11">
        <f t="shared" si="8"/>
        <v>5194</v>
      </c>
      <c r="N19" s="12">
        <f t="shared" si="8"/>
        <v>8.5204331921447825</v>
      </c>
      <c r="O19" s="13">
        <f t="shared" si="9"/>
        <v>200</v>
      </c>
      <c r="P19" s="14">
        <f t="shared" si="2"/>
        <v>6.7262695512760686</v>
      </c>
      <c r="Q19" s="15">
        <f t="shared" si="10"/>
        <v>614.0626015111834</v>
      </c>
      <c r="R19" s="13">
        <f t="shared" si="11"/>
        <v>72.069410986909006</v>
      </c>
      <c r="S19" s="15">
        <f t="shared" si="12"/>
        <v>14413.882197381801</v>
      </c>
      <c r="U19" s="11">
        <f t="shared" si="3"/>
        <v>5194</v>
      </c>
      <c r="V19" s="30">
        <f t="shared" si="4"/>
        <v>484.75828469964699</v>
      </c>
      <c r="W19" s="13">
        <f t="shared" si="5"/>
        <v>-129.30431681153641</v>
      </c>
      <c r="X19" s="13">
        <f t="shared" si="6"/>
        <v>16719.606346098179</v>
      </c>
      <c r="Y19"/>
      <c r="Z19"/>
      <c r="AA19"/>
      <c r="AB19"/>
      <c r="AC19"/>
      <c r="AD19"/>
    </row>
    <row r="20" spans="1:30" ht="15.75" x14ac:dyDescent="0.25">
      <c r="A20" s="132" t="s">
        <v>52</v>
      </c>
      <c r="B20" s="133">
        <v>41364</v>
      </c>
      <c r="C20" s="132" t="s">
        <v>63</v>
      </c>
      <c r="D20" s="132">
        <v>396</v>
      </c>
      <c r="E20" s="135">
        <v>2477.13</v>
      </c>
      <c r="H20" s="31" t="s">
        <v>61</v>
      </c>
      <c r="I20" s="31">
        <v>2000</v>
      </c>
      <c r="J20" s="84">
        <f t="shared" si="0"/>
        <v>501.81</v>
      </c>
      <c r="K20" s="84">
        <f t="shared" si="1"/>
        <v>578</v>
      </c>
      <c r="L20" s="31">
        <f t="shared" si="7"/>
        <v>0.8681833910034602</v>
      </c>
      <c r="M20" s="11">
        <f t="shared" si="8"/>
        <v>578</v>
      </c>
      <c r="N20" s="12">
        <f t="shared" si="8"/>
        <v>0.8681833910034602</v>
      </c>
      <c r="O20" s="13">
        <f t="shared" si="9"/>
        <v>2000</v>
      </c>
      <c r="P20" s="14">
        <f t="shared" si="2"/>
        <v>25.189171538569767</v>
      </c>
      <c r="Q20" s="15">
        <f t="shared" si="10"/>
        <v>20.87254434513067</v>
      </c>
      <c r="R20" s="13">
        <f t="shared" si="11"/>
        <v>24.041630560342615</v>
      </c>
      <c r="S20" s="15">
        <f t="shared" si="12"/>
        <v>48083.261120685231</v>
      </c>
      <c r="U20" s="11">
        <f t="shared" si="3"/>
        <v>578</v>
      </c>
      <c r="V20" s="30">
        <f t="shared" si="4"/>
        <v>605.58875625139126</v>
      </c>
      <c r="W20" s="13">
        <f t="shared" si="5"/>
        <v>584.71621190626058</v>
      </c>
      <c r="X20" s="13">
        <f t="shared" si="6"/>
        <v>341893.04846600705</v>
      </c>
      <c r="Y20"/>
      <c r="Z20"/>
      <c r="AA20"/>
      <c r="AB20"/>
      <c r="AC20"/>
      <c r="AD20"/>
    </row>
    <row r="21" spans="1:30" s="59" customFormat="1" ht="15.75" x14ac:dyDescent="0.25">
      <c r="A21" s="132" t="s">
        <v>52</v>
      </c>
      <c r="B21" s="133">
        <v>41456</v>
      </c>
      <c r="C21" s="132" t="s">
        <v>63</v>
      </c>
      <c r="D21" s="132">
        <v>1171</v>
      </c>
      <c r="E21" s="135">
        <v>2787.05</v>
      </c>
      <c r="H21" s="31" t="s">
        <v>120</v>
      </c>
      <c r="I21" s="31">
        <v>266</v>
      </c>
      <c r="J21" s="84">
        <f t="shared" si="0"/>
        <v>7717.86</v>
      </c>
      <c r="K21" s="84">
        <f t="shared" si="1"/>
        <v>400</v>
      </c>
      <c r="L21" s="31">
        <f t="shared" si="7"/>
        <v>19.294650000000001</v>
      </c>
      <c r="M21" s="85">
        <f t="shared" si="8"/>
        <v>400</v>
      </c>
      <c r="N21" s="86">
        <f t="shared" si="8"/>
        <v>19.294650000000001</v>
      </c>
      <c r="O21" s="80">
        <f t="shared" si="9"/>
        <v>266</v>
      </c>
      <c r="P21" s="87">
        <f t="shared" si="2"/>
        <v>7.4032426241435036</v>
      </c>
      <c r="Q21" s="31">
        <f t="shared" si="10"/>
        <v>385.89300000000003</v>
      </c>
      <c r="R21" s="80">
        <f t="shared" si="11"/>
        <v>20</v>
      </c>
      <c r="S21" s="31">
        <f t="shared" si="12"/>
        <v>5320</v>
      </c>
      <c r="U21" s="79">
        <f t="shared" si="3"/>
        <v>400</v>
      </c>
      <c r="V21" s="30">
        <f t="shared" si="4"/>
        <v>148.06485248287007</v>
      </c>
      <c r="W21" s="78">
        <f t="shared" si="5"/>
        <v>-237.82814751712996</v>
      </c>
      <c r="X21" s="78">
        <f t="shared" si="6"/>
        <v>56562.227751429731</v>
      </c>
      <c r="Y21" s="83"/>
      <c r="Z21" s="83"/>
      <c r="AA21" s="83"/>
      <c r="AB21" s="83"/>
      <c r="AC21" s="83"/>
      <c r="AD21" s="83"/>
    </row>
    <row r="22" spans="1:30" ht="15.75" x14ac:dyDescent="0.25">
      <c r="A22" s="132" t="s">
        <v>52</v>
      </c>
      <c r="B22" s="133">
        <v>41578</v>
      </c>
      <c r="C22" s="132" t="s">
        <v>63</v>
      </c>
      <c r="D22" s="132">
        <v>19</v>
      </c>
      <c r="E22" s="135">
        <v>59.03</v>
      </c>
      <c r="H22" s="31" t="s">
        <v>104</v>
      </c>
      <c r="I22" s="31">
        <v>167.8</v>
      </c>
      <c r="J22" s="84">
        <f t="shared" si="0"/>
        <v>994247.1100000001</v>
      </c>
      <c r="K22" s="84">
        <f t="shared" si="1"/>
        <v>224357</v>
      </c>
      <c r="L22" s="31">
        <f t="shared" si="7"/>
        <v>4.4315404021269673</v>
      </c>
      <c r="M22" s="85">
        <f t="shared" si="8"/>
        <v>224357</v>
      </c>
      <c r="N22" s="86">
        <f t="shared" si="8"/>
        <v>4.4315404021269673</v>
      </c>
      <c r="O22" s="80">
        <f t="shared" si="9"/>
        <v>167.8</v>
      </c>
      <c r="P22" s="87">
        <f t="shared" si="2"/>
        <v>6.395988749058926</v>
      </c>
      <c r="Q22" s="31">
        <f t="shared" si="10"/>
        <v>2099.0584169248305</v>
      </c>
      <c r="R22" s="80">
        <f t="shared" si="11"/>
        <v>473.66338258303227</v>
      </c>
      <c r="S22" s="31">
        <f t="shared" si="12"/>
        <v>79480.71559743282</v>
      </c>
      <c r="U22" s="11">
        <f t="shared" si="3"/>
        <v>224357</v>
      </c>
      <c r="V22" s="30">
        <f t="shared" si="4"/>
        <v>3029.5456658422677</v>
      </c>
      <c r="W22" s="13">
        <f t="shared" si="5"/>
        <v>930.48724891743723</v>
      </c>
      <c r="X22" s="13">
        <f t="shared" si="6"/>
        <v>865806.52039794077</v>
      </c>
      <c r="Y22"/>
      <c r="Z22"/>
      <c r="AA22"/>
      <c r="AB22"/>
      <c r="AC22"/>
      <c r="AD22"/>
    </row>
    <row r="23" spans="1:30" ht="15.75" x14ac:dyDescent="0.25">
      <c r="A23" s="132" t="s">
        <v>52</v>
      </c>
      <c r="B23" s="133">
        <v>41639</v>
      </c>
      <c r="C23" s="132" t="s">
        <v>63</v>
      </c>
      <c r="D23" s="132">
        <v>1335</v>
      </c>
      <c r="E23" s="135">
        <v>4363.22</v>
      </c>
      <c r="H23" s="31" t="s">
        <v>70</v>
      </c>
      <c r="I23" s="31">
        <v>300</v>
      </c>
      <c r="J23" s="84">
        <f t="shared" si="0"/>
        <v>8963.91</v>
      </c>
      <c r="K23" s="84">
        <f t="shared" si="1"/>
        <v>126</v>
      </c>
      <c r="L23" s="31">
        <f t="shared" si="7"/>
        <v>71.142142857142858</v>
      </c>
      <c r="M23" s="85">
        <f t="shared" si="8"/>
        <v>126</v>
      </c>
      <c r="N23" s="86">
        <f t="shared" si="8"/>
        <v>71.142142857142858</v>
      </c>
      <c r="O23" s="80">
        <f t="shared" si="9"/>
        <v>300</v>
      </c>
      <c r="P23" s="87">
        <f t="shared" si="2"/>
        <v>7.7519863283479404</v>
      </c>
      <c r="Q23" s="31">
        <f t="shared" si="10"/>
        <v>798.56857299706667</v>
      </c>
      <c r="R23" s="80">
        <f t="shared" si="11"/>
        <v>11.224972160321824</v>
      </c>
      <c r="S23" s="31">
        <f t="shared" si="12"/>
        <v>3367.4916480965471</v>
      </c>
      <c r="U23" s="11">
        <f t="shared" si="3"/>
        <v>126</v>
      </c>
      <c r="V23" s="30">
        <f t="shared" si="4"/>
        <v>87.015830722901029</v>
      </c>
      <c r="W23" s="13">
        <f t="shared" si="5"/>
        <v>-711.55274227416567</v>
      </c>
      <c r="X23" s="13">
        <f t="shared" si="6"/>
        <v>506307.30503788521</v>
      </c>
      <c r="Y23"/>
      <c r="Z23"/>
      <c r="AA23"/>
      <c r="AB23"/>
      <c r="AC23"/>
      <c r="AD23"/>
    </row>
    <row r="24" spans="1:30" ht="15.75" x14ac:dyDescent="0.25">
      <c r="A24" s="132" t="s">
        <v>52</v>
      </c>
      <c r="B24" s="133">
        <v>41821</v>
      </c>
      <c r="C24" s="132" t="s">
        <v>63</v>
      </c>
      <c r="D24" s="132">
        <v>8</v>
      </c>
      <c r="E24" s="135">
        <v>71.84</v>
      </c>
      <c r="H24" s="31" t="s">
        <v>53</v>
      </c>
      <c r="I24" s="31">
        <v>350</v>
      </c>
      <c r="J24" s="84">
        <f t="shared" si="0"/>
        <v>3544244.4199999995</v>
      </c>
      <c r="K24" s="84">
        <f t="shared" si="1"/>
        <v>403573</v>
      </c>
      <c r="L24" s="31">
        <f t="shared" si="7"/>
        <v>8.782164366793614</v>
      </c>
      <c r="M24" s="85">
        <f t="shared" si="8"/>
        <v>403573</v>
      </c>
      <c r="N24" s="86">
        <f t="shared" si="8"/>
        <v>8.782164366793614</v>
      </c>
      <c r="O24" s="80">
        <f t="shared" si="9"/>
        <v>350</v>
      </c>
      <c r="P24" s="87">
        <f t="shared" si="2"/>
        <v>8.2648447168838768</v>
      </c>
      <c r="Q24" s="31">
        <f t="shared" si="10"/>
        <v>5579.0803052592009</v>
      </c>
      <c r="R24" s="80">
        <f t="shared" si="11"/>
        <v>635.27395665177403</v>
      </c>
      <c r="S24" s="31">
        <f t="shared" si="12"/>
        <v>222345.88482812091</v>
      </c>
      <c r="U24" s="11">
        <f t="shared" si="3"/>
        <v>403573</v>
      </c>
      <c r="V24" s="30">
        <f t="shared" si="4"/>
        <v>5250.4406044073312</v>
      </c>
      <c r="W24" s="13">
        <f t="shared" si="5"/>
        <v>-328.63970085186975</v>
      </c>
      <c r="X24" s="13">
        <f t="shared" si="6"/>
        <v>108004.05297600644</v>
      </c>
      <c r="Y24"/>
      <c r="Z24"/>
      <c r="AA24"/>
      <c r="AB24"/>
      <c r="AC24"/>
      <c r="AD24"/>
    </row>
    <row r="25" spans="1:30" s="59" customFormat="1" ht="15.75" x14ac:dyDescent="0.25">
      <c r="A25" s="132" t="s">
        <v>52</v>
      </c>
      <c r="B25" s="133">
        <v>41882</v>
      </c>
      <c r="C25" s="132" t="s">
        <v>63</v>
      </c>
      <c r="D25" s="132">
        <v>215</v>
      </c>
      <c r="E25" s="135">
        <v>5550.7</v>
      </c>
      <c r="H25" s="31" t="s">
        <v>121</v>
      </c>
      <c r="I25" s="31">
        <v>397</v>
      </c>
      <c r="J25" s="84">
        <f t="shared" si="0"/>
        <v>117135.65999999999</v>
      </c>
      <c r="K25" s="84">
        <f t="shared" si="1"/>
        <v>9339</v>
      </c>
      <c r="L25" s="31">
        <f t="shared" si="7"/>
        <v>12.542634115001604</v>
      </c>
      <c r="M25" s="85">
        <f t="shared" si="8"/>
        <v>9339</v>
      </c>
      <c r="N25" s="86">
        <f t="shared" si="8"/>
        <v>12.542634115001604</v>
      </c>
      <c r="O25" s="80">
        <f t="shared" si="9"/>
        <v>397</v>
      </c>
      <c r="P25" s="87">
        <f t="shared" si="2"/>
        <v>8.7469316021076562</v>
      </c>
      <c r="Q25" s="31">
        <f t="shared" si="10"/>
        <v>1212.1013675428424</v>
      </c>
      <c r="R25" s="80">
        <f t="shared" si="11"/>
        <v>96.638501644013502</v>
      </c>
      <c r="S25" s="31">
        <f t="shared" si="12"/>
        <v>38365.485152673362</v>
      </c>
      <c r="U25" s="79">
        <f t="shared" si="3"/>
        <v>9339</v>
      </c>
      <c r="V25" s="30">
        <f t="shared" si="4"/>
        <v>845.29036401035432</v>
      </c>
      <c r="W25" s="78">
        <f t="shared" si="5"/>
        <v>-366.81100353248803</v>
      </c>
      <c r="X25" s="78">
        <f t="shared" si="6"/>
        <v>134550.31231251094</v>
      </c>
      <c r="Y25" s="60"/>
      <c r="Z25" s="60"/>
      <c r="AA25" s="60"/>
      <c r="AB25" s="60"/>
      <c r="AC25" s="60"/>
      <c r="AD25" s="60"/>
    </row>
    <row r="26" spans="1:30" ht="15.75" x14ac:dyDescent="0.25">
      <c r="A26" s="132" t="s">
        <v>52</v>
      </c>
      <c r="B26" s="133">
        <v>41943</v>
      </c>
      <c r="C26" s="132" t="s">
        <v>63</v>
      </c>
      <c r="D26" s="132">
        <v>5245</v>
      </c>
      <c r="E26" s="135">
        <v>11101.98</v>
      </c>
      <c r="H26" s="31" t="s">
        <v>59</v>
      </c>
      <c r="I26" s="31">
        <v>41.74</v>
      </c>
      <c r="J26" s="84">
        <f t="shared" si="0"/>
        <v>374991.52000000008</v>
      </c>
      <c r="K26" s="84">
        <f t="shared" si="1"/>
        <v>45767</v>
      </c>
      <c r="L26" s="31">
        <f t="shared" si="7"/>
        <v>8.1934913802521478</v>
      </c>
      <c r="M26" s="85">
        <f t="shared" si="8"/>
        <v>45767</v>
      </c>
      <c r="N26" s="86">
        <f t="shared" si="8"/>
        <v>8.1934913802521478</v>
      </c>
      <c r="O26" s="80">
        <f t="shared" si="9"/>
        <v>41.74</v>
      </c>
      <c r="P26" s="87">
        <f t="shared" si="2"/>
        <v>5.1029701798821234</v>
      </c>
      <c r="Q26" s="31">
        <f t="shared" si="10"/>
        <v>1752.8519009852635</v>
      </c>
      <c r="R26" s="80">
        <f t="shared" si="11"/>
        <v>213.93223226059229</v>
      </c>
      <c r="S26" s="31">
        <f t="shared" si="12"/>
        <v>8929.531374557122</v>
      </c>
      <c r="U26" s="11">
        <f t="shared" si="3"/>
        <v>45767</v>
      </c>
      <c r="V26" s="30">
        <f t="shared" si="4"/>
        <v>1091.6898017414189</v>
      </c>
      <c r="W26" s="13">
        <f t="shared" si="5"/>
        <v>-661.16209924384452</v>
      </c>
      <c r="X26" s="13">
        <f t="shared" si="6"/>
        <v>437135.32147652732</v>
      </c>
      <c r="Y26"/>
      <c r="Z26"/>
      <c r="AA26"/>
      <c r="AB26"/>
      <c r="AC26"/>
      <c r="AD26"/>
    </row>
    <row r="27" spans="1:30" ht="15.75" x14ac:dyDescent="0.25">
      <c r="A27" s="132" t="s">
        <v>52</v>
      </c>
      <c r="B27" s="133">
        <v>41973</v>
      </c>
      <c r="C27" s="132" t="s">
        <v>63</v>
      </c>
      <c r="D27" s="132">
        <v>500</v>
      </c>
      <c r="E27" s="135">
        <v>830.23</v>
      </c>
      <c r="H27" s="31" t="s">
        <v>105</v>
      </c>
      <c r="I27" s="31">
        <v>211.6</v>
      </c>
      <c r="J27" s="84">
        <f t="shared" si="0"/>
        <v>21298803.390000004</v>
      </c>
      <c r="K27" s="84">
        <f t="shared" si="1"/>
        <v>2820181</v>
      </c>
      <c r="L27" s="31">
        <f t="shared" si="7"/>
        <v>7.5522824208800801</v>
      </c>
      <c r="M27" s="11">
        <f t="shared" si="8"/>
        <v>2820181</v>
      </c>
      <c r="N27" s="12">
        <f t="shared" si="8"/>
        <v>7.5522824208800801</v>
      </c>
      <c r="O27" s="13">
        <f t="shared" si="9"/>
        <v>211.6</v>
      </c>
      <c r="P27" s="14">
        <f t="shared" si="2"/>
        <v>6.8452526974164059</v>
      </c>
      <c r="Q27" s="15">
        <f t="shared" si="10"/>
        <v>12682.845833174748</v>
      </c>
      <c r="R27" s="13">
        <f t="shared" si="11"/>
        <v>1679.3394534756812</v>
      </c>
      <c r="S27" s="15">
        <f t="shared" si="12"/>
        <v>355348.22835545416</v>
      </c>
      <c r="T27" s="59"/>
      <c r="U27" s="79">
        <f t="shared" si="3"/>
        <v>2820181</v>
      </c>
      <c r="V27" s="30">
        <f t="shared" si="4"/>
        <v>11495.502923782198</v>
      </c>
      <c r="W27" s="78">
        <f t="shared" si="5"/>
        <v>-1187.3429093925497</v>
      </c>
      <c r="X27" s="78">
        <f t="shared" si="6"/>
        <v>1409783.1844847645</v>
      </c>
      <c r="Y27"/>
      <c r="Z27"/>
      <c r="AA27"/>
      <c r="AB27"/>
      <c r="AC27"/>
      <c r="AD27"/>
    </row>
    <row r="28" spans="1:30" ht="15.75" x14ac:dyDescent="0.25">
      <c r="A28" s="132" t="s">
        <v>52</v>
      </c>
      <c r="B28" s="133">
        <v>42004</v>
      </c>
      <c r="C28" s="132" t="s">
        <v>63</v>
      </c>
      <c r="D28" s="132">
        <v>22123</v>
      </c>
      <c r="E28" s="135">
        <v>26931.9</v>
      </c>
      <c r="H28" s="31" t="s">
        <v>92</v>
      </c>
      <c r="I28" s="31">
        <v>41.74</v>
      </c>
      <c r="J28" s="84">
        <f t="shared" si="0"/>
        <v>9810.69</v>
      </c>
      <c r="K28" s="84">
        <f t="shared" si="1"/>
        <v>4140</v>
      </c>
      <c r="L28" s="31">
        <f t="shared" si="7"/>
        <v>2.3697318840579711</v>
      </c>
      <c r="M28" s="11">
        <f t="shared" si="8"/>
        <v>4140</v>
      </c>
      <c r="N28" s="12">
        <f t="shared" si="8"/>
        <v>2.3697318840579711</v>
      </c>
      <c r="O28" s="13">
        <f t="shared" si="9"/>
        <v>41.74</v>
      </c>
      <c r="P28" s="14">
        <f t="shared" si="2"/>
        <v>5.1029701798821234</v>
      </c>
      <c r="Q28" s="15">
        <f t="shared" si="10"/>
        <v>152.47525995258607</v>
      </c>
      <c r="R28" s="13">
        <f t="shared" si="11"/>
        <v>64.342831768581647</v>
      </c>
      <c r="S28" s="15">
        <f t="shared" si="12"/>
        <v>2685.6697980205981</v>
      </c>
      <c r="U28" s="11">
        <f t="shared" si="3"/>
        <v>4140</v>
      </c>
      <c r="V28" s="30">
        <f t="shared" si="4"/>
        <v>328.33955180424425</v>
      </c>
      <c r="W28" s="13">
        <f t="shared" si="5"/>
        <v>175.86429185165818</v>
      </c>
      <c r="X28" s="13">
        <f t="shared" si="6"/>
        <v>30928.249148485207</v>
      </c>
      <c r="Y28"/>
      <c r="Z28"/>
      <c r="AA28"/>
      <c r="AB28"/>
      <c r="AC28"/>
      <c r="AD28"/>
    </row>
    <row r="29" spans="1:30" ht="15.75" x14ac:dyDescent="0.25">
      <c r="A29" s="132" t="s">
        <v>52</v>
      </c>
      <c r="B29" s="133">
        <v>42035</v>
      </c>
      <c r="C29" s="132" t="s">
        <v>63</v>
      </c>
      <c r="D29" s="132">
        <v>2467</v>
      </c>
      <c r="E29" s="135">
        <v>6026.78</v>
      </c>
      <c r="H29" s="31" t="s">
        <v>54</v>
      </c>
      <c r="I29" s="31">
        <v>500</v>
      </c>
      <c r="J29" s="84">
        <f t="shared" si="0"/>
        <v>725216.66999999993</v>
      </c>
      <c r="K29" s="84">
        <f t="shared" si="1"/>
        <v>62790</v>
      </c>
      <c r="L29" s="31">
        <f t="shared" si="7"/>
        <v>11.549875298614428</v>
      </c>
      <c r="M29" s="11">
        <f t="shared" si="8"/>
        <v>62790</v>
      </c>
      <c r="N29" s="12">
        <f t="shared" si="8"/>
        <v>11.549875298614428</v>
      </c>
      <c r="O29" s="13">
        <f t="shared" si="9"/>
        <v>500</v>
      </c>
      <c r="P29" s="14">
        <f t="shared" si="2"/>
        <v>9.8034198824916849</v>
      </c>
      <c r="Q29" s="15">
        <f t="shared" si="10"/>
        <v>2894.1599995467441</v>
      </c>
      <c r="R29" s="13">
        <f t="shared" si="11"/>
        <v>250.57932875638406</v>
      </c>
      <c r="S29" s="15">
        <f t="shared" si="12"/>
        <v>125289.66437819203</v>
      </c>
      <c r="U29" s="11">
        <f t="shared" si="3"/>
        <v>62790</v>
      </c>
      <c r="V29" s="30">
        <f t="shared" si="4"/>
        <v>2456.5343736717559</v>
      </c>
      <c r="W29" s="13">
        <f t="shared" si="5"/>
        <v>-437.62562587498815</v>
      </c>
      <c r="X29" s="13">
        <f t="shared" si="6"/>
        <v>191516.1884224751</v>
      </c>
      <c r="Y29"/>
      <c r="Z29"/>
      <c r="AA29"/>
      <c r="AB29"/>
      <c r="AC29"/>
      <c r="AD29"/>
    </row>
    <row r="30" spans="1:30" ht="15.75" x14ac:dyDescent="0.25">
      <c r="A30" s="132" t="s">
        <v>52</v>
      </c>
      <c r="B30" s="133">
        <v>42094</v>
      </c>
      <c r="C30" s="132" t="s">
        <v>63</v>
      </c>
      <c r="D30" s="132">
        <v>300</v>
      </c>
      <c r="E30" s="135">
        <v>2699.67</v>
      </c>
      <c r="H30" s="31" t="s">
        <v>108</v>
      </c>
      <c r="I30" s="31">
        <v>520</v>
      </c>
      <c r="J30" s="84">
        <f t="shared" si="0"/>
        <v>451.53</v>
      </c>
      <c r="K30" s="84">
        <f t="shared" si="1"/>
        <v>75</v>
      </c>
      <c r="L30" s="31">
        <f t="shared" si="7"/>
        <v>6.0203999999999995</v>
      </c>
      <c r="M30" s="11">
        <f t="shared" si="8"/>
        <v>75</v>
      </c>
      <c r="N30" s="12">
        <f t="shared" si="8"/>
        <v>6.0203999999999995</v>
      </c>
      <c r="O30" s="13">
        <f t="shared" si="9"/>
        <v>520</v>
      </c>
      <c r="P30" s="14">
        <f t="shared" si="2"/>
        <v>10.00856323790606</v>
      </c>
      <c r="Q30" s="15">
        <f t="shared" si="10"/>
        <v>52.138193409438344</v>
      </c>
      <c r="R30" s="13">
        <f t="shared" si="11"/>
        <v>8.6602540378443873</v>
      </c>
      <c r="S30" s="15">
        <f t="shared" si="12"/>
        <v>4503.3320996790817</v>
      </c>
      <c r="U30" s="11">
        <f t="shared" si="3"/>
        <v>75</v>
      </c>
      <c r="V30" s="30">
        <f t="shared" si="4"/>
        <v>86.676700194096838</v>
      </c>
      <c r="W30" s="13">
        <f t="shared" si="5"/>
        <v>34.538506784658495</v>
      </c>
      <c r="X30" s="13">
        <f t="shared" si="6"/>
        <v>1192.9084509139009</v>
      </c>
      <c r="Y30"/>
      <c r="Z30"/>
      <c r="AA30"/>
      <c r="AB30"/>
      <c r="AC30"/>
      <c r="AD30"/>
    </row>
    <row r="31" spans="1:30" ht="15.75" x14ac:dyDescent="0.25">
      <c r="A31" s="132" t="s">
        <v>52</v>
      </c>
      <c r="B31" s="133">
        <v>42124</v>
      </c>
      <c r="C31" s="132" t="s">
        <v>63</v>
      </c>
      <c r="D31" s="132">
        <v>283</v>
      </c>
      <c r="E31" s="135">
        <v>729.63</v>
      </c>
      <c r="H31" s="31" t="s">
        <v>51</v>
      </c>
      <c r="I31" s="31">
        <v>26.25</v>
      </c>
      <c r="J31" s="84">
        <f t="shared" si="0"/>
        <v>1037863.5700000004</v>
      </c>
      <c r="K31" s="84">
        <f t="shared" si="1"/>
        <v>770088</v>
      </c>
      <c r="L31" s="31">
        <f t="shared" si="7"/>
        <v>1.3477207410062233</v>
      </c>
      <c r="M31" s="11">
        <f t="shared" si="8"/>
        <v>770088</v>
      </c>
      <c r="N31" s="12">
        <f t="shared" si="8"/>
        <v>1.3477207410062233</v>
      </c>
      <c r="O31" s="13">
        <f t="shared" si="9"/>
        <v>26.25</v>
      </c>
      <c r="P31" s="14">
        <f t="shared" si="2"/>
        <v>4.9440866511136905</v>
      </c>
      <c r="Q31" s="15">
        <f t="shared" si="10"/>
        <v>1182.6877270115576</v>
      </c>
      <c r="R31" s="13">
        <f t="shared" si="11"/>
        <v>877.54657996028902</v>
      </c>
      <c r="S31" s="15">
        <f t="shared" si="12"/>
        <v>23035.597723957588</v>
      </c>
      <c r="U31" s="11">
        <f t="shared" si="3"/>
        <v>770088</v>
      </c>
      <c r="V31" s="30">
        <f t="shared" si="4"/>
        <v>4338.6663317121374</v>
      </c>
      <c r="W31" s="13">
        <f t="shared" si="5"/>
        <v>3155.97860470058</v>
      </c>
      <c r="X31" s="13">
        <f t="shared" si="6"/>
        <v>9960200.9533278197</v>
      </c>
      <c r="Y31"/>
      <c r="Z31"/>
      <c r="AA31"/>
      <c r="AB31"/>
      <c r="AC31"/>
      <c r="AD31"/>
    </row>
    <row r="32" spans="1:30" ht="15.75" x14ac:dyDescent="0.25">
      <c r="A32" s="132" t="s">
        <v>52</v>
      </c>
      <c r="B32" s="133">
        <v>42185</v>
      </c>
      <c r="C32" s="132" t="s">
        <v>63</v>
      </c>
      <c r="D32" s="132">
        <v>510</v>
      </c>
      <c r="E32" s="135">
        <v>2578.41</v>
      </c>
      <c r="H32" s="31" t="s">
        <v>109</v>
      </c>
      <c r="I32" s="31">
        <v>600</v>
      </c>
      <c r="J32" s="84">
        <f t="shared" si="0"/>
        <v>76600.45</v>
      </c>
      <c r="K32" s="84">
        <f t="shared" si="1"/>
        <v>3983</v>
      </c>
      <c r="L32" s="31">
        <f t="shared" si="7"/>
        <v>19.231847853376852</v>
      </c>
      <c r="M32" s="11">
        <f t="shared" ref="M32:N36" si="22">K32</f>
        <v>3983</v>
      </c>
      <c r="N32" s="12">
        <f t="shared" si="22"/>
        <v>19.231847853376852</v>
      </c>
      <c r="O32" s="13">
        <f t="shared" si="9"/>
        <v>600</v>
      </c>
      <c r="P32" s="14">
        <f t="shared" si="2"/>
        <v>10.829136659563556</v>
      </c>
      <c r="Q32" s="15">
        <f t="shared" si="10"/>
        <v>1213.7414056957111</v>
      </c>
      <c r="R32" s="13">
        <f t="shared" si="11"/>
        <v>63.111013301958636</v>
      </c>
      <c r="S32" s="15">
        <f t="shared" si="12"/>
        <v>37866.607981175184</v>
      </c>
      <c r="U32" s="11">
        <f t="shared" si="3"/>
        <v>3983</v>
      </c>
      <c r="V32" s="30">
        <f t="shared" si="4"/>
        <v>683.43778777044361</v>
      </c>
      <c r="W32" s="13">
        <f t="shared" si="5"/>
        <v>-530.30361792526753</v>
      </c>
      <c r="X32" s="13">
        <f t="shared" si="6"/>
        <v>281221.92718462815</v>
      </c>
      <c r="Y32"/>
      <c r="Z32"/>
      <c r="AA32"/>
      <c r="AB32"/>
      <c r="AC32"/>
      <c r="AD32"/>
    </row>
    <row r="33" spans="1:35" ht="15.75" x14ac:dyDescent="0.25">
      <c r="A33" s="132" t="s">
        <v>52</v>
      </c>
      <c r="B33" s="133">
        <v>42278</v>
      </c>
      <c r="C33" s="132" t="s">
        <v>63</v>
      </c>
      <c r="D33" s="132">
        <v>250</v>
      </c>
      <c r="E33" s="135">
        <v>915.18</v>
      </c>
      <c r="H33" s="31" t="s">
        <v>69</v>
      </c>
      <c r="I33" s="31">
        <v>26.25</v>
      </c>
      <c r="J33" s="84">
        <f t="shared" si="0"/>
        <v>377669.81</v>
      </c>
      <c r="K33" s="84">
        <f t="shared" si="1"/>
        <v>334569</v>
      </c>
      <c r="L33" s="31">
        <f t="shared" si="7"/>
        <v>1.1288248761839859</v>
      </c>
      <c r="M33" s="11">
        <f t="shared" si="22"/>
        <v>334569</v>
      </c>
      <c r="N33" s="12">
        <f t="shared" si="22"/>
        <v>1.1288248761839859</v>
      </c>
      <c r="O33" s="13">
        <f t="shared" si="9"/>
        <v>26.25</v>
      </c>
      <c r="P33" s="14">
        <f t="shared" si="2"/>
        <v>4.9440866511136905</v>
      </c>
      <c r="Q33" s="15">
        <f t="shared" si="10"/>
        <v>652.93420534666382</v>
      </c>
      <c r="R33" s="13">
        <f t="shared" si="11"/>
        <v>578.41939801496972</v>
      </c>
      <c r="S33" s="15">
        <f t="shared" si="12"/>
        <v>15183.509197892956</v>
      </c>
      <c r="U33" s="11">
        <f t="shared" si="3"/>
        <v>334569</v>
      </c>
      <c r="V33" s="30">
        <f t="shared" si="4"/>
        <v>2859.7556244710286</v>
      </c>
      <c r="W33" s="13">
        <f t="shared" si="5"/>
        <v>2206.8214191243646</v>
      </c>
      <c r="X33" s="13">
        <f t="shared" si="6"/>
        <v>4870060.7759060748</v>
      </c>
      <c r="Y33"/>
      <c r="Z33"/>
      <c r="AA33"/>
      <c r="AB33"/>
      <c r="AC33"/>
      <c r="AD33"/>
    </row>
    <row r="34" spans="1:35" ht="15.75" x14ac:dyDescent="0.25">
      <c r="A34" s="132" t="s">
        <v>52</v>
      </c>
      <c r="B34" s="133">
        <v>42338</v>
      </c>
      <c r="C34" s="132" t="s">
        <v>63</v>
      </c>
      <c r="D34" s="132">
        <v>12</v>
      </c>
      <c r="E34" s="135">
        <v>76.510000000000005</v>
      </c>
      <c r="H34" s="31" t="s">
        <v>55</v>
      </c>
      <c r="I34" s="31">
        <v>750</v>
      </c>
      <c r="J34" s="84">
        <f t="shared" si="0"/>
        <v>1171289.1599999997</v>
      </c>
      <c r="K34" s="84">
        <f t="shared" si="1"/>
        <v>95550</v>
      </c>
      <c r="L34" s="31">
        <f t="shared" si="7"/>
        <v>12.258389952904235</v>
      </c>
      <c r="M34" s="11">
        <f t="shared" si="22"/>
        <v>95550</v>
      </c>
      <c r="N34" s="12">
        <f t="shared" si="22"/>
        <v>12.258389952904235</v>
      </c>
      <c r="O34" s="13">
        <f t="shared" si="9"/>
        <v>750</v>
      </c>
      <c r="P34" s="14">
        <f t="shared" si="2"/>
        <v>12.367711825171366</v>
      </c>
      <c r="Q34" s="15">
        <f t="shared" si="10"/>
        <v>3789.2109034586128</v>
      </c>
      <c r="R34" s="13">
        <f t="shared" si="11"/>
        <v>309.11163032147465</v>
      </c>
      <c r="S34" s="15">
        <f t="shared" si="12"/>
        <v>231833.722741106</v>
      </c>
      <c r="U34" s="11">
        <f t="shared" si="3"/>
        <v>95550</v>
      </c>
      <c r="V34" s="30">
        <f t="shared" si="4"/>
        <v>3823.0035656249011</v>
      </c>
      <c r="W34" s="13">
        <f t="shared" si="5"/>
        <v>33.79266216628821</v>
      </c>
      <c r="X34" s="13">
        <f t="shared" si="6"/>
        <v>1141.9440162848866</v>
      </c>
      <c r="Y34"/>
      <c r="Z34"/>
      <c r="AA34"/>
      <c r="AB34"/>
      <c r="AC34"/>
      <c r="AD34"/>
    </row>
    <row r="35" spans="1:35" ht="15.75" x14ac:dyDescent="0.25">
      <c r="A35" s="132" t="s">
        <v>52</v>
      </c>
      <c r="B35" s="133">
        <v>24473</v>
      </c>
      <c r="C35" s="132" t="s">
        <v>140</v>
      </c>
      <c r="D35" s="132">
        <v>8068</v>
      </c>
      <c r="E35" s="135">
        <v>1847.22</v>
      </c>
      <c r="H35" s="31" t="s">
        <v>65</v>
      </c>
      <c r="I35" s="31">
        <v>795</v>
      </c>
      <c r="J35" s="84">
        <f t="shared" si="0"/>
        <v>38247.86</v>
      </c>
      <c r="K35" s="84">
        <f t="shared" si="1"/>
        <v>2606</v>
      </c>
      <c r="L35" s="31">
        <f t="shared" ref="L35" si="23">J35/K35</f>
        <v>14.676845740598619</v>
      </c>
      <c r="M35" s="11">
        <f t="shared" ref="M35" si="24">K35</f>
        <v>2606</v>
      </c>
      <c r="N35" s="12">
        <f t="shared" ref="N35" si="25">L35</f>
        <v>14.676845740598619</v>
      </c>
      <c r="O35" s="13">
        <f t="shared" ref="O35" si="26">I35</f>
        <v>795</v>
      </c>
      <c r="P35" s="14">
        <f t="shared" ref="P35" si="27">J$50+J$49*O35</f>
        <v>12.829284374853707</v>
      </c>
      <c r="Q35" s="15">
        <f t="shared" ref="Q35" si="28">N35*M35^0.5</f>
        <v>749.23824056705246</v>
      </c>
      <c r="R35" s="13">
        <f t="shared" ref="R35" si="29">M35^0.5</f>
        <v>51.048996072400875</v>
      </c>
      <c r="S35" s="15">
        <f t="shared" ref="S35" si="30">O35*M35^0.5</f>
        <v>40583.951877558698</v>
      </c>
      <c r="U35" s="11"/>
      <c r="V35" s="30"/>
      <c r="W35" s="13"/>
      <c r="X35" s="13"/>
      <c r="Y35"/>
      <c r="Z35"/>
      <c r="AA35"/>
      <c r="AB35"/>
      <c r="AC35"/>
      <c r="AD35"/>
    </row>
    <row r="36" spans="1:35" ht="15.75" x14ac:dyDescent="0.25">
      <c r="A36" s="132" t="s">
        <v>52</v>
      </c>
      <c r="B36" s="133">
        <v>24838</v>
      </c>
      <c r="C36" s="132" t="s">
        <v>140</v>
      </c>
      <c r="D36" s="132">
        <v>20932</v>
      </c>
      <c r="E36" s="135">
        <v>15864.68</v>
      </c>
      <c r="H36" s="31" t="s">
        <v>62</v>
      </c>
      <c r="I36" s="31">
        <v>795</v>
      </c>
      <c r="J36" s="84">
        <f t="shared" si="0"/>
        <v>1252.1199999999999</v>
      </c>
      <c r="K36" s="84">
        <f t="shared" si="1"/>
        <v>673</v>
      </c>
      <c r="L36" s="31">
        <f t="shared" si="7"/>
        <v>1.8605052005943534</v>
      </c>
      <c r="M36" s="11">
        <f t="shared" si="22"/>
        <v>673</v>
      </c>
      <c r="N36" s="12">
        <f t="shared" si="22"/>
        <v>1.8605052005943534</v>
      </c>
      <c r="O36" s="13">
        <f t="shared" si="9"/>
        <v>795</v>
      </c>
      <c r="P36" s="14">
        <f t="shared" si="2"/>
        <v>12.829284374853707</v>
      </c>
      <c r="Q36" s="15">
        <f t="shared" si="10"/>
        <v>48.265679025247344</v>
      </c>
      <c r="R36" s="13">
        <f t="shared" si="11"/>
        <v>25.942243542145693</v>
      </c>
      <c r="S36" s="15">
        <f t="shared" si="12"/>
        <v>20624.083616005824</v>
      </c>
      <c r="U36" s="11">
        <f t="shared" si="3"/>
        <v>673</v>
      </c>
      <c r="V36" s="30">
        <f t="shared" si="4"/>
        <v>332.82041972389925</v>
      </c>
      <c r="W36" s="13">
        <f t="shared" si="5"/>
        <v>284.55474069865193</v>
      </c>
      <c r="X36" s="13">
        <f t="shared" si="6"/>
        <v>80971.40045407704</v>
      </c>
      <c r="Y36"/>
      <c r="Z36"/>
      <c r="AA36" s="34"/>
      <c r="AB36"/>
      <c r="AC36"/>
      <c r="AD36"/>
    </row>
    <row r="37" spans="1:35" ht="15.75" x14ac:dyDescent="0.25">
      <c r="A37" s="132" t="s">
        <v>52</v>
      </c>
      <c r="B37" s="133">
        <v>25204</v>
      </c>
      <c r="C37" s="132" t="s">
        <v>140</v>
      </c>
      <c r="D37" s="132">
        <v>51580</v>
      </c>
      <c r="E37" s="135">
        <v>47292.71</v>
      </c>
      <c r="J37" s="13"/>
      <c r="K37" s="84"/>
      <c r="M37" s="11"/>
      <c r="N37" s="12"/>
      <c r="O37" s="13"/>
      <c r="P37" s="14"/>
      <c r="R37" s="13"/>
      <c r="U37" s="11">
        <f t="shared" si="3"/>
        <v>0</v>
      </c>
      <c r="V37" s="30">
        <f t="shared" si="4"/>
        <v>0</v>
      </c>
      <c r="W37" s="13">
        <f t="shared" si="5"/>
        <v>0</v>
      </c>
      <c r="X37" s="13">
        <f t="shared" si="6"/>
        <v>0</v>
      </c>
      <c r="Y37"/>
      <c r="Z37"/>
      <c r="AA37"/>
      <c r="AB37"/>
      <c r="AC37"/>
      <c r="AD37"/>
      <c r="AH37" s="41"/>
      <c r="AI37" s="41"/>
    </row>
    <row r="38" spans="1:35" ht="15.75" x14ac:dyDescent="0.25">
      <c r="A38" s="132" t="s">
        <v>52</v>
      </c>
      <c r="B38" s="133">
        <v>25569</v>
      </c>
      <c r="C38" s="132" t="s">
        <v>140</v>
      </c>
      <c r="D38" s="132">
        <v>21312</v>
      </c>
      <c r="E38" s="135">
        <v>17458.29</v>
      </c>
      <c r="J38" s="13"/>
      <c r="M38" s="11"/>
      <c r="N38" s="12"/>
      <c r="O38" s="13"/>
      <c r="P38" s="14"/>
      <c r="R38" s="13"/>
      <c r="U38" s="11"/>
      <c r="V38" s="30"/>
      <c r="W38" s="13">
        <f>SUM(W8:W37)</f>
        <v>-7029.7562771844459</v>
      </c>
      <c r="X38" s="13">
        <f>SUM(X8:X37)</f>
        <v>104872708.10038085</v>
      </c>
      <c r="Y38"/>
      <c r="Z38"/>
      <c r="AA38"/>
      <c r="AB38"/>
      <c r="AC38" s="9"/>
      <c r="AD38" s="40"/>
      <c r="AH38" s="41"/>
      <c r="AI38" s="41"/>
    </row>
    <row r="39" spans="1:35" ht="15.75" x14ac:dyDescent="0.25">
      <c r="A39" s="132" t="s">
        <v>52</v>
      </c>
      <c r="B39" s="133">
        <v>25934</v>
      </c>
      <c r="C39" s="132" t="s">
        <v>140</v>
      </c>
      <c r="D39" s="132">
        <v>14184</v>
      </c>
      <c r="E39" s="135">
        <v>11090.48</v>
      </c>
      <c r="J39" s="13"/>
      <c r="M39" s="11"/>
      <c r="N39" s="12"/>
      <c r="O39" s="13"/>
      <c r="P39" s="14"/>
      <c r="R39" s="13"/>
      <c r="U39" s="11"/>
      <c r="V39" s="30"/>
      <c r="W39" s="13"/>
      <c r="X39" s="13"/>
      <c r="Y39"/>
      <c r="Z39"/>
      <c r="AA39"/>
      <c r="AB39"/>
      <c r="AC39" s="9"/>
      <c r="AD39" s="40"/>
    </row>
    <row r="40" spans="1:35" ht="15.75" x14ac:dyDescent="0.25">
      <c r="A40" s="132" t="s">
        <v>52</v>
      </c>
      <c r="B40" s="133">
        <v>26299</v>
      </c>
      <c r="C40" s="132" t="s">
        <v>140</v>
      </c>
      <c r="D40" s="132">
        <v>100944</v>
      </c>
      <c r="E40" s="135">
        <v>71016.28</v>
      </c>
      <c r="J40" s="13"/>
      <c r="M40" s="11"/>
      <c r="N40" s="12"/>
      <c r="O40" s="13"/>
      <c r="P40" s="14"/>
      <c r="R40" s="13"/>
      <c r="U40" s="11"/>
      <c r="V40" s="30"/>
      <c r="W40" s="13"/>
      <c r="X40" s="13"/>
      <c r="Y40"/>
      <c r="Z40"/>
      <c r="AA40"/>
      <c r="AB40"/>
      <c r="AC40"/>
      <c r="AD40"/>
    </row>
    <row r="41" spans="1:35" ht="15.75" x14ac:dyDescent="0.25">
      <c r="A41" s="132" t="s">
        <v>52</v>
      </c>
      <c r="B41" s="133">
        <v>26665</v>
      </c>
      <c r="C41" s="132" t="s">
        <v>140</v>
      </c>
      <c r="D41" s="132">
        <v>71417</v>
      </c>
      <c r="E41" s="135">
        <v>4520.7</v>
      </c>
      <c r="T41" s="59"/>
      <c r="U41" s="79"/>
      <c r="V41" s="13"/>
      <c r="W41" s="78"/>
      <c r="X41" s="78"/>
      <c r="Y41"/>
      <c r="Z41"/>
      <c r="AA41"/>
      <c r="AB41"/>
      <c r="AC41"/>
      <c r="AD41"/>
    </row>
    <row r="42" spans="1:35" ht="15.75" x14ac:dyDescent="0.25">
      <c r="A42" s="132" t="s">
        <v>52</v>
      </c>
      <c r="B42" s="133">
        <v>27030</v>
      </c>
      <c r="C42" s="132" t="s">
        <v>140</v>
      </c>
      <c r="D42" s="132">
        <v>106510</v>
      </c>
      <c r="E42" s="135">
        <v>109779.66</v>
      </c>
      <c r="U42" s="11"/>
      <c r="V42" s="13"/>
    </row>
    <row r="43" spans="1:35" ht="15.75" x14ac:dyDescent="0.25">
      <c r="A43" s="132" t="s">
        <v>52</v>
      </c>
      <c r="B43" s="133">
        <v>27395</v>
      </c>
      <c r="C43" s="132" t="s">
        <v>140</v>
      </c>
      <c r="D43" s="132">
        <v>93211</v>
      </c>
      <c r="E43" s="135">
        <v>104304.52</v>
      </c>
      <c r="T43" s="59"/>
      <c r="U43" s="79"/>
      <c r="V43" s="13"/>
      <c r="W43" s="78"/>
      <c r="X43" s="78"/>
    </row>
    <row r="44" spans="1:35" ht="15.75" x14ac:dyDescent="0.25">
      <c r="A44" s="132" t="s">
        <v>52</v>
      </c>
      <c r="B44" s="133">
        <v>27760</v>
      </c>
      <c r="C44" s="132" t="s">
        <v>140</v>
      </c>
      <c r="D44" s="132">
        <v>126932</v>
      </c>
      <c r="E44" s="135">
        <v>172925.71</v>
      </c>
      <c r="U44" s="11"/>
      <c r="V44" s="13"/>
      <c r="W44" s="13"/>
      <c r="X44" s="13"/>
    </row>
    <row r="45" spans="1:35" ht="15.75" x14ac:dyDescent="0.25">
      <c r="A45" s="132" t="s">
        <v>52</v>
      </c>
      <c r="B45" s="133">
        <v>28126</v>
      </c>
      <c r="C45" s="132" t="s">
        <v>140</v>
      </c>
      <c r="D45" s="132">
        <v>99866</v>
      </c>
      <c r="E45" s="135">
        <v>116352.86</v>
      </c>
      <c r="H45" s="100" t="s">
        <v>91</v>
      </c>
      <c r="U45" s="11"/>
      <c r="V45" s="13"/>
      <c r="W45" s="13"/>
      <c r="X45" s="13"/>
    </row>
    <row r="46" spans="1:35" ht="15.75" x14ac:dyDescent="0.25">
      <c r="A46" s="132" t="s">
        <v>52</v>
      </c>
      <c r="B46" s="133">
        <v>28491</v>
      </c>
      <c r="C46" s="132" t="s">
        <v>140</v>
      </c>
      <c r="D46" s="132">
        <v>149830</v>
      </c>
      <c r="E46" s="135">
        <v>151074.17000000001</v>
      </c>
      <c r="J46" s="16"/>
      <c r="K46" s="17" t="s">
        <v>10</v>
      </c>
      <c r="U46" s="11"/>
      <c r="V46" s="13"/>
      <c r="W46" s="13"/>
      <c r="X46" s="13"/>
    </row>
    <row r="47" spans="1:35" ht="15.75" x14ac:dyDescent="0.25">
      <c r="A47" s="132" t="s">
        <v>52</v>
      </c>
      <c r="B47" s="133">
        <v>28856</v>
      </c>
      <c r="C47" s="132" t="s">
        <v>140</v>
      </c>
      <c r="D47" s="132">
        <v>170767</v>
      </c>
      <c r="E47" s="135">
        <v>198449.73</v>
      </c>
      <c r="J47" s="18" t="s">
        <v>11</v>
      </c>
      <c r="K47" s="18" t="s">
        <v>12</v>
      </c>
      <c r="L47" s="142" t="s">
        <v>149</v>
      </c>
      <c r="M47" s="142"/>
      <c r="U47" s="11"/>
      <c r="V47" s="13"/>
      <c r="W47" s="13"/>
      <c r="X47" s="13"/>
    </row>
    <row r="48" spans="1:35" ht="15.75" x14ac:dyDescent="0.25">
      <c r="A48" s="132" t="s">
        <v>52</v>
      </c>
      <c r="B48" s="133">
        <v>29221</v>
      </c>
      <c r="C48" s="132" t="s">
        <v>140</v>
      </c>
      <c r="D48" s="132">
        <v>246071</v>
      </c>
      <c r="E48" s="135">
        <v>282834.87</v>
      </c>
      <c r="J48" s="19"/>
      <c r="K48" s="19"/>
      <c r="O48" s="101"/>
      <c r="P48" s="67"/>
      <c r="Q48" s="67"/>
      <c r="R48" s="67"/>
      <c r="S48" s="67"/>
      <c r="T48" s="67"/>
      <c r="U48" s="11"/>
      <c r="V48" s="13"/>
      <c r="W48" s="13"/>
      <c r="X48" s="13"/>
    </row>
    <row r="49" spans="1:24" ht="15.75" x14ac:dyDescent="0.25">
      <c r="A49" s="132" t="s">
        <v>52</v>
      </c>
      <c r="B49" s="133">
        <v>29587</v>
      </c>
      <c r="C49" s="132" t="s">
        <v>140</v>
      </c>
      <c r="D49" s="132">
        <v>97062</v>
      </c>
      <c r="E49" s="135">
        <v>164407.59</v>
      </c>
      <c r="H49" t="s">
        <v>81</v>
      </c>
      <c r="J49" s="20">
        <f>L49</f>
        <v>1.0257167770718721E-2</v>
      </c>
      <c r="K49" s="20">
        <f>L50</f>
        <v>3.0099288271042213E-3</v>
      </c>
      <c r="L49" s="15">
        <f t="array" ref="L49:M53">LINEST(Q9:Q36,R9:S36,FALSE,TRUE)</f>
        <v>1.0257167770718721E-2</v>
      </c>
      <c r="M49" s="15">
        <v>4.6748359971323241</v>
      </c>
      <c r="O49" s="67"/>
      <c r="P49" s="67"/>
      <c r="Q49" s="102"/>
      <c r="R49" s="103"/>
      <c r="S49" s="67"/>
      <c r="T49" s="67"/>
      <c r="U49" s="11"/>
      <c r="V49" s="13"/>
      <c r="W49" s="13"/>
      <c r="X49" s="13"/>
    </row>
    <row r="50" spans="1:24" ht="15.75" x14ac:dyDescent="0.25">
      <c r="A50" s="132" t="s">
        <v>52</v>
      </c>
      <c r="B50" s="133">
        <v>29952</v>
      </c>
      <c r="C50" s="132" t="s">
        <v>140</v>
      </c>
      <c r="D50" s="132">
        <v>143058</v>
      </c>
      <c r="E50" s="135">
        <v>211010.89</v>
      </c>
      <c r="H50" s="38" t="s">
        <v>82</v>
      </c>
      <c r="J50" s="20">
        <f>M49</f>
        <v>4.6748359971323241</v>
      </c>
      <c r="K50" s="20">
        <f>M50</f>
        <v>0.5168982775942389</v>
      </c>
      <c r="L50" s="15">
        <v>3.0099288271042213E-3</v>
      </c>
      <c r="M50" s="15">
        <v>0.5168982775942389</v>
      </c>
      <c r="O50" s="67"/>
      <c r="P50" s="67"/>
      <c r="Q50" s="103"/>
      <c r="R50" s="103"/>
      <c r="S50" s="67"/>
      <c r="T50" s="67"/>
      <c r="U50" s="11"/>
      <c r="V50" s="13"/>
    </row>
    <row r="51" spans="1:24" ht="15.75" x14ac:dyDescent="0.25">
      <c r="A51" s="132" t="s">
        <v>52</v>
      </c>
      <c r="B51" s="133">
        <v>30317</v>
      </c>
      <c r="C51" s="132" t="s">
        <v>140</v>
      </c>
      <c r="D51" s="132">
        <v>165956</v>
      </c>
      <c r="E51" s="135">
        <v>256021.71</v>
      </c>
      <c r="H51"/>
      <c r="J51" s="19"/>
      <c r="K51" s="19"/>
      <c r="L51" s="15">
        <v>0.90633975274479517</v>
      </c>
      <c r="M51" s="15">
        <v>2008.4594805517972</v>
      </c>
      <c r="O51" s="67"/>
      <c r="P51" s="67"/>
      <c r="Q51" s="104"/>
      <c r="R51" s="104"/>
      <c r="S51" s="67"/>
      <c r="T51" s="67"/>
    </row>
    <row r="52" spans="1:24" ht="15.75" x14ac:dyDescent="0.25">
      <c r="A52" s="132" t="s">
        <v>52</v>
      </c>
      <c r="B52" s="133">
        <v>30682</v>
      </c>
      <c r="C52" s="132" t="s">
        <v>140</v>
      </c>
      <c r="D52" s="132">
        <v>102231</v>
      </c>
      <c r="E52" s="135">
        <v>206403.52</v>
      </c>
      <c r="H52" t="s">
        <v>83</v>
      </c>
      <c r="J52" s="20">
        <f>L51</f>
        <v>0.90633975274479517</v>
      </c>
      <c r="K52" s="19"/>
      <c r="L52" s="15">
        <v>125.79954816452376</v>
      </c>
      <c r="M52" s="15">
        <v>26</v>
      </c>
      <c r="O52" s="8"/>
      <c r="P52" s="67"/>
      <c r="Q52" s="105"/>
      <c r="R52" s="105"/>
      <c r="S52" s="67"/>
      <c r="T52" s="67"/>
    </row>
    <row r="53" spans="1:24" ht="15.75" x14ac:dyDescent="0.25">
      <c r="A53" s="132" t="s">
        <v>52</v>
      </c>
      <c r="B53" s="133">
        <v>31048</v>
      </c>
      <c r="C53" s="132" t="s">
        <v>140</v>
      </c>
      <c r="D53" s="132">
        <v>134765</v>
      </c>
      <c r="E53" s="135">
        <v>231120.84</v>
      </c>
      <c r="L53" s="15">
        <v>1014927981.1038016</v>
      </c>
      <c r="M53" s="15">
        <v>104881646.61047827</v>
      </c>
      <c r="O53" s="106"/>
      <c r="P53" s="67"/>
      <c r="Q53" s="105"/>
      <c r="R53" s="105"/>
      <c r="S53" s="67"/>
      <c r="T53" s="67"/>
    </row>
    <row r="54" spans="1:24" ht="15.75" x14ac:dyDescent="0.25">
      <c r="A54" s="132" t="s">
        <v>52</v>
      </c>
      <c r="B54" s="133">
        <v>31413</v>
      </c>
      <c r="C54" s="132" t="s">
        <v>140</v>
      </c>
      <c r="D54" s="132">
        <v>175293</v>
      </c>
      <c r="E54" s="135">
        <v>343780.35</v>
      </c>
      <c r="O54" s="8"/>
      <c r="P54" s="67"/>
      <c r="Q54" s="104"/>
      <c r="R54" s="104"/>
      <c r="S54" s="67"/>
      <c r="T54" s="67"/>
    </row>
    <row r="55" spans="1:24" ht="15.75" x14ac:dyDescent="0.25">
      <c r="A55" s="132" t="s">
        <v>52</v>
      </c>
      <c r="B55" s="133">
        <v>31778</v>
      </c>
      <c r="C55" s="132" t="s">
        <v>140</v>
      </c>
      <c r="D55" s="132">
        <v>216331</v>
      </c>
      <c r="E55" s="135">
        <v>457437.42</v>
      </c>
      <c r="H55" s="34" t="s">
        <v>73</v>
      </c>
      <c r="I55"/>
      <c r="J55"/>
      <c r="O55" s="8"/>
      <c r="P55" s="67"/>
      <c r="Q55" s="105"/>
      <c r="R55" s="104"/>
      <c r="S55" s="67"/>
      <c r="T55" s="67"/>
    </row>
    <row r="56" spans="1:24" ht="15.75" x14ac:dyDescent="0.25">
      <c r="A56" s="132" t="s">
        <v>52</v>
      </c>
      <c r="B56" s="133">
        <v>32143</v>
      </c>
      <c r="C56" s="132" t="s">
        <v>140</v>
      </c>
      <c r="D56" s="132">
        <v>188075</v>
      </c>
      <c r="E56" s="135">
        <v>516089.45</v>
      </c>
      <c r="H56"/>
      <c r="I56"/>
      <c r="J56"/>
      <c r="O56" s="67"/>
      <c r="P56" s="67"/>
      <c r="Q56" s="67"/>
      <c r="R56" s="67"/>
      <c r="S56" s="67"/>
      <c r="T56" s="67"/>
    </row>
    <row r="57" spans="1:24" ht="15.75" x14ac:dyDescent="0.25">
      <c r="A57" s="132" t="s">
        <v>52</v>
      </c>
      <c r="B57" s="133">
        <v>32509</v>
      </c>
      <c r="C57" s="132" t="s">
        <v>140</v>
      </c>
      <c r="D57" s="132">
        <v>251661</v>
      </c>
      <c r="E57" s="135">
        <v>805292.29</v>
      </c>
      <c r="H57" t="s">
        <v>74</v>
      </c>
      <c r="I57"/>
      <c r="K57" s="35">
        <f>SUM(K9:K36)</f>
        <v>28072832</v>
      </c>
      <c r="O57" s="67"/>
      <c r="P57" s="67"/>
      <c r="Q57" s="67"/>
      <c r="R57" s="67"/>
      <c r="S57" s="67"/>
      <c r="T57" s="67"/>
    </row>
    <row r="58" spans="1:24" ht="15.75" x14ac:dyDescent="0.25">
      <c r="A58" s="132" t="s">
        <v>52</v>
      </c>
      <c r="B58" s="133">
        <v>32874</v>
      </c>
      <c r="C58" s="132" t="s">
        <v>140</v>
      </c>
      <c r="D58" s="132">
        <v>82239</v>
      </c>
      <c r="E58" s="135">
        <v>271749.11</v>
      </c>
      <c r="H58"/>
      <c r="I58"/>
      <c r="K58"/>
      <c r="O58" s="107"/>
      <c r="P58" s="8"/>
      <c r="Q58" s="8"/>
      <c r="R58" s="67"/>
      <c r="S58" s="67"/>
      <c r="T58" s="67"/>
    </row>
    <row r="59" spans="1:24" ht="15.75" x14ac:dyDescent="0.25">
      <c r="A59" s="132" t="s">
        <v>52</v>
      </c>
      <c r="B59" s="133">
        <v>33239</v>
      </c>
      <c r="C59" s="132" t="s">
        <v>140</v>
      </c>
      <c r="D59" s="132">
        <v>169087</v>
      </c>
      <c r="E59" s="135">
        <v>496812.1</v>
      </c>
      <c r="H59" t="s">
        <v>75</v>
      </c>
      <c r="I59"/>
      <c r="K59" s="39">
        <f>J50</f>
        <v>4.6748359971323241</v>
      </c>
      <c r="O59" s="8"/>
      <c r="P59" s="8"/>
      <c r="Q59" s="8"/>
      <c r="R59" s="67"/>
      <c r="S59" s="67"/>
      <c r="T59" s="67"/>
    </row>
    <row r="60" spans="1:24" ht="15.75" x14ac:dyDescent="0.25">
      <c r="A60" s="132" t="s">
        <v>52</v>
      </c>
      <c r="B60" s="133">
        <v>33604</v>
      </c>
      <c r="C60" s="132" t="s">
        <v>140</v>
      </c>
      <c r="D60" s="132">
        <v>153679</v>
      </c>
      <c r="E60" s="135">
        <v>443961.61</v>
      </c>
      <c r="H60"/>
      <c r="I60"/>
      <c r="K60"/>
      <c r="O60" s="8"/>
      <c r="P60" s="8"/>
      <c r="Q60" s="108"/>
      <c r="R60" s="67"/>
      <c r="S60" s="67"/>
      <c r="T60" s="67"/>
    </row>
    <row r="61" spans="1:24" ht="15.75" x14ac:dyDescent="0.25">
      <c r="A61" s="132" t="s">
        <v>52</v>
      </c>
      <c r="B61" s="133">
        <v>33970</v>
      </c>
      <c r="C61" s="132" t="s">
        <v>140</v>
      </c>
      <c r="D61" s="132">
        <v>184933</v>
      </c>
      <c r="E61" s="135">
        <v>721922.02</v>
      </c>
      <c r="H61" t="s">
        <v>76</v>
      </c>
      <c r="I61"/>
      <c r="K61" s="36">
        <f>K57*K59</f>
        <v>131235885.57504822</v>
      </c>
      <c r="O61" s="8"/>
      <c r="P61" s="8"/>
      <c r="Q61" s="8"/>
      <c r="R61" s="67"/>
      <c r="S61" s="67"/>
      <c r="T61" s="67"/>
    </row>
    <row r="62" spans="1:24" ht="15.75" x14ac:dyDescent="0.25">
      <c r="A62" s="132" t="s">
        <v>52</v>
      </c>
      <c r="B62" s="133">
        <v>34335</v>
      </c>
      <c r="C62" s="132" t="s">
        <v>140</v>
      </c>
      <c r="D62" s="132">
        <v>432166</v>
      </c>
      <c r="E62" s="135">
        <v>1565958.44</v>
      </c>
      <c r="H62"/>
      <c r="I62"/>
      <c r="K62"/>
      <c r="O62" s="8"/>
      <c r="P62" s="8"/>
      <c r="Q62" s="109"/>
      <c r="R62" s="67"/>
      <c r="S62" s="67"/>
      <c r="T62" s="67"/>
    </row>
    <row r="63" spans="1:24" ht="15.75" x14ac:dyDescent="0.25">
      <c r="A63" s="132" t="s">
        <v>52</v>
      </c>
      <c r="B63" s="133">
        <v>34700</v>
      </c>
      <c r="C63" s="132" t="s">
        <v>140</v>
      </c>
      <c r="D63" s="132">
        <v>552819</v>
      </c>
      <c r="E63" s="135">
        <v>2389859.0299999998</v>
      </c>
      <c r="H63" t="s">
        <v>77</v>
      </c>
      <c r="I63"/>
      <c r="K63" s="71">
        <f>SUM(J9:J36)</f>
        <v>164853919.04999995</v>
      </c>
      <c r="O63" s="8"/>
      <c r="P63" s="8"/>
      <c r="Q63" s="8"/>
      <c r="R63" s="67"/>
      <c r="S63" s="67"/>
      <c r="T63" s="67"/>
    </row>
    <row r="64" spans="1:24" ht="15.75" x14ac:dyDescent="0.25">
      <c r="A64" s="132" t="s">
        <v>52</v>
      </c>
      <c r="B64" s="133">
        <v>35065</v>
      </c>
      <c r="C64" s="132" t="s">
        <v>140</v>
      </c>
      <c r="D64" s="132">
        <v>479701</v>
      </c>
      <c r="E64" s="135">
        <v>2323788.85</v>
      </c>
      <c r="H64"/>
      <c r="I64"/>
      <c r="K64"/>
      <c r="O64" s="8"/>
      <c r="P64" s="8"/>
      <c r="Q64" s="110"/>
      <c r="R64" s="67"/>
      <c r="S64" s="67"/>
      <c r="T64" s="67"/>
    </row>
    <row r="65" spans="1:20" ht="15.75" x14ac:dyDescent="0.25">
      <c r="A65" s="132" t="s">
        <v>52</v>
      </c>
      <c r="B65" s="133">
        <v>35431</v>
      </c>
      <c r="C65" s="132" t="s">
        <v>140</v>
      </c>
      <c r="D65" s="132">
        <v>454888</v>
      </c>
      <c r="E65" s="135">
        <v>2329423.5099999998</v>
      </c>
      <c r="H65" t="s">
        <v>78</v>
      </c>
      <c r="I65"/>
      <c r="K65">
        <f>K61/K63</f>
        <v>0.79607379873841255</v>
      </c>
      <c r="O65" s="8"/>
      <c r="P65" s="8"/>
      <c r="Q65" s="8"/>
      <c r="R65" s="67"/>
      <c r="S65" s="67"/>
      <c r="T65" s="67"/>
    </row>
    <row r="66" spans="1:20" ht="15.75" x14ac:dyDescent="0.25">
      <c r="A66" s="132" t="s">
        <v>52</v>
      </c>
      <c r="B66" s="133">
        <v>35796</v>
      </c>
      <c r="C66" s="132" t="s">
        <v>140</v>
      </c>
      <c r="D66" s="132">
        <v>464978</v>
      </c>
      <c r="E66" s="135">
        <v>2203135.16</v>
      </c>
      <c r="H66"/>
      <c r="I66"/>
      <c r="K66"/>
      <c r="O66" s="8"/>
      <c r="P66" s="8"/>
      <c r="Q66" s="113"/>
      <c r="R66" s="67"/>
      <c r="S66" s="67"/>
      <c r="T66" s="67"/>
    </row>
    <row r="67" spans="1:20" ht="15.75" x14ac:dyDescent="0.25">
      <c r="A67" s="132" t="s">
        <v>52</v>
      </c>
      <c r="B67" s="133">
        <v>36161</v>
      </c>
      <c r="C67" s="132" t="s">
        <v>140</v>
      </c>
      <c r="D67" s="132">
        <v>195987</v>
      </c>
      <c r="E67" s="135">
        <v>764322.18</v>
      </c>
      <c r="H67" t="s">
        <v>79</v>
      </c>
      <c r="I67"/>
      <c r="K67" s="127">
        <f>K65</f>
        <v>0.79607379873841255</v>
      </c>
      <c r="O67" s="8"/>
      <c r="P67" s="8"/>
      <c r="Q67" s="8"/>
      <c r="R67" s="67"/>
      <c r="S67" s="67"/>
      <c r="T67" s="67"/>
    </row>
    <row r="68" spans="1:20" ht="15.75" x14ac:dyDescent="0.25">
      <c r="A68" s="132" t="s">
        <v>52</v>
      </c>
      <c r="B68" s="133">
        <v>36526</v>
      </c>
      <c r="C68" s="132" t="s">
        <v>140</v>
      </c>
      <c r="D68" s="132">
        <v>509701</v>
      </c>
      <c r="E68" s="135">
        <v>3383662.44</v>
      </c>
      <c r="H68"/>
      <c r="I68"/>
      <c r="K68"/>
      <c r="O68" s="8"/>
      <c r="P68" s="8"/>
      <c r="Q68" s="8"/>
      <c r="R68" s="67"/>
      <c r="S68" s="67"/>
      <c r="T68" s="67"/>
    </row>
    <row r="69" spans="1:20" ht="15.75" x14ac:dyDescent="0.25">
      <c r="A69" s="132" t="s">
        <v>52</v>
      </c>
      <c r="B69" s="133">
        <v>36892</v>
      </c>
      <c r="C69" s="132" t="s">
        <v>140</v>
      </c>
      <c r="D69" s="132">
        <v>388681</v>
      </c>
      <c r="E69" s="135">
        <v>3638391.94</v>
      </c>
      <c r="H69" t="s">
        <v>80</v>
      </c>
      <c r="I69"/>
      <c r="K69" s="127">
        <f>1-K67</f>
        <v>0.20392620126158745</v>
      </c>
      <c r="O69" s="8"/>
      <c r="P69" s="8"/>
      <c r="Q69" s="8"/>
      <c r="R69" s="67"/>
      <c r="S69" s="67"/>
      <c r="T69" s="67"/>
    </row>
    <row r="70" spans="1:20" ht="15.75" x14ac:dyDescent="0.25">
      <c r="A70" s="132" t="s">
        <v>52</v>
      </c>
      <c r="B70" s="133">
        <v>37257</v>
      </c>
      <c r="C70" s="132" t="s">
        <v>140</v>
      </c>
      <c r="D70" s="132">
        <v>394765</v>
      </c>
      <c r="E70" s="135">
        <v>3184559.55</v>
      </c>
      <c r="O70" s="8"/>
      <c r="P70" s="8"/>
      <c r="Q70" s="112"/>
      <c r="R70" s="67"/>
      <c r="S70" s="67"/>
      <c r="T70" s="67"/>
    </row>
    <row r="71" spans="1:20" ht="15.75" x14ac:dyDescent="0.25">
      <c r="A71" s="132" t="s">
        <v>52</v>
      </c>
      <c r="B71" s="133">
        <v>37622</v>
      </c>
      <c r="C71" s="132" t="s">
        <v>140</v>
      </c>
      <c r="D71" s="132">
        <v>614182</v>
      </c>
      <c r="E71" s="135">
        <v>3416817.71</v>
      </c>
      <c r="O71" s="8"/>
      <c r="P71" s="8"/>
      <c r="Q71" s="8"/>
      <c r="R71" s="67"/>
      <c r="S71" s="67"/>
      <c r="T71" s="67"/>
    </row>
    <row r="72" spans="1:20" ht="15.75" x14ac:dyDescent="0.25">
      <c r="A72" s="132" t="s">
        <v>52</v>
      </c>
      <c r="B72" s="133">
        <v>37987</v>
      </c>
      <c r="C72" s="132" t="s">
        <v>140</v>
      </c>
      <c r="D72" s="132">
        <v>427161</v>
      </c>
      <c r="E72" s="135">
        <v>2165654.16</v>
      </c>
      <c r="O72" s="8"/>
      <c r="P72" s="8"/>
      <c r="Q72" s="112"/>
      <c r="R72" s="67"/>
      <c r="S72" s="67"/>
      <c r="T72" s="67"/>
    </row>
    <row r="73" spans="1:20" ht="15.75" x14ac:dyDescent="0.25">
      <c r="A73" s="132" t="s">
        <v>52</v>
      </c>
      <c r="B73" s="133">
        <v>38353</v>
      </c>
      <c r="C73" s="132" t="s">
        <v>140</v>
      </c>
      <c r="D73" s="132">
        <v>290992</v>
      </c>
      <c r="E73" s="135">
        <v>2180414.21</v>
      </c>
    </row>
    <row r="74" spans="1:20" ht="15.75" x14ac:dyDescent="0.25">
      <c r="A74" s="132" t="s">
        <v>52</v>
      </c>
      <c r="B74" s="133">
        <v>38718</v>
      </c>
      <c r="C74" s="132" t="s">
        <v>140</v>
      </c>
      <c r="D74" s="132">
        <v>9303</v>
      </c>
      <c r="E74" s="135">
        <v>37955.629999999997</v>
      </c>
      <c r="H74" s="101"/>
      <c r="I74" s="67"/>
      <c r="J74" s="67"/>
      <c r="K74" s="67"/>
      <c r="L74" s="67"/>
      <c r="M74" s="67"/>
    </row>
    <row r="75" spans="1:20" ht="15.75" x14ac:dyDescent="0.25">
      <c r="A75" s="132" t="s">
        <v>52</v>
      </c>
      <c r="B75" s="133">
        <v>39083</v>
      </c>
      <c r="C75" s="132" t="s">
        <v>140</v>
      </c>
      <c r="D75" s="132">
        <v>2372530</v>
      </c>
      <c r="E75" s="135">
        <v>7457480.5499999998</v>
      </c>
      <c r="H75" s="67"/>
      <c r="I75" s="67"/>
      <c r="J75" s="102"/>
      <c r="K75" s="103"/>
      <c r="L75" s="67"/>
      <c r="M75" s="67"/>
    </row>
    <row r="76" spans="1:20" ht="15.75" x14ac:dyDescent="0.25">
      <c r="A76" s="132" t="s">
        <v>52</v>
      </c>
      <c r="B76" s="133">
        <v>39448</v>
      </c>
      <c r="C76" s="132" t="s">
        <v>140</v>
      </c>
      <c r="D76" s="132">
        <v>2116852</v>
      </c>
      <c r="E76" s="135">
        <v>5849873.75</v>
      </c>
      <c r="H76" s="67"/>
      <c r="I76" s="67"/>
      <c r="J76" s="103"/>
      <c r="K76" s="103"/>
      <c r="L76" s="67"/>
      <c r="M76" s="67"/>
    </row>
    <row r="77" spans="1:20" ht="15.75" x14ac:dyDescent="0.25">
      <c r="A77" s="132" t="s">
        <v>52</v>
      </c>
      <c r="B77" s="133">
        <v>39691</v>
      </c>
      <c r="C77" s="132" t="s">
        <v>140</v>
      </c>
      <c r="D77" s="132">
        <v>15328</v>
      </c>
      <c r="E77" s="135">
        <v>145558.44</v>
      </c>
      <c r="H77" s="67"/>
      <c r="I77" s="67"/>
      <c r="J77" s="104"/>
      <c r="K77" s="104"/>
      <c r="L77" s="67"/>
      <c r="M77" s="67"/>
    </row>
    <row r="78" spans="1:20" ht="15.75" x14ac:dyDescent="0.25">
      <c r="A78" s="132" t="s">
        <v>52</v>
      </c>
      <c r="B78" s="133">
        <v>39721</v>
      </c>
      <c r="C78" s="132" t="s">
        <v>140</v>
      </c>
      <c r="D78" s="132">
        <v>1046</v>
      </c>
      <c r="E78" s="135">
        <v>16644.05</v>
      </c>
      <c r="H78" s="8"/>
      <c r="I78" s="67"/>
      <c r="J78" s="105"/>
      <c r="K78" s="105"/>
      <c r="L78" s="67"/>
      <c r="M78" s="67"/>
    </row>
    <row r="79" spans="1:20" ht="15.75" x14ac:dyDescent="0.25">
      <c r="A79" s="132" t="s">
        <v>52</v>
      </c>
      <c r="B79" s="133">
        <v>39752</v>
      </c>
      <c r="C79" s="132" t="s">
        <v>140</v>
      </c>
      <c r="D79" s="132">
        <v>15006</v>
      </c>
      <c r="E79" s="135">
        <v>275392.40000000002</v>
      </c>
      <c r="H79" s="106"/>
      <c r="I79" s="67"/>
      <c r="J79" s="105"/>
      <c r="K79" s="105"/>
      <c r="L79" s="67"/>
      <c r="M79" s="67"/>
    </row>
    <row r="80" spans="1:20" ht="15.75" x14ac:dyDescent="0.25">
      <c r="A80" s="132" t="s">
        <v>52</v>
      </c>
      <c r="B80" s="133">
        <v>39782</v>
      </c>
      <c r="C80" s="132" t="s">
        <v>140</v>
      </c>
      <c r="D80" s="132">
        <v>93174</v>
      </c>
      <c r="E80" s="135">
        <v>1290945.04</v>
      </c>
      <c r="H80" s="8"/>
      <c r="I80" s="67"/>
      <c r="J80" s="104"/>
      <c r="K80" s="104"/>
      <c r="L80" s="67"/>
      <c r="M80" s="67"/>
    </row>
    <row r="81" spans="1:13" ht="15.75" x14ac:dyDescent="0.25">
      <c r="A81" s="132" t="s">
        <v>52</v>
      </c>
      <c r="B81" s="133">
        <v>39813</v>
      </c>
      <c r="C81" s="132" t="s">
        <v>140</v>
      </c>
      <c r="D81" s="132">
        <v>1761</v>
      </c>
      <c r="E81" s="135">
        <v>3532.67</v>
      </c>
      <c r="H81" s="8"/>
      <c r="I81" s="67"/>
      <c r="J81" s="105"/>
      <c r="K81" s="104"/>
      <c r="L81" s="67"/>
      <c r="M81" s="67"/>
    </row>
    <row r="82" spans="1:13" ht="15.75" x14ac:dyDescent="0.25">
      <c r="A82" s="132" t="s">
        <v>52</v>
      </c>
      <c r="B82" s="133">
        <v>39813</v>
      </c>
      <c r="C82" s="132" t="s">
        <v>140</v>
      </c>
      <c r="D82" s="132">
        <v>119785</v>
      </c>
      <c r="E82" s="135">
        <v>1229588.3</v>
      </c>
      <c r="H82" s="67"/>
      <c r="I82" s="67"/>
      <c r="J82" s="67"/>
      <c r="K82" s="67"/>
      <c r="L82" s="67"/>
      <c r="M82" s="67"/>
    </row>
    <row r="83" spans="1:13" ht="15.75" x14ac:dyDescent="0.25">
      <c r="A83" s="132" t="s">
        <v>52</v>
      </c>
      <c r="B83" s="133">
        <v>39872</v>
      </c>
      <c r="C83" s="132" t="s">
        <v>140</v>
      </c>
      <c r="D83" s="132">
        <v>2125</v>
      </c>
      <c r="E83" s="135">
        <v>12581.1</v>
      </c>
      <c r="H83" s="67"/>
      <c r="I83" s="67"/>
      <c r="J83" s="67"/>
      <c r="K83" s="67"/>
      <c r="L83" s="67"/>
      <c r="M83" s="67"/>
    </row>
    <row r="84" spans="1:13" ht="15.75" x14ac:dyDescent="0.25">
      <c r="A84" s="132" t="s">
        <v>52</v>
      </c>
      <c r="B84" s="133">
        <v>40023</v>
      </c>
      <c r="C84" s="132" t="s">
        <v>140</v>
      </c>
      <c r="D84" s="132">
        <v>2040</v>
      </c>
      <c r="E84" s="135">
        <v>28148.41</v>
      </c>
      <c r="H84" s="107"/>
      <c r="I84" s="8"/>
      <c r="J84" s="8"/>
      <c r="K84" s="67"/>
      <c r="L84" s="67"/>
      <c r="M84" s="67"/>
    </row>
    <row r="85" spans="1:13" ht="15.75" x14ac:dyDescent="0.25">
      <c r="A85" s="132" t="s">
        <v>52</v>
      </c>
      <c r="B85" s="133">
        <v>40024</v>
      </c>
      <c r="C85" s="132" t="s">
        <v>140</v>
      </c>
      <c r="D85" s="132">
        <v>11301</v>
      </c>
      <c r="E85" s="135">
        <v>13126.37</v>
      </c>
      <c r="H85" s="8"/>
      <c r="I85" s="8"/>
      <c r="J85" s="8"/>
      <c r="K85" s="67"/>
      <c r="L85" s="67"/>
      <c r="M85" s="67"/>
    </row>
    <row r="86" spans="1:13" ht="15.75" x14ac:dyDescent="0.25">
      <c r="A86" s="132" t="s">
        <v>52</v>
      </c>
      <c r="B86" s="133">
        <v>40025</v>
      </c>
      <c r="C86" s="132" t="s">
        <v>140</v>
      </c>
      <c r="D86" s="132">
        <v>18705</v>
      </c>
      <c r="E86" s="135">
        <v>152168.9</v>
      </c>
      <c r="H86" s="8"/>
      <c r="I86" s="8"/>
      <c r="J86" s="108"/>
      <c r="K86" s="67"/>
      <c r="L86" s="67"/>
      <c r="M86" s="67"/>
    </row>
    <row r="87" spans="1:13" ht="15.75" x14ac:dyDescent="0.25">
      <c r="A87" s="132" t="s">
        <v>52</v>
      </c>
      <c r="B87" s="133">
        <v>40026</v>
      </c>
      <c r="C87" s="132" t="s">
        <v>140</v>
      </c>
      <c r="D87" s="132">
        <v>2130</v>
      </c>
      <c r="E87" s="135">
        <v>6359.45</v>
      </c>
      <c r="H87" s="8"/>
      <c r="I87" s="8"/>
      <c r="J87" s="8"/>
      <c r="K87" s="67"/>
      <c r="L87" s="67"/>
      <c r="M87" s="67"/>
    </row>
    <row r="88" spans="1:13" ht="15.75" x14ac:dyDescent="0.25">
      <c r="A88" s="132" t="s">
        <v>52</v>
      </c>
      <c r="B88" s="133">
        <v>40026</v>
      </c>
      <c r="C88" s="132" t="s">
        <v>140</v>
      </c>
      <c r="D88" s="132">
        <v>10266</v>
      </c>
      <c r="E88" s="135">
        <v>104854.97</v>
      </c>
      <c r="H88" s="8"/>
      <c r="I88" s="8"/>
      <c r="J88" s="109"/>
      <c r="K88" s="67"/>
      <c r="L88" s="67"/>
      <c r="M88" s="67"/>
    </row>
    <row r="89" spans="1:13" ht="15.75" x14ac:dyDescent="0.25">
      <c r="A89" s="132" t="s">
        <v>52</v>
      </c>
      <c r="B89" s="133">
        <v>40028</v>
      </c>
      <c r="C89" s="132" t="s">
        <v>140</v>
      </c>
      <c r="D89" s="132">
        <v>60751</v>
      </c>
      <c r="E89" s="135">
        <v>732450.55</v>
      </c>
      <c r="H89" s="8"/>
      <c r="I89" s="8"/>
      <c r="J89" s="8"/>
      <c r="K89" s="67"/>
      <c r="L89" s="67"/>
      <c r="M89" s="67"/>
    </row>
    <row r="90" spans="1:13" ht="15.75" x14ac:dyDescent="0.25">
      <c r="A90" s="132" t="s">
        <v>52</v>
      </c>
      <c r="B90" s="133">
        <v>40028</v>
      </c>
      <c r="C90" s="132" t="s">
        <v>140</v>
      </c>
      <c r="D90" s="132">
        <v>34803</v>
      </c>
      <c r="E90" s="135">
        <v>1569984.5</v>
      </c>
      <c r="H90" s="8"/>
      <c r="I90" s="8"/>
      <c r="J90" s="110"/>
      <c r="K90" s="67"/>
      <c r="L90" s="67"/>
      <c r="M90" s="67"/>
    </row>
    <row r="91" spans="1:13" ht="15.75" x14ac:dyDescent="0.25">
      <c r="A91" s="132" t="s">
        <v>52</v>
      </c>
      <c r="B91" s="133">
        <v>40029</v>
      </c>
      <c r="C91" s="132" t="s">
        <v>140</v>
      </c>
      <c r="D91" s="132">
        <v>5771</v>
      </c>
      <c r="E91" s="135">
        <v>33320.14</v>
      </c>
      <c r="H91" s="8"/>
      <c r="I91" s="8"/>
      <c r="J91" s="8"/>
      <c r="K91" s="67"/>
      <c r="L91" s="67"/>
      <c r="M91" s="67"/>
    </row>
    <row r="92" spans="1:13" ht="15.75" x14ac:dyDescent="0.25">
      <c r="A92" s="132" t="s">
        <v>52</v>
      </c>
      <c r="B92" s="133">
        <v>40031</v>
      </c>
      <c r="C92" s="132" t="s">
        <v>140</v>
      </c>
      <c r="D92" s="132">
        <v>3172</v>
      </c>
      <c r="E92" s="135">
        <v>41615.42</v>
      </c>
      <c r="H92" s="8"/>
      <c r="I92" s="8"/>
      <c r="J92" s="111"/>
      <c r="K92" s="67"/>
      <c r="L92" s="67"/>
      <c r="M92" s="67"/>
    </row>
    <row r="93" spans="1:13" ht="15.75" x14ac:dyDescent="0.25">
      <c r="A93" s="132" t="s">
        <v>52</v>
      </c>
      <c r="B93" s="133">
        <v>40035</v>
      </c>
      <c r="C93" s="132" t="s">
        <v>140</v>
      </c>
      <c r="D93" s="132">
        <v>1637</v>
      </c>
      <c r="E93" s="135">
        <v>5113.75</v>
      </c>
      <c r="H93" s="8"/>
      <c r="I93" s="8"/>
      <c r="J93" s="8"/>
      <c r="K93" s="67"/>
      <c r="L93" s="67"/>
      <c r="M93" s="67"/>
    </row>
    <row r="94" spans="1:13" ht="15.75" x14ac:dyDescent="0.25">
      <c r="A94" s="132" t="s">
        <v>52</v>
      </c>
      <c r="B94" s="133">
        <v>40088</v>
      </c>
      <c r="C94" s="132" t="s">
        <v>140</v>
      </c>
      <c r="D94" s="132">
        <v>445</v>
      </c>
      <c r="E94" s="135">
        <v>-119566.75</v>
      </c>
      <c r="H94" s="8"/>
      <c r="I94" s="8"/>
      <c r="J94" s="8"/>
      <c r="K94" s="67"/>
      <c r="L94" s="67"/>
      <c r="M94" s="67"/>
    </row>
    <row r="95" spans="1:13" ht="15.75" x14ac:dyDescent="0.25">
      <c r="A95" s="132" t="s">
        <v>52</v>
      </c>
      <c r="B95" s="133">
        <v>40094</v>
      </c>
      <c r="C95" s="132" t="s">
        <v>140</v>
      </c>
      <c r="D95" s="132">
        <v>2064</v>
      </c>
      <c r="E95" s="135">
        <v>9131.27</v>
      </c>
      <c r="H95" s="8"/>
      <c r="I95" s="8"/>
      <c r="J95" s="8"/>
      <c r="K95" s="67"/>
      <c r="L95" s="67"/>
      <c r="M95" s="67"/>
    </row>
    <row r="96" spans="1:13" ht="15.75" x14ac:dyDescent="0.25">
      <c r="A96" s="132" t="s">
        <v>52</v>
      </c>
      <c r="B96" s="133">
        <v>40102</v>
      </c>
      <c r="C96" s="132" t="s">
        <v>140</v>
      </c>
      <c r="D96" s="132">
        <v>339</v>
      </c>
      <c r="E96" s="135">
        <v>1216.6400000000001</v>
      </c>
      <c r="H96" s="8"/>
      <c r="I96" s="8"/>
      <c r="J96" s="112"/>
      <c r="K96" s="67"/>
      <c r="L96" s="67"/>
      <c r="M96" s="67"/>
    </row>
    <row r="97" spans="1:13" ht="15.75" x14ac:dyDescent="0.25">
      <c r="A97" s="132" t="s">
        <v>52</v>
      </c>
      <c r="B97" s="133">
        <v>40105</v>
      </c>
      <c r="C97" s="132" t="s">
        <v>140</v>
      </c>
      <c r="D97" s="132">
        <v>2564</v>
      </c>
      <c r="E97" s="135">
        <v>77782.36</v>
      </c>
      <c r="H97" s="8"/>
      <c r="I97" s="8"/>
      <c r="J97" s="8"/>
      <c r="K97" s="67"/>
      <c r="L97" s="67"/>
      <c r="M97" s="67"/>
    </row>
    <row r="98" spans="1:13" ht="15.75" x14ac:dyDescent="0.25">
      <c r="A98" s="132" t="s">
        <v>52</v>
      </c>
      <c r="B98" s="133">
        <v>40105</v>
      </c>
      <c r="C98" s="132" t="s">
        <v>140</v>
      </c>
      <c r="D98" s="132">
        <v>7831</v>
      </c>
      <c r="E98" s="135">
        <v>78857.039999999994</v>
      </c>
      <c r="H98" s="8"/>
      <c r="I98" s="8"/>
      <c r="J98" s="112"/>
      <c r="K98" s="67"/>
      <c r="L98" s="67"/>
      <c r="M98" s="67"/>
    </row>
    <row r="99" spans="1:13" ht="15.75" x14ac:dyDescent="0.25">
      <c r="A99" s="132" t="s">
        <v>52</v>
      </c>
      <c r="B99" s="133">
        <v>40112</v>
      </c>
      <c r="C99" s="132" t="s">
        <v>140</v>
      </c>
      <c r="D99" s="132">
        <v>10754</v>
      </c>
      <c r="E99" s="135">
        <v>32058.58</v>
      </c>
    </row>
    <row r="100" spans="1:13" ht="15.75" x14ac:dyDescent="0.25">
      <c r="A100" s="132" t="s">
        <v>52</v>
      </c>
      <c r="B100" s="133">
        <v>40113</v>
      </c>
      <c r="C100" s="132" t="s">
        <v>140</v>
      </c>
      <c r="D100" s="132">
        <v>1312</v>
      </c>
      <c r="E100" s="135">
        <v>13210.79</v>
      </c>
    </row>
    <row r="101" spans="1:13" ht="15.75" x14ac:dyDescent="0.25">
      <c r="A101" s="132" t="s">
        <v>52</v>
      </c>
      <c r="B101" s="133">
        <v>40117</v>
      </c>
      <c r="C101" s="132" t="s">
        <v>140</v>
      </c>
      <c r="D101" s="132">
        <v>1182</v>
      </c>
      <c r="E101" s="135">
        <v>1250.3399999999999</v>
      </c>
    </row>
    <row r="102" spans="1:13" ht="15.75" x14ac:dyDescent="0.25">
      <c r="A102" s="132" t="s">
        <v>52</v>
      </c>
      <c r="B102" s="133">
        <v>40117</v>
      </c>
      <c r="C102" s="132" t="s">
        <v>140</v>
      </c>
      <c r="D102" s="132">
        <v>5817</v>
      </c>
      <c r="E102" s="135">
        <v>103230.26</v>
      </c>
    </row>
    <row r="103" spans="1:13" ht="15.75" x14ac:dyDescent="0.25">
      <c r="A103" s="132" t="s">
        <v>52</v>
      </c>
      <c r="B103" s="133">
        <v>40119</v>
      </c>
      <c r="C103" s="132" t="s">
        <v>140</v>
      </c>
      <c r="D103" s="132">
        <v>1630</v>
      </c>
      <c r="E103" s="135">
        <v>-1872.28</v>
      </c>
    </row>
    <row r="104" spans="1:13" ht="15.75" x14ac:dyDescent="0.25">
      <c r="A104" s="132" t="s">
        <v>52</v>
      </c>
      <c r="B104" s="133">
        <v>40119</v>
      </c>
      <c r="C104" s="132" t="s">
        <v>140</v>
      </c>
      <c r="D104" s="132">
        <v>4907</v>
      </c>
      <c r="E104" s="135">
        <v>31810.33</v>
      </c>
    </row>
    <row r="105" spans="1:13" ht="15.75" x14ac:dyDescent="0.25">
      <c r="A105" s="132" t="s">
        <v>52</v>
      </c>
      <c r="B105" s="133">
        <v>40121</v>
      </c>
      <c r="C105" s="132" t="s">
        <v>140</v>
      </c>
      <c r="D105" s="132">
        <v>2537</v>
      </c>
      <c r="E105" s="135">
        <v>4818.3900000000003</v>
      </c>
    </row>
    <row r="106" spans="1:13" ht="15.75" x14ac:dyDescent="0.25">
      <c r="A106" s="132" t="s">
        <v>52</v>
      </c>
      <c r="B106" s="133">
        <v>40121</v>
      </c>
      <c r="C106" s="132" t="s">
        <v>140</v>
      </c>
      <c r="D106" s="132">
        <v>15284</v>
      </c>
      <c r="E106" s="135">
        <v>137523.57999999999</v>
      </c>
    </row>
    <row r="107" spans="1:13" ht="15.75" x14ac:dyDescent="0.25">
      <c r="A107" s="132" t="s">
        <v>52</v>
      </c>
      <c r="B107" s="133">
        <v>40128</v>
      </c>
      <c r="C107" s="132" t="s">
        <v>140</v>
      </c>
      <c r="D107" s="132">
        <v>20546</v>
      </c>
      <c r="E107" s="135">
        <v>315964.86</v>
      </c>
    </row>
    <row r="108" spans="1:13" ht="15.75" x14ac:dyDescent="0.25">
      <c r="A108" s="132" t="s">
        <v>52</v>
      </c>
      <c r="B108" s="133">
        <v>40129</v>
      </c>
      <c r="C108" s="132" t="s">
        <v>140</v>
      </c>
      <c r="D108" s="132">
        <v>2495</v>
      </c>
      <c r="E108" s="135">
        <v>25935.54</v>
      </c>
    </row>
    <row r="109" spans="1:13" ht="15.75" x14ac:dyDescent="0.25">
      <c r="A109" s="132" t="s">
        <v>52</v>
      </c>
      <c r="B109" s="133">
        <v>40129</v>
      </c>
      <c r="C109" s="132" t="s">
        <v>140</v>
      </c>
      <c r="D109" s="132">
        <v>6776</v>
      </c>
      <c r="E109" s="135">
        <v>55559.64</v>
      </c>
    </row>
    <row r="110" spans="1:13" ht="15.75" x14ac:dyDescent="0.25">
      <c r="A110" s="132" t="s">
        <v>52</v>
      </c>
      <c r="B110" s="133">
        <v>40130</v>
      </c>
      <c r="C110" s="132" t="s">
        <v>140</v>
      </c>
      <c r="D110" s="132">
        <v>9527</v>
      </c>
      <c r="E110" s="135">
        <v>92173.98</v>
      </c>
    </row>
    <row r="111" spans="1:13" ht="15.75" x14ac:dyDescent="0.25">
      <c r="A111" s="132" t="s">
        <v>52</v>
      </c>
      <c r="B111" s="133">
        <v>40133</v>
      </c>
      <c r="C111" s="132" t="s">
        <v>140</v>
      </c>
      <c r="D111" s="132">
        <v>3558</v>
      </c>
      <c r="E111" s="135">
        <v>4923.4399999999996</v>
      </c>
    </row>
    <row r="112" spans="1:13" ht="15.75" x14ac:dyDescent="0.25">
      <c r="A112" s="132" t="s">
        <v>52</v>
      </c>
      <c r="B112" s="133">
        <v>40133</v>
      </c>
      <c r="C112" s="132" t="s">
        <v>140</v>
      </c>
      <c r="D112" s="132">
        <v>53775</v>
      </c>
      <c r="E112" s="135">
        <v>544476.57999999996</v>
      </c>
    </row>
    <row r="113" spans="1:5" ht="15.75" x14ac:dyDescent="0.25">
      <c r="A113" s="132" t="s">
        <v>52</v>
      </c>
      <c r="B113" s="133">
        <v>40137</v>
      </c>
      <c r="C113" s="132" t="s">
        <v>140</v>
      </c>
      <c r="D113" s="132">
        <v>432</v>
      </c>
      <c r="E113" s="135">
        <v>21335.48</v>
      </c>
    </row>
    <row r="114" spans="1:5" ht="15.75" x14ac:dyDescent="0.25">
      <c r="A114" s="132" t="s">
        <v>52</v>
      </c>
      <c r="B114" s="133">
        <v>40141</v>
      </c>
      <c r="C114" s="132" t="s">
        <v>140</v>
      </c>
      <c r="D114" s="132">
        <v>7717</v>
      </c>
      <c r="E114" s="135">
        <v>38848.51</v>
      </c>
    </row>
    <row r="115" spans="1:5" ht="15.75" x14ac:dyDescent="0.25">
      <c r="A115" s="132" t="s">
        <v>52</v>
      </c>
      <c r="B115" s="133">
        <v>40141</v>
      </c>
      <c r="C115" s="132" t="s">
        <v>140</v>
      </c>
      <c r="D115" s="132">
        <v>26011</v>
      </c>
      <c r="E115" s="135">
        <v>135837.09</v>
      </c>
    </row>
    <row r="116" spans="1:5" ht="15.75" x14ac:dyDescent="0.25">
      <c r="A116" s="132" t="s">
        <v>52</v>
      </c>
      <c r="B116" s="133">
        <v>40142</v>
      </c>
      <c r="C116" s="132" t="s">
        <v>140</v>
      </c>
      <c r="D116" s="132">
        <v>42157</v>
      </c>
      <c r="E116" s="135">
        <v>302987.28999999998</v>
      </c>
    </row>
    <row r="117" spans="1:5" ht="15.75" x14ac:dyDescent="0.25">
      <c r="A117" s="132" t="s">
        <v>52</v>
      </c>
      <c r="B117" s="133">
        <v>40142</v>
      </c>
      <c r="C117" s="132" t="s">
        <v>140</v>
      </c>
      <c r="D117" s="132">
        <v>36988</v>
      </c>
      <c r="E117" s="135">
        <v>332768.17</v>
      </c>
    </row>
    <row r="118" spans="1:5" ht="15.75" x14ac:dyDescent="0.25">
      <c r="A118" s="132" t="s">
        <v>52</v>
      </c>
      <c r="B118" s="133">
        <v>40147</v>
      </c>
      <c r="C118" s="132" t="s">
        <v>140</v>
      </c>
      <c r="D118" s="132">
        <v>33756</v>
      </c>
      <c r="E118" s="135">
        <v>442958.32</v>
      </c>
    </row>
    <row r="119" spans="1:5" ht="15.75" x14ac:dyDescent="0.25">
      <c r="A119" s="132" t="s">
        <v>52</v>
      </c>
      <c r="B119" s="133">
        <v>40147</v>
      </c>
      <c r="C119" s="132" t="s">
        <v>140</v>
      </c>
      <c r="D119" s="132">
        <v>72163</v>
      </c>
      <c r="E119" s="135">
        <v>1081334.83</v>
      </c>
    </row>
    <row r="120" spans="1:5" ht="15.75" x14ac:dyDescent="0.25">
      <c r="A120" s="132" t="s">
        <v>52</v>
      </c>
      <c r="B120" s="133">
        <v>40148</v>
      </c>
      <c r="C120" s="132" t="s">
        <v>140</v>
      </c>
      <c r="D120" s="132">
        <v>44633</v>
      </c>
      <c r="E120" s="135">
        <v>201673.98</v>
      </c>
    </row>
    <row r="121" spans="1:5" ht="15.75" x14ac:dyDescent="0.25">
      <c r="A121" s="132" t="s">
        <v>52</v>
      </c>
      <c r="B121" s="133">
        <v>40149</v>
      </c>
      <c r="C121" s="132" t="s">
        <v>140</v>
      </c>
      <c r="D121" s="132">
        <v>8148</v>
      </c>
      <c r="E121" s="135">
        <v>105555.22</v>
      </c>
    </row>
    <row r="122" spans="1:5" ht="15.75" x14ac:dyDescent="0.25">
      <c r="A122" s="132" t="s">
        <v>52</v>
      </c>
      <c r="B122" s="133">
        <v>40150</v>
      </c>
      <c r="C122" s="132" t="s">
        <v>140</v>
      </c>
      <c r="D122" s="132">
        <v>3056</v>
      </c>
      <c r="E122" s="135">
        <v>12190.66</v>
      </c>
    </row>
    <row r="123" spans="1:5" ht="15.75" x14ac:dyDescent="0.25">
      <c r="A123" s="132" t="s">
        <v>52</v>
      </c>
      <c r="B123" s="133">
        <v>40154</v>
      </c>
      <c r="C123" s="132" t="s">
        <v>140</v>
      </c>
      <c r="D123" s="132">
        <v>543</v>
      </c>
      <c r="E123" s="135">
        <v>9422.9</v>
      </c>
    </row>
    <row r="124" spans="1:5" ht="15.75" x14ac:dyDescent="0.25">
      <c r="A124" s="132" t="s">
        <v>52</v>
      </c>
      <c r="B124" s="133">
        <v>40155</v>
      </c>
      <c r="C124" s="132" t="s">
        <v>140</v>
      </c>
      <c r="D124" s="132">
        <v>364</v>
      </c>
      <c r="E124" s="135">
        <v>-17616.39</v>
      </c>
    </row>
    <row r="125" spans="1:5" ht="15.75" x14ac:dyDescent="0.25">
      <c r="A125" s="132" t="s">
        <v>52</v>
      </c>
      <c r="B125" s="133">
        <v>40155</v>
      </c>
      <c r="C125" s="132" t="s">
        <v>140</v>
      </c>
      <c r="D125" s="132">
        <v>1298</v>
      </c>
      <c r="E125" s="135">
        <v>30817.14</v>
      </c>
    </row>
    <row r="126" spans="1:5" ht="15.75" x14ac:dyDescent="0.25">
      <c r="A126" s="132" t="s">
        <v>52</v>
      </c>
      <c r="B126" s="133">
        <v>40156</v>
      </c>
      <c r="C126" s="132" t="s">
        <v>140</v>
      </c>
      <c r="D126" s="132">
        <v>4660</v>
      </c>
      <c r="E126" s="135">
        <v>66672.160000000003</v>
      </c>
    </row>
    <row r="127" spans="1:5" ht="15.75" x14ac:dyDescent="0.25">
      <c r="A127" s="132" t="s">
        <v>52</v>
      </c>
      <c r="B127" s="133">
        <v>40156</v>
      </c>
      <c r="C127" s="132" t="s">
        <v>140</v>
      </c>
      <c r="D127" s="132">
        <v>8668</v>
      </c>
      <c r="E127" s="135">
        <v>150101.15</v>
      </c>
    </row>
    <row r="128" spans="1:5" ht="15.75" x14ac:dyDescent="0.25">
      <c r="A128" s="132" t="s">
        <v>52</v>
      </c>
      <c r="B128" s="133">
        <v>40162</v>
      </c>
      <c r="C128" s="132" t="s">
        <v>140</v>
      </c>
      <c r="D128" s="132">
        <v>5690</v>
      </c>
      <c r="E128" s="135">
        <v>69251.23</v>
      </c>
    </row>
    <row r="129" spans="1:5" ht="15.75" x14ac:dyDescent="0.25">
      <c r="A129" s="132" t="s">
        <v>52</v>
      </c>
      <c r="B129" s="133">
        <v>40163</v>
      </c>
      <c r="C129" s="132" t="s">
        <v>140</v>
      </c>
      <c r="D129" s="132">
        <v>9927</v>
      </c>
      <c r="E129" s="135">
        <v>77163.23</v>
      </c>
    </row>
    <row r="130" spans="1:5" ht="15.75" x14ac:dyDescent="0.25">
      <c r="A130" s="132" t="s">
        <v>52</v>
      </c>
      <c r="B130" s="133">
        <v>40163</v>
      </c>
      <c r="C130" s="132" t="s">
        <v>140</v>
      </c>
      <c r="D130" s="132">
        <v>125358</v>
      </c>
      <c r="E130" s="135">
        <v>912885.97</v>
      </c>
    </row>
    <row r="131" spans="1:5" ht="15.75" x14ac:dyDescent="0.25">
      <c r="A131" s="132" t="s">
        <v>52</v>
      </c>
      <c r="B131" s="133">
        <v>40164</v>
      </c>
      <c r="C131" s="132" t="s">
        <v>140</v>
      </c>
      <c r="D131" s="132">
        <v>906</v>
      </c>
      <c r="E131" s="135">
        <v>10975.6</v>
      </c>
    </row>
    <row r="132" spans="1:5" ht="15.75" x14ac:dyDescent="0.25">
      <c r="A132" s="132" t="s">
        <v>52</v>
      </c>
      <c r="B132" s="133">
        <v>40164</v>
      </c>
      <c r="C132" s="132" t="s">
        <v>140</v>
      </c>
      <c r="D132" s="132">
        <v>5106</v>
      </c>
      <c r="E132" s="135">
        <v>56809.96</v>
      </c>
    </row>
    <row r="133" spans="1:5" ht="15.75" x14ac:dyDescent="0.25">
      <c r="A133" s="132" t="s">
        <v>52</v>
      </c>
      <c r="B133" s="133">
        <v>40178</v>
      </c>
      <c r="C133" s="132" t="s">
        <v>140</v>
      </c>
      <c r="D133" s="132">
        <v>90434</v>
      </c>
      <c r="E133" s="135">
        <v>561244.89</v>
      </c>
    </row>
    <row r="134" spans="1:5" ht="15.75" x14ac:dyDescent="0.25">
      <c r="A134" s="132" t="s">
        <v>52</v>
      </c>
      <c r="B134" s="133">
        <v>40209</v>
      </c>
      <c r="C134" s="132" t="s">
        <v>140</v>
      </c>
      <c r="D134" s="132">
        <v>468</v>
      </c>
      <c r="E134" s="135">
        <v>1740.47</v>
      </c>
    </row>
    <row r="135" spans="1:5" ht="15.75" x14ac:dyDescent="0.25">
      <c r="A135" s="132" t="s">
        <v>52</v>
      </c>
      <c r="B135" s="133">
        <v>40237</v>
      </c>
      <c r="C135" s="132" t="s">
        <v>140</v>
      </c>
      <c r="D135" s="132">
        <v>676</v>
      </c>
      <c r="E135" s="135">
        <v>11096.08</v>
      </c>
    </row>
    <row r="136" spans="1:5" ht="15.75" x14ac:dyDescent="0.25">
      <c r="A136" s="132" t="s">
        <v>52</v>
      </c>
      <c r="B136" s="133">
        <v>40249</v>
      </c>
      <c r="C136" s="132" t="s">
        <v>140</v>
      </c>
      <c r="D136" s="132">
        <v>422</v>
      </c>
      <c r="E136" s="135">
        <v>8596</v>
      </c>
    </row>
    <row r="137" spans="1:5" ht="15.75" x14ac:dyDescent="0.25">
      <c r="A137" s="132" t="s">
        <v>52</v>
      </c>
      <c r="B137" s="133">
        <v>40267</v>
      </c>
      <c r="C137" s="132" t="s">
        <v>140</v>
      </c>
      <c r="D137" s="132">
        <v>5425</v>
      </c>
      <c r="E137" s="135">
        <v>-23644.880000000001</v>
      </c>
    </row>
    <row r="138" spans="1:5" ht="15.75" x14ac:dyDescent="0.25">
      <c r="A138" s="132" t="s">
        <v>52</v>
      </c>
      <c r="B138" s="133">
        <v>40268</v>
      </c>
      <c r="C138" s="132" t="s">
        <v>140</v>
      </c>
      <c r="D138" s="132">
        <v>954</v>
      </c>
      <c r="E138" s="135">
        <v>34957.24</v>
      </c>
    </row>
    <row r="139" spans="1:5" ht="15.75" x14ac:dyDescent="0.25">
      <c r="A139" s="132" t="s">
        <v>52</v>
      </c>
      <c r="B139" s="133">
        <v>40269</v>
      </c>
      <c r="C139" s="132" t="s">
        <v>140</v>
      </c>
      <c r="D139" s="132">
        <v>10182</v>
      </c>
      <c r="E139" s="135">
        <v>106205.61</v>
      </c>
    </row>
    <row r="140" spans="1:5" ht="15.75" x14ac:dyDescent="0.25">
      <c r="A140" s="132" t="s">
        <v>52</v>
      </c>
      <c r="B140" s="133">
        <v>40298</v>
      </c>
      <c r="C140" s="132" t="s">
        <v>140</v>
      </c>
      <c r="D140" s="132">
        <v>6968</v>
      </c>
      <c r="E140" s="135">
        <v>75734.789999999994</v>
      </c>
    </row>
    <row r="141" spans="1:5" ht="15.75" x14ac:dyDescent="0.25">
      <c r="A141" s="132" t="s">
        <v>52</v>
      </c>
      <c r="B141" s="133">
        <v>40299</v>
      </c>
      <c r="C141" s="132" t="s">
        <v>140</v>
      </c>
      <c r="D141" s="132">
        <v>6958</v>
      </c>
      <c r="E141" s="135">
        <v>-6.89</v>
      </c>
    </row>
    <row r="142" spans="1:5" ht="15.75" x14ac:dyDescent="0.25">
      <c r="A142" s="132" t="s">
        <v>52</v>
      </c>
      <c r="B142" s="133">
        <v>40329</v>
      </c>
      <c r="C142" s="132" t="s">
        <v>140</v>
      </c>
      <c r="D142" s="132">
        <v>14424</v>
      </c>
      <c r="E142" s="135">
        <v>234309.69</v>
      </c>
    </row>
    <row r="143" spans="1:5" ht="15.75" x14ac:dyDescent="0.25">
      <c r="A143" s="132" t="s">
        <v>52</v>
      </c>
      <c r="B143" s="133">
        <v>40359</v>
      </c>
      <c r="C143" s="132" t="s">
        <v>140</v>
      </c>
      <c r="D143" s="132">
        <v>4842</v>
      </c>
      <c r="E143" s="135">
        <v>113804.71</v>
      </c>
    </row>
    <row r="144" spans="1:5" ht="15.75" x14ac:dyDescent="0.25">
      <c r="A144" s="132" t="s">
        <v>52</v>
      </c>
      <c r="B144" s="133">
        <v>40390</v>
      </c>
      <c r="C144" s="132" t="s">
        <v>140</v>
      </c>
      <c r="D144" s="132">
        <v>13185</v>
      </c>
      <c r="E144" s="135">
        <v>409038.91</v>
      </c>
    </row>
    <row r="145" spans="1:5" ht="15.75" x14ac:dyDescent="0.25">
      <c r="A145" s="132" t="s">
        <v>52</v>
      </c>
      <c r="B145" s="133">
        <v>40391</v>
      </c>
      <c r="C145" s="132" t="s">
        <v>140</v>
      </c>
      <c r="D145" s="132">
        <v>623</v>
      </c>
      <c r="E145" s="135">
        <v>5719.94</v>
      </c>
    </row>
    <row r="146" spans="1:5" ht="15.75" x14ac:dyDescent="0.25">
      <c r="A146" s="132" t="s">
        <v>52</v>
      </c>
      <c r="B146" s="133">
        <v>40415</v>
      </c>
      <c r="C146" s="132" t="s">
        <v>140</v>
      </c>
      <c r="D146" s="132">
        <v>2941</v>
      </c>
      <c r="E146" s="135">
        <v>48341.93</v>
      </c>
    </row>
    <row r="147" spans="1:5" ht="15.75" x14ac:dyDescent="0.25">
      <c r="A147" s="132" t="s">
        <v>52</v>
      </c>
      <c r="B147" s="133">
        <v>40422</v>
      </c>
      <c r="C147" s="132" t="s">
        <v>140</v>
      </c>
      <c r="D147" s="132">
        <v>4795</v>
      </c>
      <c r="E147" s="135">
        <v>29082.49</v>
      </c>
    </row>
    <row r="148" spans="1:5" ht="15.75" x14ac:dyDescent="0.25">
      <c r="A148" s="132" t="s">
        <v>52</v>
      </c>
      <c r="B148" s="133">
        <v>40451</v>
      </c>
      <c r="C148" s="132" t="s">
        <v>140</v>
      </c>
      <c r="D148" s="132">
        <v>2832</v>
      </c>
      <c r="E148" s="135">
        <v>33530.699999999997</v>
      </c>
    </row>
    <row r="149" spans="1:5" ht="15.75" x14ac:dyDescent="0.25">
      <c r="A149" s="132" t="s">
        <v>52</v>
      </c>
      <c r="B149" s="133">
        <v>40482</v>
      </c>
      <c r="C149" s="132" t="s">
        <v>140</v>
      </c>
      <c r="D149" s="132">
        <v>12497</v>
      </c>
      <c r="E149" s="135">
        <v>-36095.39</v>
      </c>
    </row>
    <row r="150" spans="1:5" ht="15.75" x14ac:dyDescent="0.25">
      <c r="A150" s="132" t="s">
        <v>52</v>
      </c>
      <c r="B150" s="133">
        <v>40512</v>
      </c>
      <c r="C150" s="132" t="s">
        <v>140</v>
      </c>
      <c r="D150" s="132">
        <v>4952</v>
      </c>
      <c r="E150" s="135">
        <v>115363.21</v>
      </c>
    </row>
    <row r="151" spans="1:5" ht="15.75" x14ac:dyDescent="0.25">
      <c r="A151" s="132" t="s">
        <v>52</v>
      </c>
      <c r="B151" s="133">
        <v>40543</v>
      </c>
      <c r="C151" s="132" t="s">
        <v>140</v>
      </c>
      <c r="D151" s="132">
        <v>19119</v>
      </c>
      <c r="E151" s="135">
        <v>100519.94</v>
      </c>
    </row>
    <row r="152" spans="1:5" ht="15.75" x14ac:dyDescent="0.25">
      <c r="A152" s="132" t="s">
        <v>52</v>
      </c>
      <c r="B152" s="133">
        <v>40574</v>
      </c>
      <c r="C152" s="132" t="s">
        <v>140</v>
      </c>
      <c r="D152" s="132">
        <v>4936</v>
      </c>
      <c r="E152" s="135">
        <v>9241.84</v>
      </c>
    </row>
    <row r="153" spans="1:5" ht="15.75" x14ac:dyDescent="0.25">
      <c r="A153" s="132" t="s">
        <v>52</v>
      </c>
      <c r="B153" s="133">
        <v>40602</v>
      </c>
      <c r="C153" s="132" t="s">
        <v>140</v>
      </c>
      <c r="D153" s="132">
        <v>920</v>
      </c>
      <c r="E153" s="135">
        <v>-2585.09</v>
      </c>
    </row>
    <row r="154" spans="1:5" ht="15.75" x14ac:dyDescent="0.25">
      <c r="A154" s="132" t="s">
        <v>52</v>
      </c>
      <c r="B154" s="133">
        <v>40633</v>
      </c>
      <c r="C154" s="132" t="s">
        <v>140</v>
      </c>
      <c r="D154" s="132">
        <v>2381</v>
      </c>
      <c r="E154" s="135">
        <v>64081.61</v>
      </c>
    </row>
    <row r="155" spans="1:5" ht="15.75" x14ac:dyDescent="0.25">
      <c r="A155" s="132" t="s">
        <v>52</v>
      </c>
      <c r="B155" s="133">
        <v>40663</v>
      </c>
      <c r="C155" s="132" t="s">
        <v>140</v>
      </c>
      <c r="D155" s="132">
        <v>3490</v>
      </c>
      <c r="E155" s="135">
        <v>135376.64000000001</v>
      </c>
    </row>
    <row r="156" spans="1:5" ht="15.75" x14ac:dyDescent="0.25">
      <c r="A156" s="132" t="s">
        <v>52</v>
      </c>
      <c r="B156" s="133">
        <v>40694</v>
      </c>
      <c r="C156" s="132" t="s">
        <v>140</v>
      </c>
      <c r="D156" s="132">
        <v>17882</v>
      </c>
      <c r="E156" s="135">
        <v>482872.33</v>
      </c>
    </row>
    <row r="157" spans="1:5" ht="15.75" x14ac:dyDescent="0.25">
      <c r="A157" s="132" t="s">
        <v>52</v>
      </c>
      <c r="B157" s="133">
        <v>40695</v>
      </c>
      <c r="C157" s="132" t="s">
        <v>140</v>
      </c>
      <c r="D157" s="132">
        <v>30201</v>
      </c>
      <c r="E157" s="135">
        <v>874352.54</v>
      </c>
    </row>
    <row r="158" spans="1:5" ht="15.75" x14ac:dyDescent="0.25">
      <c r="A158" s="132" t="s">
        <v>52</v>
      </c>
      <c r="B158" s="133">
        <v>40724</v>
      </c>
      <c r="C158" s="132" t="s">
        <v>140</v>
      </c>
      <c r="D158" s="132">
        <v>48675</v>
      </c>
      <c r="E158" s="135">
        <v>448967.72</v>
      </c>
    </row>
    <row r="159" spans="1:5" ht="15.75" x14ac:dyDescent="0.25">
      <c r="A159" s="132" t="s">
        <v>52</v>
      </c>
      <c r="B159" s="133">
        <v>40725</v>
      </c>
      <c r="C159" s="132" t="s">
        <v>140</v>
      </c>
      <c r="D159" s="132">
        <v>9675</v>
      </c>
      <c r="E159" s="135">
        <v>89583.6</v>
      </c>
    </row>
    <row r="160" spans="1:5" ht="15.75" x14ac:dyDescent="0.25">
      <c r="A160" s="132" t="s">
        <v>52</v>
      </c>
      <c r="B160" s="133">
        <v>40756</v>
      </c>
      <c r="C160" s="132" t="s">
        <v>140</v>
      </c>
      <c r="D160" s="132">
        <v>17524</v>
      </c>
      <c r="E160" s="135">
        <v>219192.21</v>
      </c>
    </row>
    <row r="161" spans="1:5" ht="15.75" x14ac:dyDescent="0.25">
      <c r="A161" s="132" t="s">
        <v>52</v>
      </c>
      <c r="B161" s="133">
        <v>40786</v>
      </c>
      <c r="C161" s="132" t="s">
        <v>140</v>
      </c>
      <c r="D161" s="132">
        <v>74227</v>
      </c>
      <c r="E161" s="135">
        <v>810200.23</v>
      </c>
    </row>
    <row r="162" spans="1:5" ht="15.75" x14ac:dyDescent="0.25">
      <c r="A162" s="132" t="s">
        <v>52</v>
      </c>
      <c r="B162" s="133">
        <v>40787</v>
      </c>
      <c r="C162" s="132" t="s">
        <v>140</v>
      </c>
      <c r="D162" s="132">
        <v>548</v>
      </c>
      <c r="E162" s="135">
        <v>11378.26</v>
      </c>
    </row>
    <row r="163" spans="1:5" ht="15.75" x14ac:dyDescent="0.25">
      <c r="A163" s="132" t="s">
        <v>52</v>
      </c>
      <c r="B163" s="133">
        <v>40816</v>
      </c>
      <c r="C163" s="132" t="s">
        <v>140</v>
      </c>
      <c r="D163" s="132">
        <v>84707</v>
      </c>
      <c r="E163" s="135">
        <v>920214.3</v>
      </c>
    </row>
    <row r="164" spans="1:5" ht="15.75" x14ac:dyDescent="0.25">
      <c r="A164" s="132" t="s">
        <v>52</v>
      </c>
      <c r="B164" s="133">
        <v>40847</v>
      </c>
      <c r="C164" s="132" t="s">
        <v>140</v>
      </c>
      <c r="D164" s="132">
        <v>9140</v>
      </c>
      <c r="E164" s="135">
        <v>172775.75</v>
      </c>
    </row>
    <row r="165" spans="1:5" ht="15.75" x14ac:dyDescent="0.25">
      <c r="A165" s="132" t="s">
        <v>52</v>
      </c>
      <c r="B165" s="133">
        <v>40848</v>
      </c>
      <c r="C165" s="132" t="s">
        <v>140</v>
      </c>
      <c r="D165" s="132">
        <v>4642</v>
      </c>
      <c r="E165" s="135">
        <v>129130.2</v>
      </c>
    </row>
    <row r="166" spans="1:5" ht="15.75" x14ac:dyDescent="0.25">
      <c r="A166" s="132" t="s">
        <v>52</v>
      </c>
      <c r="B166" s="133">
        <v>40877</v>
      </c>
      <c r="C166" s="132" t="s">
        <v>140</v>
      </c>
      <c r="D166" s="132">
        <v>210</v>
      </c>
      <c r="E166" s="135">
        <v>30219.99</v>
      </c>
    </row>
    <row r="167" spans="1:5" ht="15.75" x14ac:dyDescent="0.25">
      <c r="A167" s="132" t="s">
        <v>52</v>
      </c>
      <c r="B167" s="133">
        <v>40878</v>
      </c>
      <c r="C167" s="132" t="s">
        <v>140</v>
      </c>
      <c r="D167" s="132">
        <v>1016</v>
      </c>
      <c r="E167" s="135">
        <v>3256.95</v>
      </c>
    </row>
    <row r="168" spans="1:5" ht="15.75" x14ac:dyDescent="0.25">
      <c r="A168" s="132" t="s">
        <v>52</v>
      </c>
      <c r="B168" s="133">
        <v>40908</v>
      </c>
      <c r="C168" s="132" t="s">
        <v>140</v>
      </c>
      <c r="D168" s="132">
        <v>32998</v>
      </c>
      <c r="E168" s="135">
        <v>343938.34</v>
      </c>
    </row>
    <row r="169" spans="1:5" ht="15.75" x14ac:dyDescent="0.25">
      <c r="A169" s="132" t="s">
        <v>52</v>
      </c>
      <c r="B169" s="133">
        <v>40909</v>
      </c>
      <c r="C169" s="132" t="s">
        <v>140</v>
      </c>
      <c r="D169" s="132">
        <v>7420</v>
      </c>
      <c r="E169" s="135">
        <v>41132.89</v>
      </c>
    </row>
    <row r="170" spans="1:5" ht="15.75" x14ac:dyDescent="0.25">
      <c r="A170" s="132" t="s">
        <v>52</v>
      </c>
      <c r="B170" s="133">
        <v>40968</v>
      </c>
      <c r="C170" s="132" t="s">
        <v>140</v>
      </c>
      <c r="D170" s="132">
        <v>2408</v>
      </c>
      <c r="E170" s="135">
        <v>50974.15</v>
      </c>
    </row>
    <row r="171" spans="1:5" ht="15.75" x14ac:dyDescent="0.25">
      <c r="A171" s="132" t="s">
        <v>52</v>
      </c>
      <c r="B171" s="133">
        <v>40969</v>
      </c>
      <c r="C171" s="132" t="s">
        <v>140</v>
      </c>
      <c r="D171" s="132">
        <v>582</v>
      </c>
      <c r="E171" s="135">
        <v>3395.65</v>
      </c>
    </row>
    <row r="172" spans="1:5" ht="15.75" x14ac:dyDescent="0.25">
      <c r="A172" s="132" t="s">
        <v>52</v>
      </c>
      <c r="B172" s="133">
        <v>41029</v>
      </c>
      <c r="C172" s="132" t="s">
        <v>140</v>
      </c>
      <c r="D172" s="132">
        <v>1839</v>
      </c>
      <c r="E172" s="135">
        <v>10280.530000000001</v>
      </c>
    </row>
    <row r="173" spans="1:5" ht="15.75" x14ac:dyDescent="0.25">
      <c r="A173" s="132" t="s">
        <v>52</v>
      </c>
      <c r="B173" s="133">
        <v>41030</v>
      </c>
      <c r="C173" s="132" t="s">
        <v>140</v>
      </c>
      <c r="D173" s="132">
        <v>9479</v>
      </c>
      <c r="E173" s="135">
        <v>46317.04</v>
      </c>
    </row>
    <row r="174" spans="1:5" ht="15.75" x14ac:dyDescent="0.25">
      <c r="A174" s="132" t="s">
        <v>52</v>
      </c>
      <c r="B174" s="133">
        <v>41060</v>
      </c>
      <c r="C174" s="132" t="s">
        <v>140</v>
      </c>
      <c r="D174" s="132">
        <v>106992</v>
      </c>
      <c r="E174" s="135">
        <v>2076657.12</v>
      </c>
    </row>
    <row r="175" spans="1:5" ht="15.75" x14ac:dyDescent="0.25">
      <c r="A175" s="132" t="s">
        <v>52</v>
      </c>
      <c r="B175" s="133">
        <v>41091</v>
      </c>
      <c r="C175" s="132" t="s">
        <v>140</v>
      </c>
      <c r="D175" s="132">
        <v>1889</v>
      </c>
      <c r="E175" s="135">
        <v>24743.62</v>
      </c>
    </row>
    <row r="176" spans="1:5" ht="15.75" x14ac:dyDescent="0.25">
      <c r="A176" s="132" t="s">
        <v>52</v>
      </c>
      <c r="B176" s="133">
        <v>41121</v>
      </c>
      <c r="C176" s="132" t="s">
        <v>140</v>
      </c>
      <c r="D176" s="132">
        <v>1599</v>
      </c>
      <c r="E176" s="135">
        <v>24258.53</v>
      </c>
    </row>
    <row r="177" spans="1:5" ht="15.75" x14ac:dyDescent="0.25">
      <c r="A177" s="132" t="s">
        <v>52</v>
      </c>
      <c r="B177" s="133">
        <v>41152</v>
      </c>
      <c r="C177" s="132" t="s">
        <v>140</v>
      </c>
      <c r="D177" s="132">
        <v>40</v>
      </c>
      <c r="E177" s="135">
        <v>1500.61</v>
      </c>
    </row>
    <row r="178" spans="1:5" ht="15.75" x14ac:dyDescent="0.25">
      <c r="A178" s="132" t="s">
        <v>52</v>
      </c>
      <c r="B178" s="133">
        <v>41182</v>
      </c>
      <c r="C178" s="132" t="s">
        <v>140</v>
      </c>
      <c r="D178" s="132">
        <v>6939</v>
      </c>
      <c r="E178" s="135">
        <v>57879.88</v>
      </c>
    </row>
    <row r="179" spans="1:5" ht="15.75" x14ac:dyDescent="0.25">
      <c r="A179" s="132" t="s">
        <v>52</v>
      </c>
      <c r="B179" s="133">
        <v>41183</v>
      </c>
      <c r="C179" s="132" t="s">
        <v>140</v>
      </c>
      <c r="D179" s="132">
        <v>12601</v>
      </c>
      <c r="E179" s="135">
        <v>396085.99</v>
      </c>
    </row>
    <row r="180" spans="1:5" ht="15.75" x14ac:dyDescent="0.25">
      <c r="A180" s="132" t="s">
        <v>52</v>
      </c>
      <c r="B180" s="133">
        <v>41213</v>
      </c>
      <c r="C180" s="132" t="s">
        <v>140</v>
      </c>
      <c r="D180" s="132">
        <v>14802</v>
      </c>
      <c r="E180" s="135">
        <v>193874.89</v>
      </c>
    </row>
    <row r="181" spans="1:5" ht="15.75" x14ac:dyDescent="0.25">
      <c r="A181" s="132" t="s">
        <v>52</v>
      </c>
      <c r="B181" s="133">
        <v>41214</v>
      </c>
      <c r="C181" s="132" t="s">
        <v>140</v>
      </c>
      <c r="D181" s="132">
        <v>36909</v>
      </c>
      <c r="E181" s="135">
        <v>410453.08</v>
      </c>
    </row>
    <row r="182" spans="1:5" ht="15.75" x14ac:dyDescent="0.25">
      <c r="A182" s="132" t="s">
        <v>52</v>
      </c>
      <c r="B182" s="133">
        <v>41244</v>
      </c>
      <c r="C182" s="132" t="s">
        <v>140</v>
      </c>
      <c r="D182" s="132">
        <v>2678</v>
      </c>
      <c r="E182" s="135">
        <v>19279.32</v>
      </c>
    </row>
    <row r="183" spans="1:5" ht="15.75" x14ac:dyDescent="0.25">
      <c r="A183" s="132" t="s">
        <v>52</v>
      </c>
      <c r="B183" s="133">
        <v>41273</v>
      </c>
      <c r="C183" s="132" t="s">
        <v>140</v>
      </c>
      <c r="D183" s="132">
        <v>1498</v>
      </c>
      <c r="E183" s="135">
        <v>33915.300000000003</v>
      </c>
    </row>
    <row r="184" spans="1:5" ht="15.75" x14ac:dyDescent="0.25">
      <c r="A184" s="132" t="s">
        <v>52</v>
      </c>
      <c r="B184" s="133">
        <v>41274</v>
      </c>
      <c r="C184" s="132" t="s">
        <v>140</v>
      </c>
      <c r="D184" s="132">
        <v>75149</v>
      </c>
      <c r="E184" s="135">
        <v>1929311</v>
      </c>
    </row>
    <row r="185" spans="1:5" ht="15.75" x14ac:dyDescent="0.25">
      <c r="A185" s="132" t="s">
        <v>52</v>
      </c>
      <c r="B185" s="133">
        <v>41305</v>
      </c>
      <c r="C185" s="132" t="s">
        <v>140</v>
      </c>
      <c r="D185" s="132">
        <v>2539</v>
      </c>
      <c r="E185" s="135">
        <v>14199.43</v>
      </c>
    </row>
    <row r="186" spans="1:5" ht="15.75" x14ac:dyDescent="0.25">
      <c r="A186" s="132" t="s">
        <v>52</v>
      </c>
      <c r="B186" s="133">
        <v>41333</v>
      </c>
      <c r="C186" s="132" t="s">
        <v>140</v>
      </c>
      <c r="D186" s="132">
        <v>23944</v>
      </c>
      <c r="E186" s="135">
        <v>439663.61</v>
      </c>
    </row>
    <row r="187" spans="1:5" ht="15.75" x14ac:dyDescent="0.25">
      <c r="A187" s="132" t="s">
        <v>52</v>
      </c>
      <c r="B187" s="133">
        <v>41364</v>
      </c>
      <c r="C187" s="132" t="s">
        <v>140</v>
      </c>
      <c r="D187" s="132">
        <v>3333</v>
      </c>
      <c r="E187" s="135">
        <v>52441.22</v>
      </c>
    </row>
    <row r="188" spans="1:5" ht="15.75" x14ac:dyDescent="0.25">
      <c r="A188" s="132" t="s">
        <v>52</v>
      </c>
      <c r="B188" s="133">
        <v>41394</v>
      </c>
      <c r="C188" s="132" t="s">
        <v>140</v>
      </c>
      <c r="D188" s="132">
        <v>28314</v>
      </c>
      <c r="E188" s="135">
        <v>511643.9</v>
      </c>
    </row>
    <row r="189" spans="1:5" ht="15.75" x14ac:dyDescent="0.25">
      <c r="A189" s="132" t="s">
        <v>52</v>
      </c>
      <c r="B189" s="133">
        <v>41424</v>
      </c>
      <c r="C189" s="132" t="s">
        <v>140</v>
      </c>
      <c r="D189" s="132">
        <v>170</v>
      </c>
      <c r="E189" s="135">
        <v>12763.71</v>
      </c>
    </row>
    <row r="190" spans="1:5" ht="15.75" x14ac:dyDescent="0.25">
      <c r="A190" s="132" t="s">
        <v>52</v>
      </c>
      <c r="B190" s="133">
        <v>41425</v>
      </c>
      <c r="C190" s="132" t="s">
        <v>140</v>
      </c>
      <c r="D190" s="132">
        <v>1946</v>
      </c>
      <c r="E190" s="135">
        <v>59.07</v>
      </c>
    </row>
    <row r="191" spans="1:5" ht="15.75" x14ac:dyDescent="0.25">
      <c r="A191" s="132" t="s">
        <v>52</v>
      </c>
      <c r="B191" s="133">
        <v>41426</v>
      </c>
      <c r="C191" s="132" t="s">
        <v>140</v>
      </c>
      <c r="D191" s="132">
        <v>2668</v>
      </c>
      <c r="E191" s="135">
        <v>-729871.91</v>
      </c>
    </row>
    <row r="192" spans="1:5" ht="15.75" x14ac:dyDescent="0.25">
      <c r="A192" s="132" t="s">
        <v>52</v>
      </c>
      <c r="B192" s="133">
        <v>41456</v>
      </c>
      <c r="C192" s="132" t="s">
        <v>140</v>
      </c>
      <c r="D192" s="132">
        <v>11615</v>
      </c>
      <c r="E192" s="135">
        <v>309327.13</v>
      </c>
    </row>
    <row r="193" spans="1:5" ht="15.75" x14ac:dyDescent="0.25">
      <c r="A193" s="132" t="s">
        <v>52</v>
      </c>
      <c r="B193" s="133">
        <v>41578</v>
      </c>
      <c r="C193" s="132" t="s">
        <v>140</v>
      </c>
      <c r="D193" s="132">
        <v>563</v>
      </c>
      <c r="E193" s="135">
        <v>11095.6</v>
      </c>
    </row>
    <row r="194" spans="1:5" ht="15.75" x14ac:dyDescent="0.25">
      <c r="A194" s="132" t="s">
        <v>52</v>
      </c>
      <c r="B194" s="133">
        <v>41639</v>
      </c>
      <c r="C194" s="132" t="s">
        <v>140</v>
      </c>
      <c r="D194" s="132">
        <v>3210</v>
      </c>
      <c r="E194" s="135">
        <v>34291.730000000003</v>
      </c>
    </row>
    <row r="195" spans="1:5" ht="15.75" x14ac:dyDescent="0.25">
      <c r="A195" s="132" t="s">
        <v>52</v>
      </c>
      <c r="B195" s="133">
        <v>41639</v>
      </c>
      <c r="C195" s="132" t="s">
        <v>140</v>
      </c>
      <c r="D195" s="132">
        <v>9203</v>
      </c>
      <c r="E195" s="135">
        <v>266789.37</v>
      </c>
    </row>
    <row r="196" spans="1:5" ht="15.75" x14ac:dyDescent="0.25">
      <c r="A196" s="132" t="s">
        <v>52</v>
      </c>
      <c r="B196" s="133">
        <v>41640</v>
      </c>
      <c r="C196" s="132" t="s">
        <v>140</v>
      </c>
      <c r="D196" s="132">
        <v>15976</v>
      </c>
      <c r="E196" s="135">
        <v>267768.81</v>
      </c>
    </row>
    <row r="197" spans="1:5" ht="15.75" x14ac:dyDescent="0.25">
      <c r="A197" s="132" t="s">
        <v>52</v>
      </c>
      <c r="B197" s="133">
        <v>41698</v>
      </c>
      <c r="C197" s="132" t="s">
        <v>140</v>
      </c>
      <c r="D197" s="132">
        <v>350</v>
      </c>
      <c r="E197" s="135">
        <v>3191.46</v>
      </c>
    </row>
    <row r="198" spans="1:5" ht="15.75" x14ac:dyDescent="0.25">
      <c r="A198" s="132" t="s">
        <v>52</v>
      </c>
      <c r="B198" s="133">
        <v>41729</v>
      </c>
      <c r="C198" s="132" t="s">
        <v>140</v>
      </c>
      <c r="D198" s="132">
        <v>310</v>
      </c>
      <c r="E198" s="135">
        <v>658.85</v>
      </c>
    </row>
    <row r="199" spans="1:5" ht="15.75" x14ac:dyDescent="0.25">
      <c r="A199" s="132" t="s">
        <v>52</v>
      </c>
      <c r="B199" s="133">
        <v>41730</v>
      </c>
      <c r="C199" s="132" t="s">
        <v>140</v>
      </c>
      <c r="D199" s="132">
        <v>1703</v>
      </c>
      <c r="E199" s="135">
        <v>12525.73</v>
      </c>
    </row>
    <row r="200" spans="1:5" ht="15.75" x14ac:dyDescent="0.25">
      <c r="A200" s="132" t="s">
        <v>52</v>
      </c>
      <c r="B200" s="133">
        <v>41759</v>
      </c>
      <c r="C200" s="132" t="s">
        <v>140</v>
      </c>
      <c r="D200" s="132">
        <v>1459</v>
      </c>
      <c r="E200" s="135">
        <v>26641.26</v>
      </c>
    </row>
    <row r="201" spans="1:5" ht="15.75" x14ac:dyDescent="0.25">
      <c r="A201" s="132" t="s">
        <v>52</v>
      </c>
      <c r="B201" s="133">
        <v>41760</v>
      </c>
      <c r="C201" s="132" t="s">
        <v>140</v>
      </c>
      <c r="D201" s="132">
        <v>150</v>
      </c>
      <c r="E201" s="135">
        <v>1393.81</v>
      </c>
    </row>
    <row r="202" spans="1:5" ht="15.75" x14ac:dyDescent="0.25">
      <c r="A202" s="132" t="s">
        <v>52</v>
      </c>
      <c r="B202" s="133">
        <v>41791</v>
      </c>
      <c r="C202" s="132" t="s">
        <v>140</v>
      </c>
      <c r="D202" s="132">
        <v>53093</v>
      </c>
      <c r="E202" s="135">
        <v>921301.42</v>
      </c>
    </row>
    <row r="203" spans="1:5" ht="15.75" x14ac:dyDescent="0.25">
      <c r="A203" s="132" t="s">
        <v>52</v>
      </c>
      <c r="B203" s="133">
        <v>41851</v>
      </c>
      <c r="C203" s="132" t="s">
        <v>140</v>
      </c>
      <c r="D203" s="132">
        <v>4635</v>
      </c>
      <c r="E203" s="135">
        <v>79497.47</v>
      </c>
    </row>
    <row r="204" spans="1:5" ht="15.75" x14ac:dyDescent="0.25">
      <c r="A204" s="132" t="s">
        <v>52</v>
      </c>
      <c r="B204" s="133">
        <v>41851</v>
      </c>
      <c r="C204" s="132" t="s">
        <v>140</v>
      </c>
      <c r="D204" s="132">
        <v>63651</v>
      </c>
      <c r="E204" s="135">
        <v>1423065.19</v>
      </c>
    </row>
    <row r="205" spans="1:5" ht="15.75" x14ac:dyDescent="0.25">
      <c r="A205" s="132" t="s">
        <v>52</v>
      </c>
      <c r="B205" s="133">
        <v>41852</v>
      </c>
      <c r="C205" s="132" t="s">
        <v>140</v>
      </c>
      <c r="D205" s="132">
        <v>9281</v>
      </c>
      <c r="E205" s="135">
        <v>174374.78</v>
      </c>
    </row>
    <row r="206" spans="1:5" ht="15.75" x14ac:dyDescent="0.25">
      <c r="A206" s="132" t="s">
        <v>52</v>
      </c>
      <c r="B206" s="133">
        <v>41882</v>
      </c>
      <c r="C206" s="132" t="s">
        <v>140</v>
      </c>
      <c r="D206" s="132">
        <v>3364</v>
      </c>
      <c r="E206" s="135">
        <v>35037.69</v>
      </c>
    </row>
    <row r="207" spans="1:5" ht="15.75" x14ac:dyDescent="0.25">
      <c r="A207" s="132" t="s">
        <v>52</v>
      </c>
      <c r="B207" s="133">
        <v>41912</v>
      </c>
      <c r="C207" s="132" t="s">
        <v>140</v>
      </c>
      <c r="D207" s="132">
        <v>1022</v>
      </c>
      <c r="E207" s="135">
        <v>3845.04</v>
      </c>
    </row>
    <row r="208" spans="1:5" ht="15.75" x14ac:dyDescent="0.25">
      <c r="A208" s="132" t="s">
        <v>52</v>
      </c>
      <c r="B208" s="133">
        <v>41912</v>
      </c>
      <c r="C208" s="132" t="s">
        <v>140</v>
      </c>
      <c r="D208" s="132">
        <v>472</v>
      </c>
      <c r="E208" s="135">
        <v>10291.469999999999</v>
      </c>
    </row>
    <row r="209" spans="1:5" ht="15.75" x14ac:dyDescent="0.25">
      <c r="A209" s="132" t="s">
        <v>52</v>
      </c>
      <c r="B209" s="133">
        <v>41943</v>
      </c>
      <c r="C209" s="132" t="s">
        <v>140</v>
      </c>
      <c r="D209" s="132">
        <v>12205</v>
      </c>
      <c r="E209" s="135">
        <v>212508.83</v>
      </c>
    </row>
    <row r="210" spans="1:5" ht="15.75" x14ac:dyDescent="0.25">
      <c r="A210" s="132" t="s">
        <v>52</v>
      </c>
      <c r="B210" s="133">
        <v>41943</v>
      </c>
      <c r="C210" s="132" t="s">
        <v>140</v>
      </c>
      <c r="D210" s="132">
        <v>51703</v>
      </c>
      <c r="E210" s="135">
        <v>1023451.82</v>
      </c>
    </row>
    <row r="211" spans="1:5" ht="15.75" x14ac:dyDescent="0.25">
      <c r="A211" s="132" t="s">
        <v>52</v>
      </c>
      <c r="B211" s="133">
        <v>41973</v>
      </c>
      <c r="C211" s="132" t="s">
        <v>140</v>
      </c>
      <c r="D211" s="132">
        <v>1268</v>
      </c>
      <c r="E211" s="135">
        <v>18110.11</v>
      </c>
    </row>
    <row r="212" spans="1:5" ht="15.75" x14ac:dyDescent="0.25">
      <c r="A212" s="132" t="s">
        <v>52</v>
      </c>
      <c r="B212" s="133">
        <v>41973</v>
      </c>
      <c r="C212" s="132" t="s">
        <v>140</v>
      </c>
      <c r="D212" s="132">
        <v>676</v>
      </c>
      <c r="E212" s="135">
        <v>19457.7</v>
      </c>
    </row>
    <row r="213" spans="1:5" ht="15.75" x14ac:dyDescent="0.25">
      <c r="A213" s="132" t="s">
        <v>52</v>
      </c>
      <c r="B213" s="133">
        <v>42004</v>
      </c>
      <c r="C213" s="132" t="s">
        <v>140</v>
      </c>
      <c r="D213" s="132">
        <v>17101</v>
      </c>
      <c r="E213" s="135">
        <v>49125.2</v>
      </c>
    </row>
    <row r="214" spans="1:5" ht="15.75" x14ac:dyDescent="0.25">
      <c r="A214" s="132" t="s">
        <v>52</v>
      </c>
      <c r="B214" s="133">
        <v>42004</v>
      </c>
      <c r="C214" s="132" t="s">
        <v>140</v>
      </c>
      <c r="D214" s="132">
        <v>62903</v>
      </c>
      <c r="E214" s="135">
        <v>277024.65000000002</v>
      </c>
    </row>
    <row r="215" spans="1:5" ht="15.75" x14ac:dyDescent="0.25">
      <c r="A215" s="132" t="s">
        <v>52</v>
      </c>
      <c r="B215" s="133">
        <v>42035</v>
      </c>
      <c r="C215" s="132" t="s">
        <v>140</v>
      </c>
      <c r="D215" s="132">
        <v>210</v>
      </c>
      <c r="E215" s="135">
        <v>4214.3</v>
      </c>
    </row>
    <row r="216" spans="1:5" ht="15.75" x14ac:dyDescent="0.25">
      <c r="A216" s="132" t="s">
        <v>52</v>
      </c>
      <c r="B216" s="133">
        <v>42035</v>
      </c>
      <c r="C216" s="132" t="s">
        <v>140</v>
      </c>
      <c r="D216" s="132">
        <v>9648</v>
      </c>
      <c r="E216" s="135">
        <v>112878.83</v>
      </c>
    </row>
    <row r="217" spans="1:5" ht="15.75" x14ac:dyDescent="0.25">
      <c r="A217" s="132" t="s">
        <v>52</v>
      </c>
      <c r="B217" s="133">
        <v>42063</v>
      </c>
      <c r="C217" s="132" t="s">
        <v>140</v>
      </c>
      <c r="D217" s="132">
        <v>256</v>
      </c>
      <c r="E217" s="135">
        <v>5423.77</v>
      </c>
    </row>
    <row r="218" spans="1:5" ht="15.75" x14ac:dyDescent="0.25">
      <c r="A218" s="132" t="s">
        <v>52</v>
      </c>
      <c r="B218" s="133">
        <v>42063</v>
      </c>
      <c r="C218" s="132" t="s">
        <v>140</v>
      </c>
      <c r="D218" s="132">
        <v>11350</v>
      </c>
      <c r="E218" s="135">
        <v>389409.18</v>
      </c>
    </row>
    <row r="219" spans="1:5" ht="15.75" x14ac:dyDescent="0.25">
      <c r="A219" s="132" t="s">
        <v>52</v>
      </c>
      <c r="B219" s="133">
        <v>42094</v>
      </c>
      <c r="C219" s="132" t="s">
        <v>140</v>
      </c>
      <c r="D219" s="132">
        <v>448</v>
      </c>
      <c r="E219" s="135">
        <v>1997.05</v>
      </c>
    </row>
    <row r="220" spans="1:5" ht="15.75" x14ac:dyDescent="0.25">
      <c r="A220" s="132" t="s">
        <v>52</v>
      </c>
      <c r="B220" s="133">
        <v>42094</v>
      </c>
      <c r="C220" s="132" t="s">
        <v>140</v>
      </c>
      <c r="D220" s="132">
        <v>4122</v>
      </c>
      <c r="E220" s="135">
        <v>80030.52</v>
      </c>
    </row>
    <row r="221" spans="1:5" ht="15.75" x14ac:dyDescent="0.25">
      <c r="A221" s="132" t="s">
        <v>52</v>
      </c>
      <c r="B221" s="133">
        <v>42124</v>
      </c>
      <c r="C221" s="132" t="s">
        <v>140</v>
      </c>
      <c r="D221" s="132">
        <v>19264</v>
      </c>
      <c r="E221" s="135">
        <v>89913.47</v>
      </c>
    </row>
    <row r="222" spans="1:5" ht="15.75" x14ac:dyDescent="0.25">
      <c r="A222" s="132" t="s">
        <v>52</v>
      </c>
      <c r="B222" s="133">
        <v>42185</v>
      </c>
      <c r="C222" s="132" t="s">
        <v>140</v>
      </c>
      <c r="D222" s="132">
        <v>30238</v>
      </c>
      <c r="E222" s="135">
        <v>551746.78</v>
      </c>
    </row>
    <row r="223" spans="1:5" ht="15.75" x14ac:dyDescent="0.25">
      <c r="A223" s="132" t="s">
        <v>52</v>
      </c>
      <c r="B223" s="133">
        <v>42216</v>
      </c>
      <c r="C223" s="132" t="s">
        <v>140</v>
      </c>
      <c r="D223" s="132">
        <v>24685</v>
      </c>
      <c r="E223" s="135">
        <v>287051.25</v>
      </c>
    </row>
    <row r="224" spans="1:5" ht="15.75" x14ac:dyDescent="0.25">
      <c r="A224" s="132" t="s">
        <v>52</v>
      </c>
      <c r="B224" s="133">
        <v>42247</v>
      </c>
      <c r="C224" s="132" t="s">
        <v>140</v>
      </c>
      <c r="D224" s="132">
        <v>10348</v>
      </c>
      <c r="E224" s="135">
        <v>106477.07</v>
      </c>
    </row>
    <row r="225" spans="1:5" ht="15.75" x14ac:dyDescent="0.25">
      <c r="A225" s="132" t="s">
        <v>52</v>
      </c>
      <c r="B225" s="133">
        <v>42278</v>
      </c>
      <c r="C225" s="132" t="s">
        <v>140</v>
      </c>
      <c r="D225" s="132">
        <v>250</v>
      </c>
      <c r="E225" s="135">
        <v>1518.58</v>
      </c>
    </row>
    <row r="226" spans="1:5" ht="15.75" x14ac:dyDescent="0.25">
      <c r="A226" s="132" t="s">
        <v>52</v>
      </c>
      <c r="B226" s="133">
        <v>42308</v>
      </c>
      <c r="C226" s="132" t="s">
        <v>140</v>
      </c>
      <c r="D226" s="132">
        <v>18415</v>
      </c>
      <c r="E226" s="135">
        <v>316703.52</v>
      </c>
    </row>
    <row r="227" spans="1:5" ht="15.75" x14ac:dyDescent="0.25">
      <c r="A227" s="132" t="s">
        <v>52</v>
      </c>
      <c r="B227" s="133">
        <v>42309</v>
      </c>
      <c r="C227" s="132" t="s">
        <v>140</v>
      </c>
      <c r="D227" s="132">
        <v>15569</v>
      </c>
      <c r="E227" s="135">
        <v>221554.45</v>
      </c>
    </row>
    <row r="228" spans="1:5" ht="15.75" x14ac:dyDescent="0.25">
      <c r="A228" s="132" t="s">
        <v>52</v>
      </c>
      <c r="B228" s="133">
        <v>42369</v>
      </c>
      <c r="C228" s="132" t="s">
        <v>140</v>
      </c>
      <c r="D228" s="132">
        <v>1389</v>
      </c>
      <c r="E228" s="135">
        <v>2716.02</v>
      </c>
    </row>
    <row r="229" spans="1:5" ht="15.75" x14ac:dyDescent="0.25">
      <c r="A229" s="132" t="s">
        <v>52</v>
      </c>
      <c r="B229" s="133">
        <v>42400</v>
      </c>
      <c r="C229" s="132" t="s">
        <v>140</v>
      </c>
      <c r="D229" s="132">
        <v>821</v>
      </c>
      <c r="E229" s="135">
        <v>9942.34</v>
      </c>
    </row>
    <row r="230" spans="1:5" ht="15.75" x14ac:dyDescent="0.25">
      <c r="A230" s="132" t="s">
        <v>52</v>
      </c>
      <c r="B230" s="133">
        <v>42124</v>
      </c>
      <c r="C230" s="132" t="s">
        <v>141</v>
      </c>
      <c r="D230" s="132">
        <v>1167</v>
      </c>
      <c r="E230" s="135">
        <v>4158.8599999999997</v>
      </c>
    </row>
    <row r="231" spans="1:5" ht="15.75" x14ac:dyDescent="0.25">
      <c r="A231" s="132" t="s">
        <v>52</v>
      </c>
      <c r="B231" s="133">
        <v>42185</v>
      </c>
      <c r="C231" s="132" t="s">
        <v>141</v>
      </c>
      <c r="D231" s="132">
        <v>1302</v>
      </c>
      <c r="E231" s="135">
        <v>877.77</v>
      </c>
    </row>
    <row r="232" spans="1:5" ht="15.75" x14ac:dyDescent="0.25">
      <c r="A232" s="132" t="s">
        <v>52</v>
      </c>
      <c r="B232" s="133">
        <v>39752</v>
      </c>
      <c r="C232" s="132" t="s">
        <v>66</v>
      </c>
      <c r="D232" s="132">
        <v>1</v>
      </c>
      <c r="E232" s="135">
        <v>36.43</v>
      </c>
    </row>
    <row r="233" spans="1:5" ht="15.75" x14ac:dyDescent="0.25">
      <c r="A233" s="132" t="s">
        <v>52</v>
      </c>
      <c r="B233" s="133">
        <v>40057</v>
      </c>
      <c r="C233" s="132" t="s">
        <v>66</v>
      </c>
      <c r="D233" s="132">
        <v>3</v>
      </c>
      <c r="E233" s="135">
        <v>9.81</v>
      </c>
    </row>
    <row r="234" spans="1:5" ht="15.75" x14ac:dyDescent="0.25">
      <c r="A234" s="132" t="s">
        <v>52</v>
      </c>
      <c r="B234" s="133">
        <v>40210</v>
      </c>
      <c r="C234" s="132" t="s">
        <v>66</v>
      </c>
      <c r="D234" s="132">
        <v>376</v>
      </c>
      <c r="E234" s="135">
        <v>34100.06</v>
      </c>
    </row>
    <row r="235" spans="1:5" ht="15.75" x14ac:dyDescent="0.25">
      <c r="A235" s="132" t="s">
        <v>52</v>
      </c>
      <c r="B235" s="133">
        <v>40269</v>
      </c>
      <c r="C235" s="132" t="s">
        <v>66</v>
      </c>
      <c r="D235" s="132">
        <v>8598</v>
      </c>
      <c r="E235" s="135">
        <v>114793.74</v>
      </c>
    </row>
    <row r="236" spans="1:5" ht="15.75" x14ac:dyDescent="0.25">
      <c r="A236" s="132" t="s">
        <v>52</v>
      </c>
      <c r="B236" s="133">
        <v>40298</v>
      </c>
      <c r="C236" s="132" t="s">
        <v>66</v>
      </c>
      <c r="D236" s="132">
        <v>29</v>
      </c>
      <c r="E236" s="135">
        <v>918.52</v>
      </c>
    </row>
    <row r="237" spans="1:5" ht="15.75" x14ac:dyDescent="0.25">
      <c r="A237" s="132" t="s">
        <v>52</v>
      </c>
      <c r="B237" s="133">
        <v>40299</v>
      </c>
      <c r="C237" s="132" t="s">
        <v>66</v>
      </c>
      <c r="D237" s="132">
        <v>2226</v>
      </c>
      <c r="E237" s="135">
        <v>-3.8</v>
      </c>
    </row>
    <row r="238" spans="1:5" ht="15.75" x14ac:dyDescent="0.25">
      <c r="A238" s="132" t="s">
        <v>52</v>
      </c>
      <c r="B238" s="133">
        <v>40330</v>
      </c>
      <c r="C238" s="132" t="s">
        <v>66</v>
      </c>
      <c r="D238" s="132">
        <v>23800</v>
      </c>
      <c r="E238" s="135">
        <v>13266.63</v>
      </c>
    </row>
    <row r="239" spans="1:5" ht="15.75" x14ac:dyDescent="0.25">
      <c r="A239" s="132" t="s">
        <v>52</v>
      </c>
      <c r="B239" s="133">
        <v>40633</v>
      </c>
      <c r="C239" s="132" t="s">
        <v>66</v>
      </c>
      <c r="D239" s="132">
        <v>3500</v>
      </c>
      <c r="E239" s="135">
        <v>10449.18</v>
      </c>
    </row>
    <row r="240" spans="1:5" ht="15.75" x14ac:dyDescent="0.25">
      <c r="A240" s="132" t="s">
        <v>52</v>
      </c>
      <c r="B240" s="133">
        <v>40724</v>
      </c>
      <c r="C240" s="132" t="s">
        <v>66</v>
      </c>
      <c r="D240" s="132">
        <v>10192</v>
      </c>
      <c r="E240" s="135">
        <v>59914.66</v>
      </c>
    </row>
    <row r="241" spans="1:5" ht="15.75" x14ac:dyDescent="0.25">
      <c r="A241" s="132" t="s">
        <v>52</v>
      </c>
      <c r="B241" s="133">
        <v>40756</v>
      </c>
      <c r="C241" s="132" t="s">
        <v>66</v>
      </c>
      <c r="D241" s="132">
        <v>5458</v>
      </c>
      <c r="E241" s="135">
        <v>147285.99</v>
      </c>
    </row>
    <row r="242" spans="1:5" ht="15.75" x14ac:dyDescent="0.25">
      <c r="A242" s="132" t="s">
        <v>52</v>
      </c>
      <c r="B242" s="133">
        <v>40786</v>
      </c>
      <c r="C242" s="132" t="s">
        <v>66</v>
      </c>
      <c r="D242" s="132">
        <v>5119</v>
      </c>
      <c r="E242" s="135">
        <v>154654.39999999999</v>
      </c>
    </row>
    <row r="243" spans="1:5" ht="15.75" x14ac:dyDescent="0.25">
      <c r="A243" s="132" t="s">
        <v>52</v>
      </c>
      <c r="B243" s="133">
        <v>40816</v>
      </c>
      <c r="C243" s="132" t="s">
        <v>66</v>
      </c>
      <c r="D243" s="132">
        <v>2767</v>
      </c>
      <c r="E243" s="135">
        <v>29588.13</v>
      </c>
    </row>
    <row r="244" spans="1:5" ht="15.75" x14ac:dyDescent="0.25">
      <c r="A244" s="132" t="s">
        <v>52</v>
      </c>
      <c r="B244" s="133">
        <v>40848</v>
      </c>
      <c r="C244" s="132" t="s">
        <v>66</v>
      </c>
      <c r="D244" s="132">
        <v>518</v>
      </c>
      <c r="E244" s="135">
        <v>8671.74</v>
      </c>
    </row>
    <row r="245" spans="1:5" ht="15.75" x14ac:dyDescent="0.25">
      <c r="A245" s="132" t="s">
        <v>52</v>
      </c>
      <c r="B245" s="133">
        <v>40908</v>
      </c>
      <c r="C245" s="132" t="s">
        <v>66</v>
      </c>
      <c r="D245" s="132">
        <v>8628</v>
      </c>
      <c r="E245" s="135">
        <v>24852.68</v>
      </c>
    </row>
    <row r="246" spans="1:5" ht="15.75" x14ac:dyDescent="0.25">
      <c r="A246" s="132" t="s">
        <v>52</v>
      </c>
      <c r="B246" s="133">
        <v>40968</v>
      </c>
      <c r="C246" s="132" t="s">
        <v>66</v>
      </c>
      <c r="D246" s="132">
        <v>738</v>
      </c>
      <c r="E246" s="135">
        <v>10116.69</v>
      </c>
    </row>
    <row r="247" spans="1:5" ht="15.75" x14ac:dyDescent="0.25">
      <c r="A247" s="132" t="s">
        <v>52</v>
      </c>
      <c r="B247" s="133">
        <v>41061</v>
      </c>
      <c r="C247" s="132" t="s">
        <v>66</v>
      </c>
      <c r="D247" s="132">
        <v>3814</v>
      </c>
      <c r="E247" s="135">
        <v>75461.66</v>
      </c>
    </row>
    <row r="248" spans="1:5" ht="15.75" x14ac:dyDescent="0.25">
      <c r="A248" s="132" t="s">
        <v>52</v>
      </c>
      <c r="B248" s="133">
        <v>41153</v>
      </c>
      <c r="C248" s="132" t="s">
        <v>66</v>
      </c>
      <c r="D248" s="132">
        <v>69</v>
      </c>
      <c r="E248" s="135">
        <v>5828.21</v>
      </c>
    </row>
    <row r="249" spans="1:5" ht="15.75" x14ac:dyDescent="0.25">
      <c r="A249" s="132" t="s">
        <v>52</v>
      </c>
      <c r="B249" s="133">
        <v>41183</v>
      </c>
      <c r="C249" s="132" t="s">
        <v>66</v>
      </c>
      <c r="D249" s="132">
        <v>60</v>
      </c>
      <c r="E249" s="135">
        <v>5191.54</v>
      </c>
    </row>
    <row r="250" spans="1:5" ht="15.75" x14ac:dyDescent="0.25">
      <c r="A250" s="132" t="s">
        <v>52</v>
      </c>
      <c r="B250" s="133">
        <v>41213</v>
      </c>
      <c r="C250" s="132" t="s">
        <v>66</v>
      </c>
      <c r="D250" s="132">
        <v>1201</v>
      </c>
      <c r="E250" s="135">
        <v>13653.26</v>
      </c>
    </row>
    <row r="251" spans="1:5" ht="15.75" x14ac:dyDescent="0.25">
      <c r="A251" s="132" t="s">
        <v>52</v>
      </c>
      <c r="B251" s="133">
        <v>41305</v>
      </c>
      <c r="C251" s="132" t="s">
        <v>66</v>
      </c>
      <c r="D251" s="132">
        <v>80</v>
      </c>
      <c r="E251" s="135">
        <v>5145.32</v>
      </c>
    </row>
    <row r="252" spans="1:5" ht="15.75" x14ac:dyDescent="0.25">
      <c r="A252" s="132" t="s">
        <v>52</v>
      </c>
      <c r="B252" s="133">
        <v>41333</v>
      </c>
      <c r="C252" s="132" t="s">
        <v>66</v>
      </c>
      <c r="D252" s="132">
        <v>1618</v>
      </c>
      <c r="E252" s="135">
        <v>13550.73</v>
      </c>
    </row>
    <row r="253" spans="1:5" ht="15.75" x14ac:dyDescent="0.25">
      <c r="A253" s="132" t="s">
        <v>52</v>
      </c>
      <c r="B253" s="133">
        <v>41394</v>
      </c>
      <c r="C253" s="132" t="s">
        <v>66</v>
      </c>
      <c r="D253" s="132">
        <v>1</v>
      </c>
      <c r="E253" s="135">
        <v>5.53</v>
      </c>
    </row>
    <row r="254" spans="1:5" ht="15.75" x14ac:dyDescent="0.25">
      <c r="A254" s="132" t="s">
        <v>52</v>
      </c>
      <c r="B254" s="133">
        <v>41640</v>
      </c>
      <c r="C254" s="132" t="s">
        <v>66</v>
      </c>
      <c r="D254" s="132">
        <v>34496</v>
      </c>
      <c r="E254" s="135">
        <v>261468.63</v>
      </c>
    </row>
    <row r="255" spans="1:5" ht="15.75" x14ac:dyDescent="0.25">
      <c r="A255" s="132" t="s">
        <v>52</v>
      </c>
      <c r="B255" s="133">
        <v>41791</v>
      </c>
      <c r="C255" s="132" t="s">
        <v>66</v>
      </c>
      <c r="D255" s="132">
        <v>7127</v>
      </c>
      <c r="E255" s="135">
        <v>261414.77</v>
      </c>
    </row>
    <row r="256" spans="1:5" ht="15.75" x14ac:dyDescent="0.25">
      <c r="A256" s="132" t="s">
        <v>52</v>
      </c>
      <c r="B256" s="133">
        <v>33604</v>
      </c>
      <c r="C256" s="132" t="s">
        <v>99</v>
      </c>
      <c r="D256" s="132">
        <v>10</v>
      </c>
      <c r="E256" s="135">
        <v>12.84</v>
      </c>
    </row>
    <row r="257" spans="1:5" ht="15.75" x14ac:dyDescent="0.25">
      <c r="A257" s="132" t="s">
        <v>52</v>
      </c>
      <c r="B257" s="133">
        <v>33970</v>
      </c>
      <c r="C257" s="132" t="s">
        <v>99</v>
      </c>
      <c r="D257" s="132">
        <v>28</v>
      </c>
      <c r="E257" s="135">
        <v>547.39</v>
      </c>
    </row>
    <row r="258" spans="1:5" ht="15.75" x14ac:dyDescent="0.25">
      <c r="A258" s="132" t="s">
        <v>52</v>
      </c>
      <c r="B258" s="133">
        <v>34335</v>
      </c>
      <c r="C258" s="132" t="s">
        <v>99</v>
      </c>
      <c r="D258" s="132">
        <v>237</v>
      </c>
      <c r="E258" s="135">
        <v>830.98</v>
      </c>
    </row>
    <row r="259" spans="1:5" ht="15.75" x14ac:dyDescent="0.25">
      <c r="A259" s="132" t="s">
        <v>52</v>
      </c>
      <c r="B259" s="133">
        <v>34700</v>
      </c>
      <c r="C259" s="132" t="s">
        <v>99</v>
      </c>
      <c r="D259" s="132">
        <v>27</v>
      </c>
      <c r="E259" s="135">
        <v>247.41</v>
      </c>
    </row>
    <row r="260" spans="1:5" ht="15.75" x14ac:dyDescent="0.25">
      <c r="A260" s="132" t="s">
        <v>52</v>
      </c>
      <c r="B260" s="133">
        <v>35065</v>
      </c>
      <c r="C260" s="132" t="s">
        <v>99</v>
      </c>
      <c r="D260" s="132">
        <v>3905</v>
      </c>
      <c r="E260" s="135">
        <v>11707</v>
      </c>
    </row>
    <row r="261" spans="1:5" ht="15.75" x14ac:dyDescent="0.25">
      <c r="A261" s="132" t="s">
        <v>52</v>
      </c>
      <c r="B261" s="133">
        <v>35431</v>
      </c>
      <c r="C261" s="132" t="s">
        <v>99</v>
      </c>
      <c r="D261" s="132">
        <v>8</v>
      </c>
      <c r="E261" s="135">
        <v>77.5</v>
      </c>
    </row>
    <row r="262" spans="1:5" ht="15.75" x14ac:dyDescent="0.25">
      <c r="A262" s="132" t="s">
        <v>52</v>
      </c>
      <c r="B262" s="133">
        <v>35796</v>
      </c>
      <c r="C262" s="132" t="s">
        <v>99</v>
      </c>
      <c r="D262" s="132">
        <v>18</v>
      </c>
      <c r="E262" s="135">
        <v>473.57</v>
      </c>
    </row>
    <row r="263" spans="1:5" ht="15.75" x14ac:dyDescent="0.25">
      <c r="A263" s="132" t="s">
        <v>52</v>
      </c>
      <c r="B263" s="133">
        <v>36161</v>
      </c>
      <c r="C263" s="132" t="s">
        <v>99</v>
      </c>
      <c r="D263" s="132">
        <v>74853</v>
      </c>
      <c r="E263" s="135">
        <v>1969392.48</v>
      </c>
    </row>
    <row r="264" spans="1:5" ht="15.75" x14ac:dyDescent="0.25">
      <c r="A264" s="132" t="s">
        <v>52</v>
      </c>
      <c r="B264" s="133">
        <v>36892</v>
      </c>
      <c r="C264" s="132" t="s">
        <v>99</v>
      </c>
      <c r="D264" s="132">
        <v>2099</v>
      </c>
      <c r="E264" s="135">
        <v>1135.95</v>
      </c>
    </row>
    <row r="265" spans="1:5" ht="15.75" x14ac:dyDescent="0.25">
      <c r="A265" s="132" t="s">
        <v>52</v>
      </c>
      <c r="B265" s="133">
        <v>38353</v>
      </c>
      <c r="C265" s="132" t="s">
        <v>99</v>
      </c>
      <c r="D265" s="132">
        <v>155695</v>
      </c>
      <c r="E265" s="135">
        <v>1510238.84</v>
      </c>
    </row>
    <row r="266" spans="1:5" ht="15.75" x14ac:dyDescent="0.25">
      <c r="A266" s="132" t="s">
        <v>52</v>
      </c>
      <c r="B266" s="133">
        <v>39083</v>
      </c>
      <c r="C266" s="132" t="s">
        <v>99</v>
      </c>
      <c r="D266" s="132">
        <v>1629</v>
      </c>
      <c r="E266" s="135">
        <v>665.61</v>
      </c>
    </row>
    <row r="267" spans="1:5" ht="15.75" x14ac:dyDescent="0.25">
      <c r="A267" s="132" t="s">
        <v>52</v>
      </c>
      <c r="B267" s="133">
        <v>39356</v>
      </c>
      <c r="C267" s="132" t="s">
        <v>99</v>
      </c>
      <c r="D267" s="132">
        <v>19109</v>
      </c>
      <c r="E267" s="135">
        <v>-1323.09</v>
      </c>
    </row>
    <row r="268" spans="1:5" ht="15.75" x14ac:dyDescent="0.25">
      <c r="A268" s="132" t="s">
        <v>52</v>
      </c>
      <c r="B268" s="133">
        <v>39448</v>
      </c>
      <c r="C268" s="132" t="s">
        <v>99</v>
      </c>
      <c r="D268" s="132">
        <v>1599</v>
      </c>
      <c r="E268" s="135">
        <v>72403.83</v>
      </c>
    </row>
    <row r="269" spans="1:5" ht="15.75" x14ac:dyDescent="0.25">
      <c r="A269" s="132" t="s">
        <v>52</v>
      </c>
      <c r="B269" s="133">
        <v>39691</v>
      </c>
      <c r="C269" s="132" t="s">
        <v>99</v>
      </c>
      <c r="D269" s="132">
        <v>3511</v>
      </c>
      <c r="E269" s="135">
        <v>16575.810000000001</v>
      </c>
    </row>
    <row r="270" spans="1:5" ht="15.75" x14ac:dyDescent="0.25">
      <c r="A270" s="132" t="s">
        <v>52</v>
      </c>
      <c r="B270" s="133">
        <v>39752</v>
      </c>
      <c r="C270" s="132" t="s">
        <v>99</v>
      </c>
      <c r="D270" s="132">
        <v>1842</v>
      </c>
      <c r="E270" s="135">
        <v>24378.32</v>
      </c>
    </row>
    <row r="271" spans="1:5" ht="15.75" x14ac:dyDescent="0.25">
      <c r="A271" s="132" t="s">
        <v>52</v>
      </c>
      <c r="B271" s="133">
        <v>39782</v>
      </c>
      <c r="C271" s="132" t="s">
        <v>99</v>
      </c>
      <c r="D271" s="132">
        <v>747</v>
      </c>
      <c r="E271" s="135">
        <v>9313.36</v>
      </c>
    </row>
    <row r="272" spans="1:5" ht="15.75" x14ac:dyDescent="0.25">
      <c r="A272" s="132" t="s">
        <v>52</v>
      </c>
      <c r="B272" s="133">
        <v>39813</v>
      </c>
      <c r="C272" s="132" t="s">
        <v>99</v>
      </c>
      <c r="D272" s="132">
        <v>30439</v>
      </c>
      <c r="E272" s="135">
        <v>153416.91</v>
      </c>
    </row>
    <row r="273" spans="1:5" ht="15.75" x14ac:dyDescent="0.25">
      <c r="A273" s="132" t="s">
        <v>52</v>
      </c>
      <c r="B273" s="133">
        <v>39813</v>
      </c>
      <c r="C273" s="132" t="s">
        <v>99</v>
      </c>
      <c r="D273" s="132">
        <v>32352</v>
      </c>
      <c r="E273" s="135">
        <v>236491.65</v>
      </c>
    </row>
    <row r="274" spans="1:5" ht="15.75" x14ac:dyDescent="0.25">
      <c r="A274" s="132" t="s">
        <v>52</v>
      </c>
      <c r="B274" s="133">
        <v>39844</v>
      </c>
      <c r="C274" s="132" t="s">
        <v>99</v>
      </c>
      <c r="D274" s="132">
        <v>4318</v>
      </c>
      <c r="E274" s="135">
        <v>24683.64</v>
      </c>
    </row>
    <row r="275" spans="1:5" ht="15.75" x14ac:dyDescent="0.25">
      <c r="A275" s="132" t="s">
        <v>52</v>
      </c>
      <c r="B275" s="133">
        <v>40024</v>
      </c>
      <c r="C275" s="132" t="s">
        <v>99</v>
      </c>
      <c r="D275" s="132">
        <v>2392</v>
      </c>
      <c r="E275" s="135">
        <v>228.95</v>
      </c>
    </row>
    <row r="276" spans="1:5" ht="15.75" x14ac:dyDescent="0.25">
      <c r="A276" s="132" t="s">
        <v>52</v>
      </c>
      <c r="B276" s="133">
        <v>40025</v>
      </c>
      <c r="C276" s="132" t="s">
        <v>99</v>
      </c>
      <c r="D276" s="132">
        <v>10126</v>
      </c>
      <c r="E276" s="135">
        <v>42064.26</v>
      </c>
    </row>
    <row r="277" spans="1:5" ht="15.75" x14ac:dyDescent="0.25">
      <c r="A277" s="132" t="s">
        <v>52</v>
      </c>
      <c r="B277" s="133">
        <v>40026</v>
      </c>
      <c r="C277" s="132" t="s">
        <v>99</v>
      </c>
      <c r="D277" s="132">
        <v>2417</v>
      </c>
      <c r="E277" s="135">
        <v>21527.26</v>
      </c>
    </row>
    <row r="278" spans="1:5" ht="15.75" x14ac:dyDescent="0.25">
      <c r="A278" s="132" t="s">
        <v>52</v>
      </c>
      <c r="B278" s="133">
        <v>40028</v>
      </c>
      <c r="C278" s="132" t="s">
        <v>99</v>
      </c>
      <c r="D278" s="132">
        <v>1119</v>
      </c>
      <c r="E278" s="135">
        <v>8938.01</v>
      </c>
    </row>
    <row r="279" spans="1:5" ht="15.75" x14ac:dyDescent="0.25">
      <c r="A279" s="132" t="s">
        <v>52</v>
      </c>
      <c r="B279" s="133">
        <v>40028</v>
      </c>
      <c r="C279" s="132" t="s">
        <v>99</v>
      </c>
      <c r="D279" s="132">
        <v>1141</v>
      </c>
      <c r="E279" s="135">
        <v>13601.44</v>
      </c>
    </row>
    <row r="280" spans="1:5" ht="15.75" x14ac:dyDescent="0.25">
      <c r="A280" s="132" t="s">
        <v>52</v>
      </c>
      <c r="B280" s="133">
        <v>40029</v>
      </c>
      <c r="C280" s="132" t="s">
        <v>99</v>
      </c>
      <c r="D280" s="132">
        <v>1627</v>
      </c>
      <c r="E280" s="135">
        <v>39179.43</v>
      </c>
    </row>
    <row r="281" spans="1:5" ht="15.75" x14ac:dyDescent="0.25">
      <c r="A281" s="132" t="s">
        <v>52</v>
      </c>
      <c r="B281" s="133">
        <v>40031</v>
      </c>
      <c r="C281" s="132" t="s">
        <v>99</v>
      </c>
      <c r="D281" s="132">
        <v>2558</v>
      </c>
      <c r="E281" s="135">
        <v>14395.23</v>
      </c>
    </row>
    <row r="282" spans="1:5" ht="15.75" x14ac:dyDescent="0.25">
      <c r="A282" s="132" t="s">
        <v>52</v>
      </c>
      <c r="B282" s="133">
        <v>40035</v>
      </c>
      <c r="C282" s="132" t="s">
        <v>99</v>
      </c>
      <c r="D282" s="132">
        <v>9751</v>
      </c>
      <c r="E282" s="135">
        <v>17851.21</v>
      </c>
    </row>
    <row r="283" spans="1:5" ht="15.75" x14ac:dyDescent="0.25">
      <c r="A283" s="132" t="s">
        <v>52</v>
      </c>
      <c r="B283" s="133">
        <v>40057</v>
      </c>
      <c r="C283" s="132" t="s">
        <v>99</v>
      </c>
      <c r="D283" s="132">
        <v>975</v>
      </c>
      <c r="E283" s="135">
        <v>6439.21</v>
      </c>
    </row>
    <row r="284" spans="1:5" ht="15.75" x14ac:dyDescent="0.25">
      <c r="A284" s="132" t="s">
        <v>52</v>
      </c>
      <c r="B284" s="133">
        <v>40084</v>
      </c>
      <c r="C284" s="132" t="s">
        <v>99</v>
      </c>
      <c r="D284" s="132">
        <v>476</v>
      </c>
      <c r="E284" s="135">
        <v>3361.44</v>
      </c>
    </row>
    <row r="285" spans="1:5" ht="15.75" x14ac:dyDescent="0.25">
      <c r="A285" s="132" t="s">
        <v>52</v>
      </c>
      <c r="B285" s="133">
        <v>40084</v>
      </c>
      <c r="C285" s="132" t="s">
        <v>99</v>
      </c>
      <c r="D285" s="132">
        <v>12556</v>
      </c>
      <c r="E285" s="135">
        <v>73724.800000000003</v>
      </c>
    </row>
    <row r="286" spans="1:5" ht="15.75" x14ac:dyDescent="0.25">
      <c r="A286" s="132" t="s">
        <v>52</v>
      </c>
      <c r="B286" s="133">
        <v>40085</v>
      </c>
      <c r="C286" s="132" t="s">
        <v>99</v>
      </c>
      <c r="D286" s="132">
        <v>1863</v>
      </c>
      <c r="E286" s="135">
        <v>1883.58</v>
      </c>
    </row>
    <row r="287" spans="1:5" ht="15.75" x14ac:dyDescent="0.25">
      <c r="A287" s="132" t="s">
        <v>52</v>
      </c>
      <c r="B287" s="133">
        <v>40092</v>
      </c>
      <c r="C287" s="132" t="s">
        <v>99</v>
      </c>
      <c r="D287" s="132">
        <v>452</v>
      </c>
      <c r="E287" s="135">
        <v>11834.86</v>
      </c>
    </row>
    <row r="288" spans="1:5" ht="15.75" x14ac:dyDescent="0.25">
      <c r="A288" s="132" t="s">
        <v>52</v>
      </c>
      <c r="B288" s="133">
        <v>40095</v>
      </c>
      <c r="C288" s="132" t="s">
        <v>99</v>
      </c>
      <c r="D288" s="132">
        <v>25694</v>
      </c>
      <c r="E288" s="135">
        <v>269235.11</v>
      </c>
    </row>
    <row r="289" spans="1:5" ht="15.75" x14ac:dyDescent="0.25">
      <c r="A289" s="132" t="s">
        <v>52</v>
      </c>
      <c r="B289" s="133">
        <v>40102</v>
      </c>
      <c r="C289" s="132" t="s">
        <v>99</v>
      </c>
      <c r="D289" s="132">
        <v>852</v>
      </c>
      <c r="E289" s="135">
        <v>400.53</v>
      </c>
    </row>
    <row r="290" spans="1:5" ht="15.75" x14ac:dyDescent="0.25">
      <c r="A290" s="132" t="s">
        <v>52</v>
      </c>
      <c r="B290" s="133">
        <v>40113</v>
      </c>
      <c r="C290" s="132" t="s">
        <v>99</v>
      </c>
      <c r="D290" s="132">
        <v>384</v>
      </c>
      <c r="E290" s="135">
        <v>4161.4399999999996</v>
      </c>
    </row>
    <row r="291" spans="1:5" ht="15.75" x14ac:dyDescent="0.25">
      <c r="A291" s="132" t="s">
        <v>52</v>
      </c>
      <c r="B291" s="133">
        <v>40114</v>
      </c>
      <c r="C291" s="132" t="s">
        <v>99</v>
      </c>
      <c r="D291" s="132">
        <v>127</v>
      </c>
      <c r="E291" s="135">
        <v>2105.0300000000002</v>
      </c>
    </row>
    <row r="292" spans="1:5" ht="15.75" x14ac:dyDescent="0.25">
      <c r="A292" s="132" t="s">
        <v>52</v>
      </c>
      <c r="B292" s="133">
        <v>40117</v>
      </c>
      <c r="C292" s="132" t="s">
        <v>99</v>
      </c>
      <c r="D292" s="132">
        <v>1235</v>
      </c>
      <c r="E292" s="135">
        <v>17001.41</v>
      </c>
    </row>
    <row r="293" spans="1:5" ht="15.75" x14ac:dyDescent="0.25">
      <c r="A293" s="132" t="s">
        <v>52</v>
      </c>
      <c r="B293" s="133">
        <v>40119</v>
      </c>
      <c r="C293" s="132" t="s">
        <v>99</v>
      </c>
      <c r="D293" s="132">
        <v>141</v>
      </c>
      <c r="E293" s="135">
        <v>190.09</v>
      </c>
    </row>
    <row r="294" spans="1:5" ht="15.75" x14ac:dyDescent="0.25">
      <c r="A294" s="132" t="s">
        <v>52</v>
      </c>
      <c r="B294" s="133">
        <v>40120</v>
      </c>
      <c r="C294" s="132" t="s">
        <v>99</v>
      </c>
      <c r="D294" s="132">
        <v>2346</v>
      </c>
      <c r="E294" s="135">
        <v>35518.83</v>
      </c>
    </row>
    <row r="295" spans="1:5" ht="15.75" x14ac:dyDescent="0.25">
      <c r="A295" s="132" t="s">
        <v>52</v>
      </c>
      <c r="B295" s="133">
        <v>40121</v>
      </c>
      <c r="C295" s="132" t="s">
        <v>99</v>
      </c>
      <c r="D295" s="132">
        <v>1513</v>
      </c>
      <c r="E295" s="135">
        <v>13291.7</v>
      </c>
    </row>
    <row r="296" spans="1:5" ht="15.75" x14ac:dyDescent="0.25">
      <c r="A296" s="132" t="s">
        <v>52</v>
      </c>
      <c r="B296" s="133">
        <v>40129</v>
      </c>
      <c r="C296" s="132" t="s">
        <v>99</v>
      </c>
      <c r="D296" s="132">
        <v>773</v>
      </c>
      <c r="E296" s="135">
        <v>4396.76</v>
      </c>
    </row>
    <row r="297" spans="1:5" ht="15.75" x14ac:dyDescent="0.25">
      <c r="A297" s="132" t="s">
        <v>52</v>
      </c>
      <c r="B297" s="133">
        <v>40133</v>
      </c>
      <c r="C297" s="132" t="s">
        <v>99</v>
      </c>
      <c r="D297" s="132">
        <v>251</v>
      </c>
      <c r="E297" s="135">
        <v>312.64999999999998</v>
      </c>
    </row>
    <row r="298" spans="1:5" ht="15.75" x14ac:dyDescent="0.25">
      <c r="A298" s="132" t="s">
        <v>52</v>
      </c>
      <c r="B298" s="133">
        <v>40133</v>
      </c>
      <c r="C298" s="132" t="s">
        <v>99</v>
      </c>
      <c r="D298" s="132">
        <v>8545</v>
      </c>
      <c r="E298" s="135">
        <v>114316.87</v>
      </c>
    </row>
    <row r="299" spans="1:5" ht="15.75" x14ac:dyDescent="0.25">
      <c r="A299" s="132" t="s">
        <v>52</v>
      </c>
      <c r="B299" s="133">
        <v>40147</v>
      </c>
      <c r="C299" s="132" t="s">
        <v>99</v>
      </c>
      <c r="D299" s="132">
        <v>3835</v>
      </c>
      <c r="E299" s="135">
        <v>39127.11</v>
      </c>
    </row>
    <row r="300" spans="1:5" ht="15.75" x14ac:dyDescent="0.25">
      <c r="A300" s="132" t="s">
        <v>52</v>
      </c>
      <c r="B300" s="133">
        <v>40147</v>
      </c>
      <c r="C300" s="132" t="s">
        <v>99</v>
      </c>
      <c r="D300" s="132">
        <v>27875</v>
      </c>
      <c r="E300" s="135">
        <v>363501.41</v>
      </c>
    </row>
    <row r="301" spans="1:5" ht="15.75" x14ac:dyDescent="0.25">
      <c r="A301" s="132" t="s">
        <v>52</v>
      </c>
      <c r="B301" s="133">
        <v>40155</v>
      </c>
      <c r="C301" s="132" t="s">
        <v>99</v>
      </c>
      <c r="D301" s="132">
        <v>701</v>
      </c>
      <c r="E301" s="135">
        <v>42076.11</v>
      </c>
    </row>
    <row r="302" spans="1:5" ht="15.75" x14ac:dyDescent="0.25">
      <c r="A302" s="132" t="s">
        <v>52</v>
      </c>
      <c r="B302" s="133">
        <v>40163</v>
      </c>
      <c r="C302" s="132" t="s">
        <v>99</v>
      </c>
      <c r="D302" s="132">
        <v>7297</v>
      </c>
      <c r="E302" s="135">
        <v>181710.22</v>
      </c>
    </row>
    <row r="303" spans="1:5" ht="15.75" x14ac:dyDescent="0.25">
      <c r="A303" s="132" t="s">
        <v>52</v>
      </c>
      <c r="B303" s="133">
        <v>40164</v>
      </c>
      <c r="C303" s="132" t="s">
        <v>99</v>
      </c>
      <c r="D303" s="132">
        <v>29739</v>
      </c>
      <c r="E303" s="135">
        <v>388416.54</v>
      </c>
    </row>
    <row r="304" spans="1:5" ht="15.75" x14ac:dyDescent="0.25">
      <c r="A304" s="132" t="s">
        <v>52</v>
      </c>
      <c r="B304" s="133">
        <v>40178</v>
      </c>
      <c r="C304" s="132" t="s">
        <v>99</v>
      </c>
      <c r="D304" s="132">
        <v>699</v>
      </c>
      <c r="E304" s="135">
        <v>7369.11</v>
      </c>
    </row>
    <row r="305" spans="1:5" ht="15.75" x14ac:dyDescent="0.25">
      <c r="A305" s="132" t="s">
        <v>52</v>
      </c>
      <c r="B305" s="133">
        <v>40237</v>
      </c>
      <c r="C305" s="132" t="s">
        <v>99</v>
      </c>
      <c r="D305" s="132">
        <v>738</v>
      </c>
      <c r="E305" s="135">
        <v>10438.549999999999</v>
      </c>
    </row>
    <row r="306" spans="1:5" ht="15.75" x14ac:dyDescent="0.25">
      <c r="A306" s="132" t="s">
        <v>52</v>
      </c>
      <c r="B306" s="133">
        <v>40268</v>
      </c>
      <c r="C306" s="132" t="s">
        <v>99</v>
      </c>
      <c r="D306" s="132">
        <v>1483</v>
      </c>
      <c r="E306" s="135">
        <v>20197.45</v>
      </c>
    </row>
    <row r="307" spans="1:5" ht="15.75" x14ac:dyDescent="0.25">
      <c r="A307" s="132" t="s">
        <v>52</v>
      </c>
      <c r="B307" s="133">
        <v>40269</v>
      </c>
      <c r="C307" s="132" t="s">
        <v>99</v>
      </c>
      <c r="D307" s="132">
        <v>16206</v>
      </c>
      <c r="E307" s="135">
        <v>97041.53</v>
      </c>
    </row>
    <row r="308" spans="1:5" ht="15.75" x14ac:dyDescent="0.25">
      <c r="A308" s="132" t="s">
        <v>52</v>
      </c>
      <c r="B308" s="133">
        <v>40298</v>
      </c>
      <c r="C308" s="132" t="s">
        <v>99</v>
      </c>
      <c r="D308" s="132">
        <v>1987</v>
      </c>
      <c r="E308" s="135">
        <v>24917.81</v>
      </c>
    </row>
    <row r="309" spans="1:5" ht="15.75" x14ac:dyDescent="0.25">
      <c r="A309" s="132" t="s">
        <v>52</v>
      </c>
      <c r="B309" s="133">
        <v>40299</v>
      </c>
      <c r="C309" s="132" t="s">
        <v>99</v>
      </c>
      <c r="D309" s="132">
        <v>3918</v>
      </c>
      <c r="E309" s="135">
        <v>23544.25</v>
      </c>
    </row>
    <row r="310" spans="1:5" ht="15.75" x14ac:dyDescent="0.25">
      <c r="A310" s="132" t="s">
        <v>52</v>
      </c>
      <c r="B310" s="133">
        <v>40359</v>
      </c>
      <c r="C310" s="132" t="s">
        <v>99</v>
      </c>
      <c r="D310" s="132">
        <v>1037</v>
      </c>
      <c r="E310" s="135">
        <v>-51312.24</v>
      </c>
    </row>
    <row r="311" spans="1:5" ht="15.75" x14ac:dyDescent="0.25">
      <c r="A311" s="132" t="s">
        <v>52</v>
      </c>
      <c r="B311" s="133">
        <v>40421</v>
      </c>
      <c r="C311" s="132" t="s">
        <v>99</v>
      </c>
      <c r="D311" s="132">
        <v>358</v>
      </c>
      <c r="E311" s="135">
        <v>4358.08</v>
      </c>
    </row>
    <row r="312" spans="1:5" ht="15.75" x14ac:dyDescent="0.25">
      <c r="A312" s="132" t="s">
        <v>52</v>
      </c>
      <c r="B312" s="133">
        <v>40543</v>
      </c>
      <c r="C312" s="132" t="s">
        <v>99</v>
      </c>
      <c r="D312" s="132">
        <v>1467</v>
      </c>
      <c r="E312" s="135">
        <v>7755.52</v>
      </c>
    </row>
    <row r="313" spans="1:5" ht="15.75" x14ac:dyDescent="0.25">
      <c r="A313" s="132" t="s">
        <v>52</v>
      </c>
      <c r="B313" s="133">
        <v>40574</v>
      </c>
      <c r="C313" s="132" t="s">
        <v>99</v>
      </c>
      <c r="D313" s="132">
        <v>390</v>
      </c>
      <c r="E313" s="135">
        <v>-8157.61</v>
      </c>
    </row>
    <row r="314" spans="1:5" ht="15.75" x14ac:dyDescent="0.25">
      <c r="A314" s="132" t="s">
        <v>52</v>
      </c>
      <c r="B314" s="133">
        <v>40633</v>
      </c>
      <c r="C314" s="132" t="s">
        <v>99</v>
      </c>
      <c r="D314" s="132">
        <v>5340</v>
      </c>
      <c r="E314" s="135">
        <v>81061.259999999995</v>
      </c>
    </row>
    <row r="315" spans="1:5" ht="15.75" x14ac:dyDescent="0.25">
      <c r="A315" s="132" t="s">
        <v>52</v>
      </c>
      <c r="B315" s="133">
        <v>40663</v>
      </c>
      <c r="C315" s="132" t="s">
        <v>99</v>
      </c>
      <c r="D315" s="132">
        <v>2940</v>
      </c>
      <c r="E315" s="135">
        <v>84118.83</v>
      </c>
    </row>
    <row r="316" spans="1:5" ht="15.75" x14ac:dyDescent="0.25">
      <c r="A316" s="132" t="s">
        <v>52</v>
      </c>
      <c r="B316" s="133">
        <v>40694</v>
      </c>
      <c r="C316" s="132" t="s">
        <v>99</v>
      </c>
      <c r="D316" s="132">
        <v>8450</v>
      </c>
      <c r="E316" s="135">
        <v>61405.03</v>
      </c>
    </row>
    <row r="317" spans="1:5" ht="15.75" x14ac:dyDescent="0.25">
      <c r="A317" s="132" t="s">
        <v>52</v>
      </c>
      <c r="B317" s="133">
        <v>40695</v>
      </c>
      <c r="C317" s="132" t="s">
        <v>99</v>
      </c>
      <c r="D317" s="132">
        <v>4953</v>
      </c>
      <c r="E317" s="135">
        <v>166276.44</v>
      </c>
    </row>
    <row r="318" spans="1:5" ht="15.75" x14ac:dyDescent="0.25">
      <c r="A318" s="132" t="s">
        <v>52</v>
      </c>
      <c r="B318" s="133">
        <v>40724</v>
      </c>
      <c r="C318" s="132" t="s">
        <v>99</v>
      </c>
      <c r="D318" s="132">
        <v>11761</v>
      </c>
      <c r="E318" s="135">
        <v>144795.9</v>
      </c>
    </row>
    <row r="319" spans="1:5" ht="15.75" x14ac:dyDescent="0.25">
      <c r="A319" s="132" t="s">
        <v>52</v>
      </c>
      <c r="B319" s="133">
        <v>40725</v>
      </c>
      <c r="C319" s="132" t="s">
        <v>99</v>
      </c>
      <c r="D319" s="132">
        <v>476</v>
      </c>
      <c r="E319" s="135">
        <v>12142.82</v>
      </c>
    </row>
    <row r="320" spans="1:5" ht="15.75" x14ac:dyDescent="0.25">
      <c r="A320" s="132" t="s">
        <v>52</v>
      </c>
      <c r="B320" s="133">
        <v>40755</v>
      </c>
      <c r="C320" s="132" t="s">
        <v>99</v>
      </c>
      <c r="D320" s="132">
        <v>1989</v>
      </c>
      <c r="E320" s="135">
        <v>34812.18</v>
      </c>
    </row>
    <row r="321" spans="1:5" ht="15.75" x14ac:dyDescent="0.25">
      <c r="A321" s="132" t="s">
        <v>52</v>
      </c>
      <c r="B321" s="133">
        <v>40756</v>
      </c>
      <c r="C321" s="132" t="s">
        <v>99</v>
      </c>
      <c r="D321" s="132">
        <v>867</v>
      </c>
      <c r="E321" s="135">
        <v>17572.189999999999</v>
      </c>
    </row>
    <row r="322" spans="1:5" ht="15.75" x14ac:dyDescent="0.25">
      <c r="A322" s="132" t="s">
        <v>52</v>
      </c>
      <c r="B322" s="133">
        <v>40786</v>
      </c>
      <c r="C322" s="132" t="s">
        <v>99</v>
      </c>
      <c r="D322" s="132">
        <v>6675</v>
      </c>
      <c r="E322" s="135">
        <v>13689.51</v>
      </c>
    </row>
    <row r="323" spans="1:5" ht="15.75" x14ac:dyDescent="0.25">
      <c r="A323" s="132" t="s">
        <v>52</v>
      </c>
      <c r="B323" s="133">
        <v>40787</v>
      </c>
      <c r="C323" s="132" t="s">
        <v>99</v>
      </c>
      <c r="D323" s="132">
        <v>11789</v>
      </c>
      <c r="E323" s="135">
        <v>118492.01</v>
      </c>
    </row>
    <row r="324" spans="1:5" ht="15.75" x14ac:dyDescent="0.25">
      <c r="A324" s="132" t="s">
        <v>52</v>
      </c>
      <c r="B324" s="133">
        <v>40816</v>
      </c>
      <c r="C324" s="132" t="s">
        <v>99</v>
      </c>
      <c r="D324" s="132">
        <v>6649</v>
      </c>
      <c r="E324" s="135">
        <v>112046</v>
      </c>
    </row>
    <row r="325" spans="1:5" ht="15.75" x14ac:dyDescent="0.25">
      <c r="A325" s="132" t="s">
        <v>52</v>
      </c>
      <c r="B325" s="133">
        <v>40817</v>
      </c>
      <c r="C325" s="132" t="s">
        <v>99</v>
      </c>
      <c r="D325" s="132">
        <v>728</v>
      </c>
      <c r="E325" s="135">
        <v>10469.69</v>
      </c>
    </row>
    <row r="326" spans="1:5" ht="15.75" x14ac:dyDescent="0.25">
      <c r="A326" s="132" t="s">
        <v>52</v>
      </c>
      <c r="B326" s="133">
        <v>40847</v>
      </c>
      <c r="C326" s="132" t="s">
        <v>99</v>
      </c>
      <c r="D326" s="132">
        <v>1318</v>
      </c>
      <c r="E326" s="135">
        <v>4297.0200000000004</v>
      </c>
    </row>
    <row r="327" spans="1:5" ht="15.75" x14ac:dyDescent="0.25">
      <c r="A327" s="132" t="s">
        <v>52</v>
      </c>
      <c r="B327" s="133">
        <v>40878</v>
      </c>
      <c r="C327" s="132" t="s">
        <v>99</v>
      </c>
      <c r="D327" s="132">
        <v>234</v>
      </c>
      <c r="E327" s="135">
        <v>2752.98</v>
      </c>
    </row>
    <row r="328" spans="1:5" ht="15.75" x14ac:dyDescent="0.25">
      <c r="A328" s="132" t="s">
        <v>52</v>
      </c>
      <c r="B328" s="133">
        <v>40909</v>
      </c>
      <c r="C328" s="132" t="s">
        <v>99</v>
      </c>
      <c r="D328" s="132">
        <v>2356</v>
      </c>
      <c r="E328" s="135">
        <v>24781.63</v>
      </c>
    </row>
    <row r="329" spans="1:5" ht="15.75" x14ac:dyDescent="0.25">
      <c r="A329" s="132" t="s">
        <v>52</v>
      </c>
      <c r="B329" s="133">
        <v>40968</v>
      </c>
      <c r="C329" s="132" t="s">
        <v>99</v>
      </c>
      <c r="D329" s="132">
        <v>2609</v>
      </c>
      <c r="E329" s="135">
        <v>23754.94</v>
      </c>
    </row>
    <row r="330" spans="1:5" ht="15.75" x14ac:dyDescent="0.25">
      <c r="A330" s="132" t="s">
        <v>52</v>
      </c>
      <c r="B330" s="133">
        <v>41029</v>
      </c>
      <c r="C330" s="132" t="s">
        <v>99</v>
      </c>
      <c r="D330" s="132">
        <v>12297</v>
      </c>
      <c r="E330" s="135">
        <v>44220.6</v>
      </c>
    </row>
    <row r="331" spans="1:5" ht="15.75" x14ac:dyDescent="0.25">
      <c r="A331" s="132" t="s">
        <v>52</v>
      </c>
      <c r="B331" s="133">
        <v>41061</v>
      </c>
      <c r="C331" s="132" t="s">
        <v>99</v>
      </c>
      <c r="D331" s="132">
        <v>1737</v>
      </c>
      <c r="E331" s="135">
        <v>25050.84</v>
      </c>
    </row>
    <row r="332" spans="1:5" ht="15.75" x14ac:dyDescent="0.25">
      <c r="A332" s="132" t="s">
        <v>52</v>
      </c>
      <c r="B332" s="133">
        <v>41090</v>
      </c>
      <c r="C332" s="132" t="s">
        <v>99</v>
      </c>
      <c r="D332" s="132">
        <v>58311</v>
      </c>
      <c r="E332" s="135">
        <v>617580.93000000005</v>
      </c>
    </row>
    <row r="333" spans="1:5" ht="15.75" x14ac:dyDescent="0.25">
      <c r="A333" s="132" t="s">
        <v>52</v>
      </c>
      <c r="B333" s="133">
        <v>41091</v>
      </c>
      <c r="C333" s="132" t="s">
        <v>99</v>
      </c>
      <c r="D333" s="132">
        <v>348</v>
      </c>
      <c r="E333" s="135">
        <v>5883.27</v>
      </c>
    </row>
    <row r="334" spans="1:5" ht="15.75" x14ac:dyDescent="0.25">
      <c r="A334" s="132" t="s">
        <v>52</v>
      </c>
      <c r="B334" s="133">
        <v>41122</v>
      </c>
      <c r="C334" s="132" t="s">
        <v>99</v>
      </c>
      <c r="D334" s="132">
        <v>1100</v>
      </c>
      <c r="E334" s="135">
        <v>106615.58</v>
      </c>
    </row>
    <row r="335" spans="1:5" ht="15.75" x14ac:dyDescent="0.25">
      <c r="A335" s="132" t="s">
        <v>52</v>
      </c>
      <c r="B335" s="133">
        <v>41153</v>
      </c>
      <c r="C335" s="132" t="s">
        <v>99</v>
      </c>
      <c r="D335" s="132">
        <v>9068</v>
      </c>
      <c r="E335" s="135">
        <v>17195.82</v>
      </c>
    </row>
    <row r="336" spans="1:5" ht="15.75" x14ac:dyDescent="0.25">
      <c r="A336" s="132" t="s">
        <v>52</v>
      </c>
      <c r="B336" s="133">
        <v>41182</v>
      </c>
      <c r="C336" s="132" t="s">
        <v>99</v>
      </c>
      <c r="D336" s="132">
        <v>600</v>
      </c>
      <c r="E336" s="135">
        <v>21883.56</v>
      </c>
    </row>
    <row r="337" spans="1:5" ht="15.75" x14ac:dyDescent="0.25">
      <c r="A337" s="132" t="s">
        <v>52</v>
      </c>
      <c r="B337" s="133">
        <v>41183</v>
      </c>
      <c r="C337" s="132" t="s">
        <v>99</v>
      </c>
      <c r="D337" s="132">
        <v>7772</v>
      </c>
      <c r="E337" s="135">
        <v>295948.07</v>
      </c>
    </row>
    <row r="338" spans="1:5" ht="15.75" x14ac:dyDescent="0.25">
      <c r="A338" s="132" t="s">
        <v>52</v>
      </c>
      <c r="B338" s="133">
        <v>41213</v>
      </c>
      <c r="C338" s="132" t="s">
        <v>99</v>
      </c>
      <c r="D338" s="132">
        <v>1355</v>
      </c>
      <c r="E338" s="135">
        <v>18269.82</v>
      </c>
    </row>
    <row r="339" spans="1:5" ht="15.75" x14ac:dyDescent="0.25">
      <c r="A339" s="132" t="s">
        <v>52</v>
      </c>
      <c r="B339" s="133">
        <v>41243</v>
      </c>
      <c r="C339" s="132" t="s">
        <v>99</v>
      </c>
      <c r="D339" s="132">
        <v>312</v>
      </c>
      <c r="E339" s="135">
        <v>1944.01</v>
      </c>
    </row>
    <row r="340" spans="1:5" ht="15.75" x14ac:dyDescent="0.25">
      <c r="A340" s="132" t="s">
        <v>52</v>
      </c>
      <c r="B340" s="133">
        <v>41274</v>
      </c>
      <c r="C340" s="132" t="s">
        <v>99</v>
      </c>
      <c r="D340" s="132">
        <v>29491</v>
      </c>
      <c r="E340" s="135">
        <v>288332.76</v>
      </c>
    </row>
    <row r="341" spans="1:5" ht="15.75" x14ac:dyDescent="0.25">
      <c r="A341" s="132" t="s">
        <v>52</v>
      </c>
      <c r="B341" s="133">
        <v>41333</v>
      </c>
      <c r="C341" s="132" t="s">
        <v>99</v>
      </c>
      <c r="D341" s="132">
        <v>690</v>
      </c>
      <c r="E341" s="135">
        <v>18788.72</v>
      </c>
    </row>
    <row r="342" spans="1:5" ht="15.75" x14ac:dyDescent="0.25">
      <c r="A342" s="132" t="s">
        <v>52</v>
      </c>
      <c r="B342" s="133">
        <v>41425</v>
      </c>
      <c r="C342" s="132" t="s">
        <v>99</v>
      </c>
      <c r="D342" s="132">
        <v>1893</v>
      </c>
      <c r="E342" s="135">
        <v>185.39</v>
      </c>
    </row>
    <row r="343" spans="1:5" ht="15.75" x14ac:dyDescent="0.25">
      <c r="A343" s="132" t="s">
        <v>52</v>
      </c>
      <c r="B343" s="133">
        <v>41426</v>
      </c>
      <c r="C343" s="132" t="s">
        <v>99</v>
      </c>
      <c r="D343" s="132">
        <v>15574</v>
      </c>
      <c r="E343" s="135">
        <v>442020.75</v>
      </c>
    </row>
    <row r="344" spans="1:5" ht="15.75" x14ac:dyDescent="0.25">
      <c r="A344" s="132" t="s">
        <v>52</v>
      </c>
      <c r="B344" s="133">
        <v>41456</v>
      </c>
      <c r="C344" s="132" t="s">
        <v>99</v>
      </c>
      <c r="D344" s="132">
        <v>767</v>
      </c>
      <c r="E344" s="135">
        <v>12889.86</v>
      </c>
    </row>
    <row r="345" spans="1:5" ht="15.75" x14ac:dyDescent="0.25">
      <c r="A345" s="132" t="s">
        <v>52</v>
      </c>
      <c r="B345" s="133">
        <v>41638</v>
      </c>
      <c r="C345" s="132" t="s">
        <v>99</v>
      </c>
      <c r="D345" s="132">
        <v>440</v>
      </c>
      <c r="E345" s="135">
        <v>17003.16</v>
      </c>
    </row>
    <row r="346" spans="1:5" ht="15.75" x14ac:dyDescent="0.25">
      <c r="A346" s="132" t="s">
        <v>52</v>
      </c>
      <c r="B346" s="133">
        <v>41639</v>
      </c>
      <c r="C346" s="132" t="s">
        <v>99</v>
      </c>
      <c r="D346" s="132">
        <v>4559</v>
      </c>
      <c r="E346" s="135">
        <v>99301.39</v>
      </c>
    </row>
    <row r="347" spans="1:5" ht="15.75" x14ac:dyDescent="0.25">
      <c r="A347" s="132" t="s">
        <v>52</v>
      </c>
      <c r="B347" s="133">
        <v>41729</v>
      </c>
      <c r="C347" s="132" t="s">
        <v>99</v>
      </c>
      <c r="D347" s="132">
        <v>249</v>
      </c>
      <c r="E347" s="135">
        <v>8898.1299999999992</v>
      </c>
    </row>
    <row r="348" spans="1:5" ht="15.75" x14ac:dyDescent="0.25">
      <c r="A348" s="132" t="s">
        <v>52</v>
      </c>
      <c r="B348" s="133">
        <v>41730</v>
      </c>
      <c r="C348" s="132" t="s">
        <v>99</v>
      </c>
      <c r="D348" s="132">
        <v>1448</v>
      </c>
      <c r="E348" s="135">
        <v>14782.35</v>
      </c>
    </row>
    <row r="349" spans="1:5" ht="15.75" x14ac:dyDescent="0.25">
      <c r="A349" s="132" t="s">
        <v>52</v>
      </c>
      <c r="B349" s="133">
        <v>41791</v>
      </c>
      <c r="C349" s="132" t="s">
        <v>99</v>
      </c>
      <c r="D349" s="132">
        <v>27421</v>
      </c>
      <c r="E349" s="135">
        <v>653475.59</v>
      </c>
    </row>
    <row r="350" spans="1:5" ht="15.75" x14ac:dyDescent="0.25">
      <c r="A350" s="132" t="s">
        <v>52</v>
      </c>
      <c r="B350" s="133">
        <v>41882</v>
      </c>
      <c r="C350" s="132" t="s">
        <v>99</v>
      </c>
      <c r="D350" s="132">
        <v>601</v>
      </c>
      <c r="E350" s="135">
        <v>6330.87</v>
      </c>
    </row>
    <row r="351" spans="1:5" ht="15.75" x14ac:dyDescent="0.25">
      <c r="A351" s="132" t="s">
        <v>52</v>
      </c>
      <c r="B351" s="133">
        <v>41943</v>
      </c>
      <c r="C351" s="132" t="s">
        <v>99</v>
      </c>
      <c r="D351" s="132">
        <v>2934</v>
      </c>
      <c r="E351" s="135">
        <v>120175.38</v>
      </c>
    </row>
    <row r="352" spans="1:5" ht="15.75" x14ac:dyDescent="0.25">
      <c r="A352" s="132" t="s">
        <v>52</v>
      </c>
      <c r="B352" s="133">
        <v>41973</v>
      </c>
      <c r="C352" s="132" t="s">
        <v>99</v>
      </c>
      <c r="D352" s="132">
        <v>1608</v>
      </c>
      <c r="E352" s="135">
        <v>30158.94</v>
      </c>
    </row>
    <row r="353" spans="1:5" ht="15.75" x14ac:dyDescent="0.25">
      <c r="A353" s="132" t="s">
        <v>52</v>
      </c>
      <c r="B353" s="133">
        <v>42004</v>
      </c>
      <c r="C353" s="132" t="s">
        <v>99</v>
      </c>
      <c r="D353" s="132">
        <v>2000</v>
      </c>
      <c r="E353" s="135">
        <v>52981.26</v>
      </c>
    </row>
    <row r="354" spans="1:5" ht="15.75" x14ac:dyDescent="0.25">
      <c r="A354" s="132" t="s">
        <v>52</v>
      </c>
      <c r="B354" s="133">
        <v>42124</v>
      </c>
      <c r="C354" s="132" t="s">
        <v>99</v>
      </c>
      <c r="D354" s="132">
        <v>572</v>
      </c>
      <c r="E354" s="135">
        <v>10497.44</v>
      </c>
    </row>
    <row r="355" spans="1:5" ht="15.75" x14ac:dyDescent="0.25">
      <c r="A355" s="132" t="s">
        <v>52</v>
      </c>
      <c r="B355" s="133">
        <v>42185</v>
      </c>
      <c r="C355" s="132" t="s">
        <v>99</v>
      </c>
      <c r="D355" s="132">
        <v>531</v>
      </c>
      <c r="E355" s="135">
        <v>17623.88</v>
      </c>
    </row>
    <row r="356" spans="1:5" ht="15.75" x14ac:dyDescent="0.25">
      <c r="A356" s="132" t="s">
        <v>52</v>
      </c>
      <c r="B356" s="133">
        <v>42247</v>
      </c>
      <c r="C356" s="132" t="s">
        <v>99</v>
      </c>
      <c r="D356" s="132">
        <v>723</v>
      </c>
      <c r="E356" s="135">
        <v>10045.02</v>
      </c>
    </row>
    <row r="357" spans="1:5" ht="15.75" x14ac:dyDescent="0.25">
      <c r="A357" s="132" t="s">
        <v>52</v>
      </c>
      <c r="B357" s="133">
        <v>42277</v>
      </c>
      <c r="C357" s="132" t="s">
        <v>99</v>
      </c>
      <c r="D357" s="132">
        <v>486</v>
      </c>
      <c r="E357" s="135">
        <v>71739.740000000005</v>
      </c>
    </row>
    <row r="358" spans="1:5" ht="15.75" x14ac:dyDescent="0.25">
      <c r="A358" s="132" t="s">
        <v>52</v>
      </c>
      <c r="B358" s="133">
        <v>40724</v>
      </c>
      <c r="C358" s="132" t="s">
        <v>56</v>
      </c>
      <c r="D358" s="132">
        <v>563</v>
      </c>
      <c r="E358" s="135">
        <v>7006.06</v>
      </c>
    </row>
    <row r="359" spans="1:5" ht="15.75" x14ac:dyDescent="0.25">
      <c r="A359" s="132" t="s">
        <v>52</v>
      </c>
      <c r="B359" s="133">
        <v>40725</v>
      </c>
      <c r="C359" s="132" t="s">
        <v>56</v>
      </c>
      <c r="D359" s="132">
        <v>307</v>
      </c>
      <c r="E359" s="135">
        <v>-3667.13</v>
      </c>
    </row>
    <row r="360" spans="1:5" ht="15.75" x14ac:dyDescent="0.25">
      <c r="A360" s="132" t="s">
        <v>52</v>
      </c>
      <c r="B360" s="133">
        <v>40816</v>
      </c>
      <c r="C360" s="132" t="s">
        <v>56</v>
      </c>
      <c r="D360" s="132">
        <v>232</v>
      </c>
      <c r="E360" s="135">
        <v>1307.2</v>
      </c>
    </row>
    <row r="361" spans="1:5" ht="15.75" x14ac:dyDescent="0.25">
      <c r="A361" s="132" t="s">
        <v>52</v>
      </c>
      <c r="B361" s="133">
        <v>40817</v>
      </c>
      <c r="C361" s="132" t="s">
        <v>56</v>
      </c>
      <c r="D361" s="132">
        <v>39620</v>
      </c>
      <c r="E361" s="135">
        <v>295047.67</v>
      </c>
    </row>
    <row r="362" spans="1:5" ht="15.75" x14ac:dyDescent="0.25">
      <c r="A362" s="132" t="s">
        <v>52</v>
      </c>
      <c r="B362" s="133">
        <v>40847</v>
      </c>
      <c r="C362" s="132" t="s">
        <v>56</v>
      </c>
      <c r="D362" s="132">
        <v>196</v>
      </c>
      <c r="E362" s="135">
        <v>7003.32</v>
      </c>
    </row>
    <row r="363" spans="1:5" ht="15.75" x14ac:dyDescent="0.25">
      <c r="A363" s="132" t="s">
        <v>52</v>
      </c>
      <c r="B363" s="133">
        <v>40878</v>
      </c>
      <c r="C363" s="132" t="s">
        <v>56</v>
      </c>
      <c r="D363" s="132">
        <v>105</v>
      </c>
      <c r="E363" s="135">
        <v>652.77</v>
      </c>
    </row>
    <row r="364" spans="1:5" ht="15.75" x14ac:dyDescent="0.25">
      <c r="A364" s="132" t="s">
        <v>52</v>
      </c>
      <c r="B364" s="133">
        <v>40940</v>
      </c>
      <c r="C364" s="132" t="s">
        <v>56</v>
      </c>
      <c r="D364" s="132">
        <v>518</v>
      </c>
      <c r="E364" s="135">
        <v>12612.39</v>
      </c>
    </row>
    <row r="365" spans="1:5" ht="15.75" x14ac:dyDescent="0.25">
      <c r="A365" s="132" t="s">
        <v>52</v>
      </c>
      <c r="B365" s="133">
        <v>41274</v>
      </c>
      <c r="C365" s="132" t="s">
        <v>56</v>
      </c>
      <c r="D365" s="132">
        <v>1494</v>
      </c>
      <c r="E365" s="135">
        <v>18986.53</v>
      </c>
    </row>
    <row r="366" spans="1:5" ht="15.75" x14ac:dyDescent="0.25">
      <c r="A366" s="132" t="s">
        <v>52</v>
      </c>
      <c r="B366" s="133">
        <v>41639</v>
      </c>
      <c r="C366" s="132" t="s">
        <v>56</v>
      </c>
      <c r="D366" s="132">
        <v>2942</v>
      </c>
      <c r="E366" s="135">
        <v>38131.42</v>
      </c>
    </row>
    <row r="367" spans="1:5" ht="15.75" x14ac:dyDescent="0.25">
      <c r="A367" s="132" t="s">
        <v>52</v>
      </c>
      <c r="B367" s="133">
        <v>41640</v>
      </c>
      <c r="C367" s="132" t="s">
        <v>56</v>
      </c>
      <c r="D367" s="132">
        <v>1275</v>
      </c>
      <c r="E367" s="135">
        <v>32035.279999999999</v>
      </c>
    </row>
    <row r="368" spans="1:5" ht="15.75" x14ac:dyDescent="0.25">
      <c r="A368" s="132" t="s">
        <v>52</v>
      </c>
      <c r="B368" s="133">
        <v>41791</v>
      </c>
      <c r="C368" s="132" t="s">
        <v>56</v>
      </c>
      <c r="D368" s="132">
        <v>8473</v>
      </c>
      <c r="E368" s="135">
        <v>209580.31</v>
      </c>
    </row>
    <row r="369" spans="1:5" ht="15.75" x14ac:dyDescent="0.25">
      <c r="A369" s="132" t="s">
        <v>52</v>
      </c>
      <c r="B369" s="133">
        <v>41851</v>
      </c>
      <c r="C369" s="132" t="s">
        <v>56</v>
      </c>
      <c r="D369" s="132">
        <v>11427</v>
      </c>
      <c r="E369" s="135">
        <v>330761.78000000003</v>
      </c>
    </row>
    <row r="370" spans="1:5" ht="15.75" x14ac:dyDescent="0.25">
      <c r="A370" s="132" t="s">
        <v>52</v>
      </c>
      <c r="B370" s="133">
        <v>41852</v>
      </c>
      <c r="C370" s="132" t="s">
        <v>56</v>
      </c>
      <c r="D370" s="132">
        <v>1042</v>
      </c>
      <c r="E370" s="135">
        <v>31905.58</v>
      </c>
    </row>
    <row r="371" spans="1:5" ht="15.75" x14ac:dyDescent="0.25">
      <c r="A371" s="132" t="s">
        <v>52</v>
      </c>
      <c r="B371" s="133">
        <v>41882</v>
      </c>
      <c r="C371" s="132" t="s">
        <v>56</v>
      </c>
      <c r="D371" s="132">
        <v>3540</v>
      </c>
      <c r="E371" s="135">
        <v>84825.12</v>
      </c>
    </row>
    <row r="372" spans="1:5" ht="15.75" x14ac:dyDescent="0.25">
      <c r="A372" s="132" t="s">
        <v>52</v>
      </c>
      <c r="B372" s="133">
        <v>41943</v>
      </c>
      <c r="C372" s="132" t="s">
        <v>56</v>
      </c>
      <c r="D372" s="132">
        <v>34468</v>
      </c>
      <c r="E372" s="135">
        <v>908783.93</v>
      </c>
    </row>
    <row r="373" spans="1:5" ht="15.75" x14ac:dyDescent="0.25">
      <c r="A373" s="132" t="s">
        <v>52</v>
      </c>
      <c r="B373" s="133">
        <v>41973</v>
      </c>
      <c r="C373" s="132" t="s">
        <v>56</v>
      </c>
      <c r="D373" s="132">
        <v>2764</v>
      </c>
      <c r="E373" s="135">
        <v>18333.419999999998</v>
      </c>
    </row>
    <row r="374" spans="1:5" ht="15.75" x14ac:dyDescent="0.25">
      <c r="A374" s="132" t="s">
        <v>52</v>
      </c>
      <c r="B374" s="133">
        <v>42004</v>
      </c>
      <c r="C374" s="132" t="s">
        <v>56</v>
      </c>
      <c r="D374" s="132">
        <v>5540</v>
      </c>
      <c r="E374" s="135">
        <v>52215.69</v>
      </c>
    </row>
    <row r="375" spans="1:5" ht="15.75" x14ac:dyDescent="0.25">
      <c r="A375" s="132" t="s">
        <v>52</v>
      </c>
      <c r="B375" s="133">
        <v>42035</v>
      </c>
      <c r="C375" s="132" t="s">
        <v>56</v>
      </c>
      <c r="D375" s="132">
        <v>7615</v>
      </c>
      <c r="E375" s="135">
        <v>174779.33</v>
      </c>
    </row>
    <row r="376" spans="1:5" ht="15.75" x14ac:dyDescent="0.25">
      <c r="A376" s="132" t="s">
        <v>52</v>
      </c>
      <c r="B376" s="133">
        <v>42094</v>
      </c>
      <c r="C376" s="132" t="s">
        <v>56</v>
      </c>
      <c r="D376" s="132">
        <v>1507</v>
      </c>
      <c r="E376" s="135">
        <v>35888.14</v>
      </c>
    </row>
    <row r="377" spans="1:5" ht="15.75" x14ac:dyDescent="0.25">
      <c r="A377" s="132" t="s">
        <v>52</v>
      </c>
      <c r="B377" s="133">
        <v>42185</v>
      </c>
      <c r="C377" s="132" t="s">
        <v>56</v>
      </c>
      <c r="D377" s="132">
        <v>53164</v>
      </c>
      <c r="E377" s="135">
        <v>1248834.5600000001</v>
      </c>
    </row>
    <row r="378" spans="1:5" ht="15.75" x14ac:dyDescent="0.25">
      <c r="A378" s="132" t="s">
        <v>52</v>
      </c>
      <c r="B378" s="133">
        <v>42216</v>
      </c>
      <c r="C378" s="132" t="s">
        <v>56</v>
      </c>
      <c r="D378" s="132">
        <v>405</v>
      </c>
      <c r="E378" s="135">
        <v>1295</v>
      </c>
    </row>
    <row r="379" spans="1:5" ht="15.75" x14ac:dyDescent="0.25">
      <c r="A379" s="132" t="s">
        <v>52</v>
      </c>
      <c r="B379" s="133">
        <v>42278</v>
      </c>
      <c r="C379" s="132" t="s">
        <v>56</v>
      </c>
      <c r="D379" s="132">
        <v>24817</v>
      </c>
      <c r="E379" s="135">
        <v>481097.25</v>
      </c>
    </row>
    <row r="380" spans="1:5" ht="15.75" x14ac:dyDescent="0.25">
      <c r="A380" s="132" t="s">
        <v>52</v>
      </c>
      <c r="B380" s="133">
        <v>42309</v>
      </c>
      <c r="C380" s="132" t="s">
        <v>56</v>
      </c>
      <c r="D380" s="132">
        <v>5669</v>
      </c>
      <c r="E380" s="135">
        <v>130864.24</v>
      </c>
    </row>
    <row r="381" spans="1:5" ht="15.75" x14ac:dyDescent="0.25">
      <c r="A381" s="132" t="s">
        <v>52</v>
      </c>
      <c r="B381" s="133">
        <v>42124</v>
      </c>
      <c r="C381" s="132" t="s">
        <v>142</v>
      </c>
      <c r="D381" s="132">
        <v>7912</v>
      </c>
      <c r="E381" s="135">
        <v>44974.14</v>
      </c>
    </row>
    <row r="382" spans="1:5" ht="15.75" x14ac:dyDescent="0.25">
      <c r="A382" s="132" t="s">
        <v>52</v>
      </c>
      <c r="B382" s="133">
        <v>26665</v>
      </c>
      <c r="C382" s="132" t="s">
        <v>58</v>
      </c>
      <c r="D382" s="132">
        <v>2294</v>
      </c>
      <c r="E382" s="135">
        <v>5232.08</v>
      </c>
    </row>
    <row r="383" spans="1:5" ht="15.75" x14ac:dyDescent="0.25">
      <c r="A383" s="132" t="s">
        <v>52</v>
      </c>
      <c r="B383" s="133">
        <v>27030</v>
      </c>
      <c r="C383" s="132" t="s">
        <v>58</v>
      </c>
      <c r="D383" s="132">
        <v>1659</v>
      </c>
      <c r="E383" s="135">
        <v>5703.58</v>
      </c>
    </row>
    <row r="384" spans="1:5" ht="15.75" x14ac:dyDescent="0.25">
      <c r="A384" s="132" t="s">
        <v>52</v>
      </c>
      <c r="B384" s="133">
        <v>27395</v>
      </c>
      <c r="C384" s="132" t="s">
        <v>58</v>
      </c>
      <c r="D384" s="132">
        <v>11</v>
      </c>
      <c r="E384" s="135">
        <v>1086.4100000000001</v>
      </c>
    </row>
    <row r="385" spans="1:5" ht="15.75" x14ac:dyDescent="0.25">
      <c r="A385" s="132" t="s">
        <v>52</v>
      </c>
      <c r="B385" s="133">
        <v>27760</v>
      </c>
      <c r="C385" s="132" t="s">
        <v>58</v>
      </c>
      <c r="D385" s="132">
        <v>10</v>
      </c>
      <c r="E385" s="135">
        <v>1594.84</v>
      </c>
    </row>
    <row r="386" spans="1:5" ht="15.75" x14ac:dyDescent="0.25">
      <c r="A386" s="132" t="s">
        <v>52</v>
      </c>
      <c r="B386" s="133">
        <v>28491</v>
      </c>
      <c r="C386" s="132" t="s">
        <v>58</v>
      </c>
      <c r="D386" s="132">
        <v>14</v>
      </c>
      <c r="E386" s="135">
        <v>277.35000000000002</v>
      </c>
    </row>
    <row r="387" spans="1:5" ht="15.75" x14ac:dyDescent="0.25">
      <c r="A387" s="132" t="s">
        <v>52</v>
      </c>
      <c r="B387" s="133">
        <v>29587</v>
      </c>
      <c r="C387" s="132" t="s">
        <v>58</v>
      </c>
      <c r="D387" s="132">
        <v>3</v>
      </c>
      <c r="E387" s="135">
        <v>640.09</v>
      </c>
    </row>
    <row r="388" spans="1:5" ht="15.75" x14ac:dyDescent="0.25">
      <c r="A388" s="132" t="s">
        <v>52</v>
      </c>
      <c r="B388" s="133">
        <v>29952</v>
      </c>
      <c r="C388" s="132" t="s">
        <v>58</v>
      </c>
      <c r="D388" s="132">
        <v>3</v>
      </c>
      <c r="E388" s="135">
        <v>346.59</v>
      </c>
    </row>
    <row r="389" spans="1:5" ht="15.75" x14ac:dyDescent="0.25">
      <c r="A389" s="132" t="s">
        <v>52</v>
      </c>
      <c r="B389" s="133">
        <v>30317</v>
      </c>
      <c r="C389" s="132" t="s">
        <v>58</v>
      </c>
      <c r="D389" s="132">
        <v>756</v>
      </c>
      <c r="E389" s="135">
        <v>7659.87</v>
      </c>
    </row>
    <row r="390" spans="1:5" ht="15.75" x14ac:dyDescent="0.25">
      <c r="A390" s="132" t="s">
        <v>52</v>
      </c>
      <c r="B390" s="133">
        <v>30682</v>
      </c>
      <c r="C390" s="132" t="s">
        <v>58</v>
      </c>
      <c r="D390" s="132">
        <v>4</v>
      </c>
      <c r="E390" s="135">
        <v>1073.78</v>
      </c>
    </row>
    <row r="391" spans="1:5" ht="15.75" x14ac:dyDescent="0.25">
      <c r="A391" s="132" t="s">
        <v>52</v>
      </c>
      <c r="B391" s="133">
        <v>31048</v>
      </c>
      <c r="C391" s="132" t="s">
        <v>58</v>
      </c>
      <c r="D391" s="132">
        <v>28</v>
      </c>
      <c r="E391" s="135">
        <v>9202.7800000000007</v>
      </c>
    </row>
    <row r="392" spans="1:5" ht="15.75" x14ac:dyDescent="0.25">
      <c r="A392" s="132" t="s">
        <v>52</v>
      </c>
      <c r="B392" s="133">
        <v>31413</v>
      </c>
      <c r="C392" s="132" t="s">
        <v>58</v>
      </c>
      <c r="D392" s="132">
        <v>32</v>
      </c>
      <c r="E392" s="135">
        <v>12516.84</v>
      </c>
    </row>
    <row r="393" spans="1:5" ht="15.75" x14ac:dyDescent="0.25">
      <c r="A393" s="132" t="s">
        <v>52</v>
      </c>
      <c r="B393" s="133">
        <v>31778</v>
      </c>
      <c r="C393" s="132" t="s">
        <v>58</v>
      </c>
      <c r="D393" s="132">
        <v>584</v>
      </c>
      <c r="E393" s="135">
        <v>44458.41</v>
      </c>
    </row>
    <row r="394" spans="1:5" ht="15.75" x14ac:dyDescent="0.25">
      <c r="A394" s="132" t="s">
        <v>52</v>
      </c>
      <c r="B394" s="133">
        <v>32143</v>
      </c>
      <c r="C394" s="132" t="s">
        <v>58</v>
      </c>
      <c r="D394" s="132">
        <v>1045</v>
      </c>
      <c r="E394" s="135">
        <v>52646.879999999997</v>
      </c>
    </row>
    <row r="395" spans="1:5" ht="15.75" x14ac:dyDescent="0.25">
      <c r="A395" s="132" t="s">
        <v>52</v>
      </c>
      <c r="B395" s="133">
        <v>32509</v>
      </c>
      <c r="C395" s="132" t="s">
        <v>58</v>
      </c>
      <c r="D395" s="132">
        <v>3327</v>
      </c>
      <c r="E395" s="135">
        <v>142922.29999999999</v>
      </c>
    </row>
    <row r="396" spans="1:5" ht="15.75" x14ac:dyDescent="0.25">
      <c r="A396" s="132" t="s">
        <v>52</v>
      </c>
      <c r="B396" s="133">
        <v>32874</v>
      </c>
      <c r="C396" s="132" t="s">
        <v>58</v>
      </c>
      <c r="D396" s="132">
        <v>1425</v>
      </c>
      <c r="E396" s="135">
        <v>78249.73</v>
      </c>
    </row>
    <row r="397" spans="1:5" ht="15.75" x14ac:dyDescent="0.25">
      <c r="A397" s="132" t="s">
        <v>52</v>
      </c>
      <c r="B397" s="133">
        <v>33239</v>
      </c>
      <c r="C397" s="132" t="s">
        <v>58</v>
      </c>
      <c r="D397" s="132">
        <v>50</v>
      </c>
      <c r="E397" s="135">
        <v>26109.05</v>
      </c>
    </row>
    <row r="398" spans="1:5" ht="15.75" x14ac:dyDescent="0.25">
      <c r="A398" s="132" t="s">
        <v>52</v>
      </c>
      <c r="B398" s="133">
        <v>33604</v>
      </c>
      <c r="C398" s="132" t="s">
        <v>58</v>
      </c>
      <c r="D398" s="132">
        <v>58</v>
      </c>
      <c r="E398" s="135">
        <v>25378.799999999999</v>
      </c>
    </row>
    <row r="399" spans="1:5" ht="15.75" x14ac:dyDescent="0.25">
      <c r="A399" s="132" t="s">
        <v>52</v>
      </c>
      <c r="B399" s="133">
        <v>33970</v>
      </c>
      <c r="C399" s="132" t="s">
        <v>58</v>
      </c>
      <c r="D399" s="132">
        <v>70</v>
      </c>
      <c r="E399" s="135">
        <v>30178.7</v>
      </c>
    </row>
    <row r="400" spans="1:5" ht="15.75" x14ac:dyDescent="0.25">
      <c r="A400" s="132" t="s">
        <v>52</v>
      </c>
      <c r="B400" s="133">
        <v>34335</v>
      </c>
      <c r="C400" s="132" t="s">
        <v>58</v>
      </c>
      <c r="D400" s="132">
        <v>5247</v>
      </c>
      <c r="E400" s="135">
        <v>253005.67</v>
      </c>
    </row>
    <row r="401" spans="1:5" ht="15.75" x14ac:dyDescent="0.25">
      <c r="A401" s="132" t="s">
        <v>52</v>
      </c>
      <c r="B401" s="133">
        <v>34700</v>
      </c>
      <c r="C401" s="132" t="s">
        <v>58</v>
      </c>
      <c r="D401" s="132">
        <v>2855</v>
      </c>
      <c r="E401" s="135">
        <v>154841.81</v>
      </c>
    </row>
    <row r="402" spans="1:5" ht="15.75" x14ac:dyDescent="0.25">
      <c r="A402" s="132" t="s">
        <v>52</v>
      </c>
      <c r="B402" s="133">
        <v>35065</v>
      </c>
      <c r="C402" s="132" t="s">
        <v>58</v>
      </c>
      <c r="D402" s="132">
        <v>603</v>
      </c>
      <c r="E402" s="135">
        <v>160749.44</v>
      </c>
    </row>
    <row r="403" spans="1:5" ht="15.75" x14ac:dyDescent="0.25">
      <c r="A403" s="132" t="s">
        <v>52</v>
      </c>
      <c r="B403" s="133">
        <v>35431</v>
      </c>
      <c r="C403" s="132" t="s">
        <v>58</v>
      </c>
      <c r="D403" s="132">
        <v>375</v>
      </c>
      <c r="E403" s="135">
        <v>130032.45</v>
      </c>
    </row>
    <row r="404" spans="1:5" ht="15.75" x14ac:dyDescent="0.25">
      <c r="A404" s="132" t="s">
        <v>52</v>
      </c>
      <c r="B404" s="133">
        <v>35796</v>
      </c>
      <c r="C404" s="132" t="s">
        <v>58</v>
      </c>
      <c r="D404" s="132">
        <v>130</v>
      </c>
      <c r="E404" s="135">
        <v>82843.22</v>
      </c>
    </row>
    <row r="405" spans="1:5" ht="15.75" x14ac:dyDescent="0.25">
      <c r="A405" s="132" t="s">
        <v>52</v>
      </c>
      <c r="B405" s="133">
        <v>36161</v>
      </c>
      <c r="C405" s="132" t="s">
        <v>58</v>
      </c>
      <c r="D405" s="132">
        <v>514</v>
      </c>
      <c r="E405" s="135">
        <v>138189.4</v>
      </c>
    </row>
    <row r="406" spans="1:5" ht="15.75" x14ac:dyDescent="0.25">
      <c r="A406" s="132" t="s">
        <v>52</v>
      </c>
      <c r="B406" s="133">
        <v>36526</v>
      </c>
      <c r="C406" s="132" t="s">
        <v>58</v>
      </c>
      <c r="D406" s="132">
        <v>3335</v>
      </c>
      <c r="E406" s="135">
        <v>621127.39</v>
      </c>
    </row>
    <row r="407" spans="1:5" ht="15.75" x14ac:dyDescent="0.25">
      <c r="A407" s="132" t="s">
        <v>52</v>
      </c>
      <c r="B407" s="133">
        <v>36892</v>
      </c>
      <c r="C407" s="132" t="s">
        <v>58</v>
      </c>
      <c r="D407" s="132">
        <v>1780</v>
      </c>
      <c r="E407" s="135">
        <v>60293.58</v>
      </c>
    </row>
    <row r="408" spans="1:5" ht="15.75" x14ac:dyDescent="0.25">
      <c r="A408" s="132" t="s">
        <v>52</v>
      </c>
      <c r="B408" s="133">
        <v>37257</v>
      </c>
      <c r="C408" s="132" t="s">
        <v>58</v>
      </c>
      <c r="D408" s="132">
        <v>2273</v>
      </c>
      <c r="E408" s="135">
        <v>390363.83</v>
      </c>
    </row>
    <row r="409" spans="1:5" ht="15.75" x14ac:dyDescent="0.25">
      <c r="A409" s="132" t="s">
        <v>52</v>
      </c>
      <c r="B409" s="133">
        <v>37622</v>
      </c>
      <c r="C409" s="132" t="s">
        <v>58</v>
      </c>
      <c r="D409" s="132">
        <v>1830</v>
      </c>
      <c r="E409" s="135">
        <v>345943.65</v>
      </c>
    </row>
    <row r="410" spans="1:5" ht="15.75" x14ac:dyDescent="0.25">
      <c r="A410" s="132" t="s">
        <v>52</v>
      </c>
      <c r="B410" s="133">
        <v>37987</v>
      </c>
      <c r="C410" s="132" t="s">
        <v>58</v>
      </c>
      <c r="D410" s="132">
        <v>378</v>
      </c>
      <c r="E410" s="135">
        <v>292216.43</v>
      </c>
    </row>
    <row r="411" spans="1:5" ht="15.75" x14ac:dyDescent="0.25">
      <c r="A411" s="132" t="s">
        <v>52</v>
      </c>
      <c r="B411" s="133">
        <v>38718</v>
      </c>
      <c r="C411" s="132" t="s">
        <v>58</v>
      </c>
      <c r="D411" s="132">
        <v>349</v>
      </c>
      <c r="E411" s="135">
        <v>13736.24</v>
      </c>
    </row>
    <row r="412" spans="1:5" ht="15.75" x14ac:dyDescent="0.25">
      <c r="A412" s="132" t="s">
        <v>52</v>
      </c>
      <c r="B412" s="133">
        <v>39083</v>
      </c>
      <c r="C412" s="132" t="s">
        <v>58</v>
      </c>
      <c r="D412" s="132">
        <v>268710</v>
      </c>
      <c r="E412" s="135">
        <v>-722939.65</v>
      </c>
    </row>
    <row r="413" spans="1:5" ht="15.75" x14ac:dyDescent="0.25">
      <c r="A413" s="132" t="s">
        <v>52</v>
      </c>
      <c r="B413" s="133">
        <v>39356</v>
      </c>
      <c r="C413" s="132" t="s">
        <v>58</v>
      </c>
      <c r="D413" s="132">
        <v>1231</v>
      </c>
      <c r="E413" s="135">
        <v>-2087.42</v>
      </c>
    </row>
    <row r="414" spans="1:5" ht="15.75" x14ac:dyDescent="0.25">
      <c r="A414" s="132" t="s">
        <v>52</v>
      </c>
      <c r="B414" s="133">
        <v>39715</v>
      </c>
      <c r="C414" s="132" t="s">
        <v>58</v>
      </c>
      <c r="D414" s="132">
        <v>2721</v>
      </c>
      <c r="E414" s="135">
        <v>22371.62</v>
      </c>
    </row>
    <row r="415" spans="1:5" ht="15.75" x14ac:dyDescent="0.25">
      <c r="A415" s="132" t="s">
        <v>52</v>
      </c>
      <c r="B415" s="133">
        <v>40026</v>
      </c>
      <c r="C415" s="132" t="s">
        <v>58</v>
      </c>
      <c r="D415" s="132">
        <v>4192</v>
      </c>
      <c r="E415" s="135">
        <v>15096.72</v>
      </c>
    </row>
    <row r="416" spans="1:5" ht="15.75" x14ac:dyDescent="0.25">
      <c r="A416" s="132" t="s">
        <v>52</v>
      </c>
      <c r="B416" s="133">
        <v>40031</v>
      </c>
      <c r="C416" s="132" t="s">
        <v>58</v>
      </c>
      <c r="D416" s="132">
        <v>3333</v>
      </c>
      <c r="E416" s="135">
        <v>156666.26</v>
      </c>
    </row>
    <row r="417" spans="1:5" ht="15.75" x14ac:dyDescent="0.25">
      <c r="A417" s="132" t="s">
        <v>52</v>
      </c>
      <c r="B417" s="133">
        <v>40057</v>
      </c>
      <c r="C417" s="132" t="s">
        <v>58</v>
      </c>
      <c r="D417" s="132">
        <v>3078</v>
      </c>
      <c r="E417" s="135">
        <v>116275.85</v>
      </c>
    </row>
    <row r="418" spans="1:5" ht="15.75" x14ac:dyDescent="0.25">
      <c r="A418" s="132" t="s">
        <v>52</v>
      </c>
      <c r="B418" s="133">
        <v>40101</v>
      </c>
      <c r="C418" s="132" t="s">
        <v>58</v>
      </c>
      <c r="D418" s="132">
        <v>970</v>
      </c>
      <c r="E418" s="135">
        <v>6809.38</v>
      </c>
    </row>
    <row r="419" spans="1:5" ht="15.75" x14ac:dyDescent="0.25">
      <c r="A419" s="132" t="s">
        <v>52</v>
      </c>
      <c r="B419" s="133">
        <v>40147</v>
      </c>
      <c r="C419" s="132" t="s">
        <v>58</v>
      </c>
      <c r="D419" s="132">
        <v>313</v>
      </c>
      <c r="E419" s="135">
        <v>19769.400000000001</v>
      </c>
    </row>
    <row r="420" spans="1:5" ht="15.75" x14ac:dyDescent="0.25">
      <c r="A420" s="132" t="s">
        <v>52</v>
      </c>
      <c r="B420" s="133">
        <v>40246</v>
      </c>
      <c r="C420" s="132" t="s">
        <v>58</v>
      </c>
      <c r="D420" s="132">
        <v>576</v>
      </c>
      <c r="E420" s="135">
        <v>4928.3999999999996</v>
      </c>
    </row>
    <row r="421" spans="1:5" ht="15.75" x14ac:dyDescent="0.25">
      <c r="A421" s="132" t="s">
        <v>52</v>
      </c>
      <c r="B421" s="133">
        <v>40422</v>
      </c>
      <c r="C421" s="132" t="s">
        <v>58</v>
      </c>
      <c r="D421" s="132">
        <v>1848</v>
      </c>
      <c r="E421" s="135">
        <v>3105.04</v>
      </c>
    </row>
    <row r="422" spans="1:5" ht="15.75" x14ac:dyDescent="0.25">
      <c r="A422" s="132" t="s">
        <v>52</v>
      </c>
      <c r="B422" s="133">
        <v>40755</v>
      </c>
      <c r="C422" s="132" t="s">
        <v>58</v>
      </c>
      <c r="D422" s="132">
        <v>909</v>
      </c>
      <c r="E422" s="135">
        <v>37641.75</v>
      </c>
    </row>
    <row r="423" spans="1:5" ht="15.75" x14ac:dyDescent="0.25">
      <c r="A423" s="132" t="s">
        <v>52</v>
      </c>
      <c r="B423" s="133">
        <v>40816</v>
      </c>
      <c r="C423" s="132" t="s">
        <v>58</v>
      </c>
      <c r="D423" s="132">
        <v>11004</v>
      </c>
      <c r="E423" s="135">
        <v>42895.4</v>
      </c>
    </row>
    <row r="424" spans="1:5" ht="15.75" x14ac:dyDescent="0.25">
      <c r="A424" s="132" t="s">
        <v>52</v>
      </c>
      <c r="B424" s="133">
        <v>40847</v>
      </c>
      <c r="C424" s="132" t="s">
        <v>58</v>
      </c>
      <c r="D424" s="132">
        <v>90</v>
      </c>
      <c r="E424" s="135">
        <v>891.85</v>
      </c>
    </row>
    <row r="425" spans="1:5" ht="15.75" x14ac:dyDescent="0.25">
      <c r="A425" s="132" t="s">
        <v>52</v>
      </c>
      <c r="B425" s="133">
        <v>40848</v>
      </c>
      <c r="C425" s="132" t="s">
        <v>58</v>
      </c>
      <c r="D425" s="132">
        <v>910</v>
      </c>
      <c r="E425" s="135">
        <v>68368.44</v>
      </c>
    </row>
    <row r="426" spans="1:5" ht="15.75" x14ac:dyDescent="0.25">
      <c r="A426" s="132" t="s">
        <v>52</v>
      </c>
      <c r="B426" s="133">
        <v>40999</v>
      </c>
      <c r="C426" s="132" t="s">
        <v>58</v>
      </c>
      <c r="D426" s="132">
        <v>14656</v>
      </c>
      <c r="E426" s="135">
        <v>5993.79</v>
      </c>
    </row>
    <row r="427" spans="1:5" ht="15.75" x14ac:dyDescent="0.25">
      <c r="A427" s="132" t="s">
        <v>52</v>
      </c>
      <c r="B427" s="133">
        <v>41121</v>
      </c>
      <c r="C427" s="132" t="s">
        <v>58</v>
      </c>
      <c r="D427" s="132">
        <v>1345</v>
      </c>
      <c r="E427" s="135">
        <v>69108.75</v>
      </c>
    </row>
    <row r="428" spans="1:5" ht="15.75" x14ac:dyDescent="0.25">
      <c r="A428" s="132" t="s">
        <v>52</v>
      </c>
      <c r="B428" s="133">
        <v>41274</v>
      </c>
      <c r="C428" s="132" t="s">
        <v>58</v>
      </c>
      <c r="D428" s="132">
        <v>1000</v>
      </c>
      <c r="E428" s="135">
        <v>44850.89</v>
      </c>
    </row>
    <row r="429" spans="1:5" ht="15.75" x14ac:dyDescent="0.25">
      <c r="A429" s="132" t="s">
        <v>52</v>
      </c>
      <c r="B429" s="133">
        <v>41425</v>
      </c>
      <c r="C429" s="132" t="s">
        <v>58</v>
      </c>
      <c r="D429" s="132">
        <v>4911</v>
      </c>
      <c r="E429" s="135">
        <v>2030.77</v>
      </c>
    </row>
    <row r="430" spans="1:5" ht="15.75" x14ac:dyDescent="0.25">
      <c r="A430" s="132" t="s">
        <v>52</v>
      </c>
      <c r="B430" s="133">
        <v>41639</v>
      </c>
      <c r="C430" s="132" t="s">
        <v>58</v>
      </c>
      <c r="D430" s="132">
        <v>1070</v>
      </c>
      <c r="E430" s="135">
        <v>38742.07</v>
      </c>
    </row>
    <row r="431" spans="1:5" ht="15.75" x14ac:dyDescent="0.25">
      <c r="A431" s="132" t="s">
        <v>52</v>
      </c>
      <c r="B431" s="133">
        <v>41851</v>
      </c>
      <c r="C431" s="132" t="s">
        <v>58</v>
      </c>
      <c r="D431" s="132">
        <v>7241</v>
      </c>
      <c r="E431" s="135">
        <v>1196224.6000000001</v>
      </c>
    </row>
    <row r="432" spans="1:5" ht="15.75" x14ac:dyDescent="0.25">
      <c r="A432" s="132" t="s">
        <v>52</v>
      </c>
      <c r="B432" s="133">
        <v>41852</v>
      </c>
      <c r="C432" s="132" t="s">
        <v>58</v>
      </c>
      <c r="D432" s="132">
        <v>130</v>
      </c>
      <c r="E432" s="135">
        <v>15400.92</v>
      </c>
    </row>
    <row r="433" spans="1:5" ht="15.75" x14ac:dyDescent="0.25">
      <c r="A433" s="132" t="s">
        <v>52</v>
      </c>
      <c r="B433" s="133">
        <v>41973</v>
      </c>
      <c r="C433" s="132" t="s">
        <v>58</v>
      </c>
      <c r="D433" s="132">
        <v>622</v>
      </c>
      <c r="E433" s="135">
        <v>110696.77</v>
      </c>
    </row>
    <row r="434" spans="1:5" ht="15.75" x14ac:dyDescent="0.25">
      <c r="A434" s="132" t="s">
        <v>52</v>
      </c>
      <c r="B434" s="133">
        <v>42004</v>
      </c>
      <c r="C434" s="132" t="s">
        <v>58</v>
      </c>
      <c r="D434" s="132">
        <v>60</v>
      </c>
      <c r="E434" s="135">
        <v>8876.9</v>
      </c>
    </row>
    <row r="435" spans="1:5" ht="15.75" x14ac:dyDescent="0.25">
      <c r="A435" s="132" t="s">
        <v>52</v>
      </c>
      <c r="B435" s="133">
        <v>42035</v>
      </c>
      <c r="C435" s="132" t="s">
        <v>58</v>
      </c>
      <c r="D435" s="132">
        <v>1290</v>
      </c>
      <c r="E435" s="135">
        <v>121538.46</v>
      </c>
    </row>
    <row r="436" spans="1:5" ht="15.75" x14ac:dyDescent="0.25">
      <c r="A436" s="132" t="s">
        <v>52</v>
      </c>
      <c r="B436" s="133">
        <v>42124</v>
      </c>
      <c r="C436" s="132" t="s">
        <v>58</v>
      </c>
      <c r="D436" s="132">
        <v>2005</v>
      </c>
      <c r="E436" s="135">
        <v>268334.09999999998</v>
      </c>
    </row>
    <row r="437" spans="1:5" ht="15.75" x14ac:dyDescent="0.25">
      <c r="A437" s="132" t="s">
        <v>52</v>
      </c>
      <c r="B437" s="133">
        <v>42308</v>
      </c>
      <c r="C437" s="132" t="s">
        <v>58</v>
      </c>
      <c r="D437" s="132">
        <v>614</v>
      </c>
      <c r="E437" s="135">
        <v>67511.56</v>
      </c>
    </row>
    <row r="438" spans="1:5" ht="15.75" x14ac:dyDescent="0.25">
      <c r="A438" s="132" t="s">
        <v>52</v>
      </c>
      <c r="B438" s="133">
        <v>42309</v>
      </c>
      <c r="C438" s="132" t="s">
        <v>58</v>
      </c>
      <c r="D438" s="132">
        <v>244</v>
      </c>
      <c r="E438" s="135">
        <v>40604.81</v>
      </c>
    </row>
    <row r="439" spans="1:5" ht="15.75" x14ac:dyDescent="0.25">
      <c r="A439" s="132" t="s">
        <v>52</v>
      </c>
      <c r="B439" s="133">
        <v>42369</v>
      </c>
      <c r="C439" s="132" t="s">
        <v>58</v>
      </c>
      <c r="D439" s="132">
        <v>450</v>
      </c>
      <c r="E439" s="135">
        <v>30987.89</v>
      </c>
    </row>
    <row r="440" spans="1:5" ht="15.75" x14ac:dyDescent="0.25">
      <c r="A440" s="132" t="s">
        <v>52</v>
      </c>
      <c r="B440" s="133">
        <v>41213</v>
      </c>
      <c r="C440" s="132" t="s">
        <v>64</v>
      </c>
      <c r="D440" s="132">
        <v>4026</v>
      </c>
      <c r="E440" s="135">
        <v>44861.19</v>
      </c>
    </row>
    <row r="441" spans="1:5" ht="15.75" x14ac:dyDescent="0.25">
      <c r="A441" s="132" t="s">
        <v>52</v>
      </c>
      <c r="B441" s="133">
        <v>24838</v>
      </c>
      <c r="C441" s="132" t="s">
        <v>57</v>
      </c>
      <c r="D441" s="132">
        <v>2230</v>
      </c>
      <c r="E441" s="135">
        <v>1989.82</v>
      </c>
    </row>
    <row r="442" spans="1:5" ht="15.75" x14ac:dyDescent="0.25">
      <c r="A442" s="132" t="s">
        <v>52</v>
      </c>
      <c r="B442" s="133">
        <v>25204</v>
      </c>
      <c r="C442" s="132" t="s">
        <v>57</v>
      </c>
      <c r="D442" s="132">
        <v>866</v>
      </c>
      <c r="E442" s="135">
        <v>1295.43</v>
      </c>
    </row>
    <row r="443" spans="1:5" ht="15.75" x14ac:dyDescent="0.25">
      <c r="A443" s="132" t="s">
        <v>52</v>
      </c>
      <c r="B443" s="133">
        <v>25569</v>
      </c>
      <c r="C443" s="132" t="s">
        <v>57</v>
      </c>
      <c r="D443" s="132">
        <v>308</v>
      </c>
      <c r="E443" s="135">
        <v>390.27</v>
      </c>
    </row>
    <row r="444" spans="1:5" ht="15.75" x14ac:dyDescent="0.25">
      <c r="A444" s="132" t="s">
        <v>52</v>
      </c>
      <c r="B444" s="133">
        <v>25934</v>
      </c>
      <c r="C444" s="132" t="s">
        <v>57</v>
      </c>
      <c r="D444" s="132">
        <v>1689</v>
      </c>
      <c r="E444" s="135">
        <v>970.41</v>
      </c>
    </row>
    <row r="445" spans="1:5" ht="15.75" x14ac:dyDescent="0.25">
      <c r="A445" s="132" t="s">
        <v>52</v>
      </c>
      <c r="B445" s="133">
        <v>26299</v>
      </c>
      <c r="C445" s="132" t="s">
        <v>57</v>
      </c>
      <c r="D445" s="132">
        <v>24767</v>
      </c>
      <c r="E445" s="135">
        <v>21944.89</v>
      </c>
    </row>
    <row r="446" spans="1:5" ht="15.75" x14ac:dyDescent="0.25">
      <c r="A446" s="132" t="s">
        <v>52</v>
      </c>
      <c r="B446" s="133">
        <v>26665</v>
      </c>
      <c r="C446" s="132" t="s">
        <v>57</v>
      </c>
      <c r="D446" s="132">
        <v>11615</v>
      </c>
      <c r="E446" s="135">
        <v>2929.91</v>
      </c>
    </row>
    <row r="447" spans="1:5" ht="15.75" x14ac:dyDescent="0.25">
      <c r="A447" s="132" t="s">
        <v>52</v>
      </c>
      <c r="B447" s="133">
        <v>27030</v>
      </c>
      <c r="C447" s="132" t="s">
        <v>57</v>
      </c>
      <c r="D447" s="132">
        <v>33793</v>
      </c>
      <c r="E447" s="135">
        <v>56521.04</v>
      </c>
    </row>
    <row r="448" spans="1:5" ht="15.75" x14ac:dyDescent="0.25">
      <c r="A448" s="132" t="s">
        <v>52</v>
      </c>
      <c r="B448" s="133">
        <v>27395</v>
      </c>
      <c r="C448" s="132" t="s">
        <v>57</v>
      </c>
      <c r="D448" s="132">
        <v>45557</v>
      </c>
      <c r="E448" s="135">
        <v>77047.73</v>
      </c>
    </row>
    <row r="449" spans="1:5" ht="15.75" x14ac:dyDescent="0.25">
      <c r="A449" s="132" t="s">
        <v>52</v>
      </c>
      <c r="B449" s="133">
        <v>27760</v>
      </c>
      <c r="C449" s="132" t="s">
        <v>57</v>
      </c>
      <c r="D449" s="132">
        <v>20742</v>
      </c>
      <c r="E449" s="135">
        <v>34308.21</v>
      </c>
    </row>
    <row r="450" spans="1:5" ht="15.75" x14ac:dyDescent="0.25">
      <c r="A450" s="132" t="s">
        <v>52</v>
      </c>
      <c r="B450" s="133">
        <v>28126</v>
      </c>
      <c r="C450" s="132" t="s">
        <v>57</v>
      </c>
      <c r="D450" s="132">
        <v>33207</v>
      </c>
      <c r="E450" s="135">
        <v>37686.76</v>
      </c>
    </row>
    <row r="451" spans="1:5" ht="15.75" x14ac:dyDescent="0.25">
      <c r="A451" s="132" t="s">
        <v>52</v>
      </c>
      <c r="B451" s="133">
        <v>28491</v>
      </c>
      <c r="C451" s="132" t="s">
        <v>57</v>
      </c>
      <c r="D451" s="132">
        <v>43415</v>
      </c>
      <c r="E451" s="135">
        <v>54215.86</v>
      </c>
    </row>
    <row r="452" spans="1:5" ht="15.75" x14ac:dyDescent="0.25">
      <c r="A452" s="132" t="s">
        <v>52</v>
      </c>
      <c r="B452" s="133">
        <v>28856</v>
      </c>
      <c r="C452" s="132" t="s">
        <v>57</v>
      </c>
      <c r="D452" s="132">
        <v>43647</v>
      </c>
      <c r="E452" s="135">
        <v>57646.34</v>
      </c>
    </row>
    <row r="453" spans="1:5" ht="15.75" x14ac:dyDescent="0.25">
      <c r="A453" s="132" t="s">
        <v>52</v>
      </c>
      <c r="B453" s="133">
        <v>29221</v>
      </c>
      <c r="C453" s="132" t="s">
        <v>57</v>
      </c>
      <c r="D453" s="132">
        <v>44285</v>
      </c>
      <c r="E453" s="135">
        <v>75845.649999999994</v>
      </c>
    </row>
    <row r="454" spans="1:5" ht="15.75" x14ac:dyDescent="0.25">
      <c r="A454" s="132" t="s">
        <v>52</v>
      </c>
      <c r="B454" s="133">
        <v>29587</v>
      </c>
      <c r="C454" s="132" t="s">
        <v>57</v>
      </c>
      <c r="D454" s="132">
        <v>36440</v>
      </c>
      <c r="E454" s="135">
        <v>62589.94</v>
      </c>
    </row>
    <row r="455" spans="1:5" ht="15.75" x14ac:dyDescent="0.25">
      <c r="A455" s="132" t="s">
        <v>52</v>
      </c>
      <c r="B455" s="133">
        <v>29952</v>
      </c>
      <c r="C455" s="132" t="s">
        <v>57</v>
      </c>
      <c r="D455" s="132">
        <v>22728</v>
      </c>
      <c r="E455" s="135">
        <v>29844.95</v>
      </c>
    </row>
    <row r="456" spans="1:5" ht="15.75" x14ac:dyDescent="0.25">
      <c r="A456" s="132" t="s">
        <v>52</v>
      </c>
      <c r="B456" s="133">
        <v>30317</v>
      </c>
      <c r="C456" s="132" t="s">
        <v>57</v>
      </c>
      <c r="D456" s="132">
        <v>10815</v>
      </c>
      <c r="E456" s="135">
        <v>29650.77</v>
      </c>
    </row>
    <row r="457" spans="1:5" ht="15.75" x14ac:dyDescent="0.25">
      <c r="A457" s="132" t="s">
        <v>52</v>
      </c>
      <c r="B457" s="133">
        <v>30682</v>
      </c>
      <c r="C457" s="132" t="s">
        <v>57</v>
      </c>
      <c r="D457" s="132">
        <v>17037</v>
      </c>
      <c r="E457" s="135">
        <v>54325.15</v>
      </c>
    </row>
    <row r="458" spans="1:5" ht="15.75" x14ac:dyDescent="0.25">
      <c r="A458" s="132" t="s">
        <v>52</v>
      </c>
      <c r="B458" s="133">
        <v>31048</v>
      </c>
      <c r="C458" s="132" t="s">
        <v>57</v>
      </c>
      <c r="D458" s="132">
        <v>15511</v>
      </c>
      <c r="E458" s="135">
        <v>36204.43</v>
      </c>
    </row>
    <row r="459" spans="1:5" ht="15.75" x14ac:dyDescent="0.25">
      <c r="A459" s="132" t="s">
        <v>52</v>
      </c>
      <c r="B459" s="133">
        <v>31413</v>
      </c>
      <c r="C459" s="132" t="s">
        <v>57</v>
      </c>
      <c r="D459" s="132">
        <v>29373</v>
      </c>
      <c r="E459" s="135">
        <v>86772.53</v>
      </c>
    </row>
    <row r="460" spans="1:5" ht="15.75" x14ac:dyDescent="0.25">
      <c r="A460" s="132" t="s">
        <v>52</v>
      </c>
      <c r="B460" s="133">
        <v>31778</v>
      </c>
      <c r="C460" s="132" t="s">
        <v>57</v>
      </c>
      <c r="D460" s="132">
        <v>15597</v>
      </c>
      <c r="E460" s="135">
        <v>50015.71</v>
      </c>
    </row>
    <row r="461" spans="1:5" ht="15.75" x14ac:dyDescent="0.25">
      <c r="A461" s="132" t="s">
        <v>52</v>
      </c>
      <c r="B461" s="133">
        <v>32143</v>
      </c>
      <c r="C461" s="132" t="s">
        <v>57</v>
      </c>
      <c r="D461" s="132">
        <v>31376</v>
      </c>
      <c r="E461" s="135">
        <v>77871.820000000007</v>
      </c>
    </row>
    <row r="462" spans="1:5" ht="15.75" x14ac:dyDescent="0.25">
      <c r="A462" s="132" t="s">
        <v>52</v>
      </c>
      <c r="B462" s="133">
        <v>32509</v>
      </c>
      <c r="C462" s="132" t="s">
        <v>57</v>
      </c>
      <c r="D462" s="132">
        <v>43627</v>
      </c>
      <c r="E462" s="135">
        <v>180732.39</v>
      </c>
    </row>
    <row r="463" spans="1:5" ht="15.75" x14ac:dyDescent="0.25">
      <c r="A463" s="132" t="s">
        <v>52</v>
      </c>
      <c r="B463" s="133">
        <v>32874</v>
      </c>
      <c r="C463" s="132" t="s">
        <v>57</v>
      </c>
      <c r="D463" s="132">
        <v>21531</v>
      </c>
      <c r="E463" s="135">
        <v>81053.570000000007</v>
      </c>
    </row>
    <row r="464" spans="1:5" ht="15.75" x14ac:dyDescent="0.25">
      <c r="A464" s="132" t="s">
        <v>52</v>
      </c>
      <c r="B464" s="133">
        <v>33239</v>
      </c>
      <c r="C464" s="132" t="s">
        <v>57</v>
      </c>
      <c r="D464" s="132">
        <v>22927</v>
      </c>
      <c r="E464" s="135">
        <v>99108.32</v>
      </c>
    </row>
    <row r="465" spans="1:5" ht="15.75" x14ac:dyDescent="0.25">
      <c r="A465" s="132" t="s">
        <v>52</v>
      </c>
      <c r="B465" s="133">
        <v>33604</v>
      </c>
      <c r="C465" s="132" t="s">
        <v>57</v>
      </c>
      <c r="D465" s="132">
        <v>28229</v>
      </c>
      <c r="E465" s="135">
        <v>81702.52</v>
      </c>
    </row>
    <row r="466" spans="1:5" ht="15.75" x14ac:dyDescent="0.25">
      <c r="A466" s="132" t="s">
        <v>52</v>
      </c>
      <c r="B466" s="133">
        <v>33970</v>
      </c>
      <c r="C466" s="132" t="s">
        <v>57</v>
      </c>
      <c r="D466" s="132">
        <v>37577</v>
      </c>
      <c r="E466" s="135">
        <v>196592.46</v>
      </c>
    </row>
    <row r="467" spans="1:5" ht="15.75" x14ac:dyDescent="0.25">
      <c r="A467" s="132" t="s">
        <v>52</v>
      </c>
      <c r="B467" s="133">
        <v>34335</v>
      </c>
      <c r="C467" s="132" t="s">
        <v>57</v>
      </c>
      <c r="D467" s="132">
        <v>71456</v>
      </c>
      <c r="E467" s="135">
        <v>420312.23</v>
      </c>
    </row>
    <row r="468" spans="1:5" ht="15.75" x14ac:dyDescent="0.25">
      <c r="A468" s="132" t="s">
        <v>52</v>
      </c>
      <c r="B468" s="133">
        <v>34700</v>
      </c>
      <c r="C468" s="132" t="s">
        <v>57</v>
      </c>
      <c r="D468" s="132">
        <v>188773</v>
      </c>
      <c r="E468" s="135">
        <v>987030.19</v>
      </c>
    </row>
    <row r="469" spans="1:5" ht="15.75" x14ac:dyDescent="0.25">
      <c r="A469" s="132" t="s">
        <v>52</v>
      </c>
      <c r="B469" s="133">
        <v>35065</v>
      </c>
      <c r="C469" s="132" t="s">
        <v>57</v>
      </c>
      <c r="D469" s="132">
        <v>94082</v>
      </c>
      <c r="E469" s="135">
        <v>602589.98</v>
      </c>
    </row>
    <row r="470" spans="1:5" ht="15.75" x14ac:dyDescent="0.25">
      <c r="A470" s="132" t="s">
        <v>52</v>
      </c>
      <c r="B470" s="133">
        <v>35431</v>
      </c>
      <c r="C470" s="132" t="s">
        <v>57</v>
      </c>
      <c r="D470" s="132">
        <v>129262</v>
      </c>
      <c r="E470" s="135">
        <v>819538.57</v>
      </c>
    </row>
    <row r="471" spans="1:5" ht="15.75" x14ac:dyDescent="0.25">
      <c r="A471" s="132" t="s">
        <v>52</v>
      </c>
      <c r="B471" s="133">
        <v>35796</v>
      </c>
      <c r="C471" s="132" t="s">
        <v>57</v>
      </c>
      <c r="D471" s="132">
        <v>154768</v>
      </c>
      <c r="E471" s="135">
        <v>967049.84</v>
      </c>
    </row>
    <row r="472" spans="1:5" ht="15.75" x14ac:dyDescent="0.25">
      <c r="A472" s="132" t="s">
        <v>52</v>
      </c>
      <c r="B472" s="133">
        <v>36161</v>
      </c>
      <c r="C472" s="132" t="s">
        <v>57</v>
      </c>
      <c r="D472" s="132">
        <v>154904</v>
      </c>
      <c r="E472" s="135">
        <v>870984.18</v>
      </c>
    </row>
    <row r="473" spans="1:5" ht="15.75" x14ac:dyDescent="0.25">
      <c r="A473" s="132" t="s">
        <v>52</v>
      </c>
      <c r="B473" s="133">
        <v>36526</v>
      </c>
      <c r="C473" s="132" t="s">
        <v>57</v>
      </c>
      <c r="D473" s="132">
        <v>181962</v>
      </c>
      <c r="E473" s="135">
        <v>1123150.94</v>
      </c>
    </row>
    <row r="474" spans="1:5" ht="15.75" x14ac:dyDescent="0.25">
      <c r="A474" s="132" t="s">
        <v>52</v>
      </c>
      <c r="B474" s="133">
        <v>36892</v>
      </c>
      <c r="C474" s="132" t="s">
        <v>57</v>
      </c>
      <c r="D474" s="132">
        <v>193893</v>
      </c>
      <c r="E474" s="135">
        <v>1783656.14</v>
      </c>
    </row>
    <row r="475" spans="1:5" ht="15.75" x14ac:dyDescent="0.25">
      <c r="A475" s="132" t="s">
        <v>52</v>
      </c>
      <c r="B475" s="133">
        <v>37257</v>
      </c>
      <c r="C475" s="132" t="s">
        <v>57</v>
      </c>
      <c r="D475" s="132">
        <v>237229</v>
      </c>
      <c r="E475" s="135">
        <v>1992699.26</v>
      </c>
    </row>
    <row r="476" spans="1:5" ht="15.75" x14ac:dyDescent="0.25">
      <c r="A476" s="132" t="s">
        <v>52</v>
      </c>
      <c r="B476" s="133">
        <v>37622</v>
      </c>
      <c r="C476" s="132" t="s">
        <v>57</v>
      </c>
      <c r="D476" s="132">
        <v>617941</v>
      </c>
      <c r="E476" s="135">
        <v>2814311.64</v>
      </c>
    </row>
    <row r="477" spans="1:5" ht="15.75" x14ac:dyDescent="0.25">
      <c r="A477" s="132" t="s">
        <v>52</v>
      </c>
      <c r="B477" s="133">
        <v>37987</v>
      </c>
      <c r="C477" s="132" t="s">
        <v>57</v>
      </c>
      <c r="D477" s="132">
        <v>260191</v>
      </c>
      <c r="E477" s="135">
        <v>1078818.67</v>
      </c>
    </row>
    <row r="478" spans="1:5" ht="15.75" x14ac:dyDescent="0.25">
      <c r="A478" s="132" t="s">
        <v>52</v>
      </c>
      <c r="B478" s="133">
        <v>38353</v>
      </c>
      <c r="C478" s="132" t="s">
        <v>57</v>
      </c>
      <c r="D478" s="132">
        <v>11950</v>
      </c>
      <c r="E478" s="135">
        <v>73071.73</v>
      </c>
    </row>
    <row r="479" spans="1:5" ht="15.75" x14ac:dyDescent="0.25">
      <c r="A479" s="132" t="s">
        <v>52</v>
      </c>
      <c r="B479" s="133">
        <v>38718</v>
      </c>
      <c r="C479" s="132" t="s">
        <v>57</v>
      </c>
      <c r="D479" s="132">
        <v>622</v>
      </c>
      <c r="E479" s="135">
        <v>893.26</v>
      </c>
    </row>
    <row r="480" spans="1:5" ht="15.75" x14ac:dyDescent="0.25">
      <c r="A480" s="132" t="s">
        <v>52</v>
      </c>
      <c r="B480" s="133">
        <v>39083</v>
      </c>
      <c r="C480" s="132" t="s">
        <v>57</v>
      </c>
      <c r="D480" s="132">
        <v>27210</v>
      </c>
      <c r="E480" s="135">
        <v>111569.9</v>
      </c>
    </row>
    <row r="481" spans="1:5" ht="15.75" x14ac:dyDescent="0.25">
      <c r="A481" s="132" t="s">
        <v>52</v>
      </c>
      <c r="B481" s="133">
        <v>39448</v>
      </c>
      <c r="C481" s="132" t="s">
        <v>57</v>
      </c>
      <c r="D481" s="132">
        <v>22214</v>
      </c>
      <c r="E481" s="135">
        <v>46999.76</v>
      </c>
    </row>
    <row r="482" spans="1:5" ht="15.75" x14ac:dyDescent="0.25">
      <c r="A482" s="132" t="s">
        <v>52</v>
      </c>
      <c r="B482" s="133">
        <v>39479</v>
      </c>
      <c r="C482" s="132" t="s">
        <v>57</v>
      </c>
      <c r="D482" s="132">
        <v>343</v>
      </c>
      <c r="E482" s="135">
        <v>17.46</v>
      </c>
    </row>
    <row r="483" spans="1:5" ht="15.75" x14ac:dyDescent="0.25">
      <c r="A483" s="132" t="s">
        <v>52</v>
      </c>
      <c r="B483" s="133">
        <v>39691</v>
      </c>
      <c r="C483" s="132" t="s">
        <v>57</v>
      </c>
      <c r="D483" s="132">
        <v>270</v>
      </c>
      <c r="E483" s="135">
        <v>1669.3</v>
      </c>
    </row>
    <row r="484" spans="1:5" ht="15.75" x14ac:dyDescent="0.25">
      <c r="A484" s="132" t="s">
        <v>52</v>
      </c>
      <c r="B484" s="133">
        <v>39752</v>
      </c>
      <c r="C484" s="132" t="s">
        <v>57</v>
      </c>
      <c r="D484" s="132">
        <v>1275</v>
      </c>
      <c r="E484" s="135">
        <v>27872.6</v>
      </c>
    </row>
    <row r="485" spans="1:5" ht="15.75" x14ac:dyDescent="0.25">
      <c r="A485" s="132" t="s">
        <v>52</v>
      </c>
      <c r="B485" s="133">
        <v>39782</v>
      </c>
      <c r="C485" s="132" t="s">
        <v>57</v>
      </c>
      <c r="D485" s="132">
        <v>286</v>
      </c>
      <c r="E485" s="135">
        <v>5065.49</v>
      </c>
    </row>
    <row r="486" spans="1:5" ht="15.75" x14ac:dyDescent="0.25">
      <c r="A486" s="132" t="s">
        <v>52</v>
      </c>
      <c r="B486" s="133">
        <v>39813</v>
      </c>
      <c r="C486" s="132" t="s">
        <v>57</v>
      </c>
      <c r="D486" s="132">
        <v>4282</v>
      </c>
      <c r="E486" s="135">
        <v>57197.36</v>
      </c>
    </row>
    <row r="487" spans="1:5" ht="15.75" x14ac:dyDescent="0.25">
      <c r="A487" s="132" t="s">
        <v>52</v>
      </c>
      <c r="B487" s="133">
        <v>40009</v>
      </c>
      <c r="C487" s="132" t="s">
        <v>57</v>
      </c>
      <c r="D487" s="132">
        <v>1372</v>
      </c>
      <c r="E487" s="135">
        <v>0.01</v>
      </c>
    </row>
    <row r="488" spans="1:5" ht="15.75" x14ac:dyDescent="0.25">
      <c r="A488" s="132" t="s">
        <v>52</v>
      </c>
      <c r="B488" s="133">
        <v>40024</v>
      </c>
      <c r="C488" s="132" t="s">
        <v>57</v>
      </c>
      <c r="D488" s="132">
        <v>107</v>
      </c>
      <c r="E488" s="135">
        <v>2056.1999999999998</v>
      </c>
    </row>
    <row r="489" spans="1:5" ht="15.75" x14ac:dyDescent="0.25">
      <c r="A489" s="132" t="s">
        <v>52</v>
      </c>
      <c r="B489" s="133">
        <v>40025</v>
      </c>
      <c r="C489" s="132" t="s">
        <v>57</v>
      </c>
      <c r="D489" s="132">
        <v>489</v>
      </c>
      <c r="E489" s="135">
        <v>6842.64</v>
      </c>
    </row>
    <row r="490" spans="1:5" ht="15.75" x14ac:dyDescent="0.25">
      <c r="A490" s="132" t="s">
        <v>52</v>
      </c>
      <c r="B490" s="133">
        <v>40026</v>
      </c>
      <c r="C490" s="132" t="s">
        <v>57</v>
      </c>
      <c r="D490" s="132">
        <v>554667</v>
      </c>
      <c r="E490" s="135">
        <v>3077587.82</v>
      </c>
    </row>
    <row r="491" spans="1:5" ht="15.75" x14ac:dyDescent="0.25">
      <c r="A491" s="132" t="s">
        <v>52</v>
      </c>
      <c r="B491" s="133">
        <v>40028</v>
      </c>
      <c r="C491" s="132" t="s">
        <v>57</v>
      </c>
      <c r="D491" s="132">
        <v>328</v>
      </c>
      <c r="E491" s="135">
        <v>1683.37</v>
      </c>
    </row>
    <row r="492" spans="1:5" ht="15.75" x14ac:dyDescent="0.25">
      <c r="A492" s="132" t="s">
        <v>52</v>
      </c>
      <c r="B492" s="133">
        <v>40035</v>
      </c>
      <c r="C492" s="132" t="s">
        <v>57</v>
      </c>
      <c r="D492" s="132">
        <v>63297</v>
      </c>
      <c r="E492" s="135">
        <v>237003.39</v>
      </c>
    </row>
    <row r="493" spans="1:5" ht="15.75" x14ac:dyDescent="0.25">
      <c r="A493" s="132" t="s">
        <v>52</v>
      </c>
      <c r="B493" s="133">
        <v>40057</v>
      </c>
      <c r="C493" s="132" t="s">
        <v>57</v>
      </c>
      <c r="D493" s="132">
        <v>251484</v>
      </c>
      <c r="E493" s="135">
        <v>1379488.09</v>
      </c>
    </row>
    <row r="494" spans="1:5" ht="15.75" x14ac:dyDescent="0.25">
      <c r="A494" s="132" t="s">
        <v>52</v>
      </c>
      <c r="B494" s="133">
        <v>40087</v>
      </c>
      <c r="C494" s="132" t="s">
        <v>57</v>
      </c>
      <c r="D494" s="132">
        <v>908</v>
      </c>
      <c r="E494" s="135">
        <v>341294.89</v>
      </c>
    </row>
    <row r="495" spans="1:5" ht="15.75" x14ac:dyDescent="0.25">
      <c r="A495" s="132" t="s">
        <v>52</v>
      </c>
      <c r="B495" s="133">
        <v>40093</v>
      </c>
      <c r="C495" s="132" t="s">
        <v>57</v>
      </c>
      <c r="D495" s="132">
        <v>1335618</v>
      </c>
      <c r="E495" s="135">
        <v>5757601.8099999996</v>
      </c>
    </row>
    <row r="496" spans="1:5" ht="15.75" x14ac:dyDescent="0.25">
      <c r="A496" s="132" t="s">
        <v>52</v>
      </c>
      <c r="B496" s="133">
        <v>40102</v>
      </c>
      <c r="C496" s="132" t="s">
        <v>57</v>
      </c>
      <c r="D496" s="132">
        <v>5000</v>
      </c>
      <c r="E496" s="135">
        <v>2068.2399999999998</v>
      </c>
    </row>
    <row r="497" spans="1:5" ht="15.75" x14ac:dyDescent="0.25">
      <c r="A497" s="132" t="s">
        <v>52</v>
      </c>
      <c r="B497" s="133">
        <v>40105</v>
      </c>
      <c r="C497" s="132" t="s">
        <v>57</v>
      </c>
      <c r="D497" s="132">
        <v>394</v>
      </c>
      <c r="E497" s="135">
        <v>3460.75</v>
      </c>
    </row>
    <row r="498" spans="1:5" ht="15.75" x14ac:dyDescent="0.25">
      <c r="A498" s="132" t="s">
        <v>52</v>
      </c>
      <c r="B498" s="133">
        <v>40116</v>
      </c>
      <c r="C498" s="132" t="s">
        <v>57</v>
      </c>
      <c r="D498" s="132">
        <v>240</v>
      </c>
      <c r="E498" s="135">
        <v>-2586.9499999999998</v>
      </c>
    </row>
    <row r="499" spans="1:5" ht="15.75" x14ac:dyDescent="0.25">
      <c r="A499" s="132" t="s">
        <v>52</v>
      </c>
      <c r="B499" s="133">
        <v>40117</v>
      </c>
      <c r="C499" s="132" t="s">
        <v>57</v>
      </c>
      <c r="D499" s="132">
        <v>116579</v>
      </c>
      <c r="E499" s="135">
        <v>492547.79</v>
      </c>
    </row>
    <row r="500" spans="1:5" ht="15.75" x14ac:dyDescent="0.25">
      <c r="A500" s="132" t="s">
        <v>52</v>
      </c>
      <c r="B500" s="133">
        <v>40118</v>
      </c>
      <c r="C500" s="132" t="s">
        <v>57</v>
      </c>
      <c r="D500" s="132">
        <v>462</v>
      </c>
      <c r="E500" s="135">
        <v>2159.48</v>
      </c>
    </row>
    <row r="501" spans="1:5" ht="15.75" x14ac:dyDescent="0.25">
      <c r="A501" s="132" t="s">
        <v>52</v>
      </c>
      <c r="B501" s="133">
        <v>40119</v>
      </c>
      <c r="C501" s="132" t="s">
        <v>57</v>
      </c>
      <c r="D501" s="132">
        <v>2030</v>
      </c>
      <c r="E501" s="135">
        <v>7750.34</v>
      </c>
    </row>
    <row r="502" spans="1:5" ht="15.75" x14ac:dyDescent="0.25">
      <c r="A502" s="132" t="s">
        <v>52</v>
      </c>
      <c r="B502" s="133">
        <v>40120</v>
      </c>
      <c r="C502" s="132" t="s">
        <v>57</v>
      </c>
      <c r="D502" s="132">
        <v>441</v>
      </c>
      <c r="E502" s="135">
        <v>1380.36</v>
      </c>
    </row>
    <row r="503" spans="1:5" ht="15.75" x14ac:dyDescent="0.25">
      <c r="A503" s="132" t="s">
        <v>52</v>
      </c>
      <c r="B503" s="133">
        <v>40121</v>
      </c>
      <c r="C503" s="132" t="s">
        <v>57</v>
      </c>
      <c r="D503" s="132">
        <v>412</v>
      </c>
      <c r="E503" s="135">
        <v>48607.37</v>
      </c>
    </row>
    <row r="504" spans="1:5" ht="15.75" x14ac:dyDescent="0.25">
      <c r="A504" s="132" t="s">
        <v>52</v>
      </c>
      <c r="B504" s="133">
        <v>40127</v>
      </c>
      <c r="C504" s="132" t="s">
        <v>57</v>
      </c>
      <c r="D504" s="132">
        <v>3299</v>
      </c>
      <c r="E504" s="135">
        <v>24168.03</v>
      </c>
    </row>
    <row r="505" spans="1:5" ht="15.75" x14ac:dyDescent="0.25">
      <c r="A505" s="132" t="s">
        <v>52</v>
      </c>
      <c r="B505" s="133">
        <v>40129</v>
      </c>
      <c r="C505" s="132" t="s">
        <v>57</v>
      </c>
      <c r="D505" s="132">
        <v>1705</v>
      </c>
      <c r="E505" s="135">
        <v>4675.9799999999996</v>
      </c>
    </row>
    <row r="506" spans="1:5" ht="15.75" x14ac:dyDescent="0.25">
      <c r="A506" s="132" t="s">
        <v>52</v>
      </c>
      <c r="B506" s="133">
        <v>40133</v>
      </c>
      <c r="C506" s="132" t="s">
        <v>57</v>
      </c>
      <c r="D506" s="132">
        <v>1220</v>
      </c>
      <c r="E506" s="135">
        <v>1218.9100000000001</v>
      </c>
    </row>
    <row r="507" spans="1:5" ht="15.75" x14ac:dyDescent="0.25">
      <c r="A507" s="132" t="s">
        <v>52</v>
      </c>
      <c r="B507" s="133">
        <v>40140</v>
      </c>
      <c r="C507" s="132" t="s">
        <v>57</v>
      </c>
      <c r="D507" s="132">
        <v>176104</v>
      </c>
      <c r="E507" s="135">
        <v>1161617.6599999999</v>
      </c>
    </row>
    <row r="508" spans="1:5" ht="15.75" x14ac:dyDescent="0.25">
      <c r="A508" s="132" t="s">
        <v>52</v>
      </c>
      <c r="B508" s="133">
        <v>40147</v>
      </c>
      <c r="C508" s="132" t="s">
        <v>57</v>
      </c>
      <c r="D508" s="132">
        <v>1315</v>
      </c>
      <c r="E508" s="135">
        <v>27156.99</v>
      </c>
    </row>
    <row r="509" spans="1:5" ht="15.75" x14ac:dyDescent="0.25">
      <c r="A509" s="132" t="s">
        <v>52</v>
      </c>
      <c r="B509" s="133">
        <v>40148</v>
      </c>
      <c r="C509" s="132" t="s">
        <v>57</v>
      </c>
      <c r="D509" s="132">
        <v>188763</v>
      </c>
      <c r="E509" s="135">
        <v>794354.94</v>
      </c>
    </row>
    <row r="510" spans="1:5" ht="15.75" x14ac:dyDescent="0.25">
      <c r="A510" s="132" t="s">
        <v>52</v>
      </c>
      <c r="B510" s="133">
        <v>40149</v>
      </c>
      <c r="C510" s="132" t="s">
        <v>57</v>
      </c>
      <c r="D510" s="132">
        <v>73</v>
      </c>
      <c r="E510" s="135">
        <v>430.78</v>
      </c>
    </row>
    <row r="511" spans="1:5" ht="15.75" x14ac:dyDescent="0.25">
      <c r="A511" s="132" t="s">
        <v>52</v>
      </c>
      <c r="B511" s="133">
        <v>40155</v>
      </c>
      <c r="C511" s="132" t="s">
        <v>57</v>
      </c>
      <c r="D511" s="132">
        <v>541</v>
      </c>
      <c r="E511" s="135">
        <v>9946.91</v>
      </c>
    </row>
    <row r="512" spans="1:5" ht="15.75" x14ac:dyDescent="0.25">
      <c r="A512" s="132" t="s">
        <v>52</v>
      </c>
      <c r="B512" s="133">
        <v>40163</v>
      </c>
      <c r="C512" s="132" t="s">
        <v>57</v>
      </c>
      <c r="D512" s="132">
        <v>16137</v>
      </c>
      <c r="E512" s="135">
        <v>178448.33</v>
      </c>
    </row>
    <row r="513" spans="1:5" ht="15.75" x14ac:dyDescent="0.25">
      <c r="A513" s="132" t="s">
        <v>52</v>
      </c>
      <c r="B513" s="133">
        <v>40166</v>
      </c>
      <c r="C513" s="132" t="s">
        <v>57</v>
      </c>
      <c r="D513" s="132">
        <v>169</v>
      </c>
      <c r="E513" s="135">
        <v>11521.86</v>
      </c>
    </row>
    <row r="514" spans="1:5" ht="15.75" x14ac:dyDescent="0.25">
      <c r="A514" s="132" t="s">
        <v>52</v>
      </c>
      <c r="B514" s="133">
        <v>40179</v>
      </c>
      <c r="C514" s="132" t="s">
        <v>57</v>
      </c>
      <c r="D514" s="132">
        <v>1218</v>
      </c>
      <c r="E514" s="135">
        <v>45664.07</v>
      </c>
    </row>
    <row r="515" spans="1:5" ht="15.75" x14ac:dyDescent="0.25">
      <c r="A515" s="132" t="s">
        <v>52</v>
      </c>
      <c r="B515" s="133">
        <v>40254</v>
      </c>
      <c r="C515" s="132" t="s">
        <v>57</v>
      </c>
      <c r="D515" s="132">
        <v>149</v>
      </c>
      <c r="E515" s="135">
        <v>222.22</v>
      </c>
    </row>
    <row r="516" spans="1:5" ht="15.75" x14ac:dyDescent="0.25">
      <c r="A516" s="132" t="s">
        <v>52</v>
      </c>
      <c r="B516" s="133">
        <v>40269</v>
      </c>
      <c r="C516" s="132" t="s">
        <v>57</v>
      </c>
      <c r="D516" s="132">
        <v>17316</v>
      </c>
      <c r="E516" s="135">
        <v>107354.91</v>
      </c>
    </row>
    <row r="517" spans="1:5" ht="15.75" x14ac:dyDescent="0.25">
      <c r="A517" s="132" t="s">
        <v>52</v>
      </c>
      <c r="B517" s="133">
        <v>40329</v>
      </c>
      <c r="C517" s="132" t="s">
        <v>57</v>
      </c>
      <c r="D517" s="132">
        <v>196</v>
      </c>
      <c r="E517" s="135">
        <v>2687.39</v>
      </c>
    </row>
    <row r="518" spans="1:5" ht="15.75" x14ac:dyDescent="0.25">
      <c r="A518" s="132" t="s">
        <v>52</v>
      </c>
      <c r="B518" s="133">
        <v>40330</v>
      </c>
      <c r="C518" s="132" t="s">
        <v>57</v>
      </c>
      <c r="D518" s="132">
        <v>18453</v>
      </c>
      <c r="E518" s="135">
        <v>60027.73</v>
      </c>
    </row>
    <row r="519" spans="1:5" ht="15.75" x14ac:dyDescent="0.25">
      <c r="A519" s="132" t="s">
        <v>52</v>
      </c>
      <c r="B519" s="133">
        <v>40359</v>
      </c>
      <c r="C519" s="132" t="s">
        <v>57</v>
      </c>
      <c r="D519" s="132">
        <v>3149</v>
      </c>
      <c r="E519" s="135">
        <v>50975.040000000001</v>
      </c>
    </row>
    <row r="520" spans="1:5" ht="15.75" x14ac:dyDescent="0.25">
      <c r="A520" s="132" t="s">
        <v>52</v>
      </c>
      <c r="B520" s="133">
        <v>40422</v>
      </c>
      <c r="C520" s="132" t="s">
        <v>57</v>
      </c>
      <c r="D520" s="132">
        <v>358</v>
      </c>
      <c r="E520" s="135">
        <v>18055.41</v>
      </c>
    </row>
    <row r="521" spans="1:5" ht="15.75" x14ac:dyDescent="0.25">
      <c r="A521" s="132" t="s">
        <v>52</v>
      </c>
      <c r="B521" s="133">
        <v>40451</v>
      </c>
      <c r="C521" s="132" t="s">
        <v>57</v>
      </c>
      <c r="D521" s="132">
        <v>404</v>
      </c>
      <c r="E521" s="135">
        <v>6908.99</v>
      </c>
    </row>
    <row r="522" spans="1:5" ht="15.75" x14ac:dyDescent="0.25">
      <c r="A522" s="132" t="s">
        <v>52</v>
      </c>
      <c r="B522" s="133">
        <v>40543</v>
      </c>
      <c r="C522" s="132" t="s">
        <v>57</v>
      </c>
      <c r="D522" s="132">
        <v>9180</v>
      </c>
      <c r="E522" s="135">
        <v>29132.73</v>
      </c>
    </row>
    <row r="523" spans="1:5" ht="15.75" x14ac:dyDescent="0.25">
      <c r="A523" s="132" t="s">
        <v>52</v>
      </c>
      <c r="B523" s="133">
        <v>40574</v>
      </c>
      <c r="C523" s="132" t="s">
        <v>57</v>
      </c>
      <c r="D523" s="132">
        <v>339</v>
      </c>
      <c r="E523" s="135">
        <v>3450.41</v>
      </c>
    </row>
    <row r="524" spans="1:5" ht="15.75" x14ac:dyDescent="0.25">
      <c r="A524" s="132" t="s">
        <v>52</v>
      </c>
      <c r="B524" s="133">
        <v>40602</v>
      </c>
      <c r="C524" s="132" t="s">
        <v>57</v>
      </c>
      <c r="D524" s="132">
        <v>212</v>
      </c>
      <c r="E524" s="135">
        <v>2480.4499999999998</v>
      </c>
    </row>
    <row r="525" spans="1:5" ht="15.75" x14ac:dyDescent="0.25">
      <c r="A525" s="132" t="s">
        <v>52</v>
      </c>
      <c r="B525" s="133">
        <v>40633</v>
      </c>
      <c r="C525" s="132" t="s">
        <v>57</v>
      </c>
      <c r="D525" s="132">
        <v>279</v>
      </c>
      <c r="E525" s="135">
        <v>2206.0100000000002</v>
      </c>
    </row>
    <row r="526" spans="1:5" ht="15.75" x14ac:dyDescent="0.25">
      <c r="A526" s="132" t="s">
        <v>52</v>
      </c>
      <c r="B526" s="133">
        <v>40663</v>
      </c>
      <c r="C526" s="132" t="s">
        <v>57</v>
      </c>
      <c r="D526" s="132">
        <v>436</v>
      </c>
      <c r="E526" s="135">
        <v>4157.01</v>
      </c>
    </row>
    <row r="527" spans="1:5" ht="15.75" x14ac:dyDescent="0.25">
      <c r="A527" s="132" t="s">
        <v>52</v>
      </c>
      <c r="B527" s="133">
        <v>40695</v>
      </c>
      <c r="C527" s="132" t="s">
        <v>57</v>
      </c>
      <c r="D527" s="132">
        <v>4579</v>
      </c>
      <c r="E527" s="135">
        <v>41205.160000000003</v>
      </c>
    </row>
    <row r="528" spans="1:5" ht="15.75" x14ac:dyDescent="0.25">
      <c r="A528" s="132" t="s">
        <v>52</v>
      </c>
      <c r="B528" s="133">
        <v>40724</v>
      </c>
      <c r="C528" s="132" t="s">
        <v>57</v>
      </c>
      <c r="D528" s="132">
        <v>350</v>
      </c>
      <c r="E528" s="135">
        <v>2567.31</v>
      </c>
    </row>
    <row r="529" spans="1:5" ht="15.75" x14ac:dyDescent="0.25">
      <c r="A529" s="132" t="s">
        <v>52</v>
      </c>
      <c r="B529" s="133">
        <v>40725</v>
      </c>
      <c r="C529" s="132" t="s">
        <v>57</v>
      </c>
      <c r="D529" s="132">
        <v>408</v>
      </c>
      <c r="E529" s="135">
        <v>-534.34</v>
      </c>
    </row>
    <row r="530" spans="1:5" ht="15.75" x14ac:dyDescent="0.25">
      <c r="A530" s="132" t="s">
        <v>52</v>
      </c>
      <c r="B530" s="133">
        <v>40755</v>
      </c>
      <c r="C530" s="132" t="s">
        <v>57</v>
      </c>
      <c r="D530" s="132">
        <v>100</v>
      </c>
      <c r="E530" s="135">
        <v>1062.4100000000001</v>
      </c>
    </row>
    <row r="531" spans="1:5" ht="15.75" x14ac:dyDescent="0.25">
      <c r="A531" s="132" t="s">
        <v>52</v>
      </c>
      <c r="B531" s="133">
        <v>40756</v>
      </c>
      <c r="C531" s="132" t="s">
        <v>57</v>
      </c>
      <c r="D531" s="132">
        <v>803</v>
      </c>
      <c r="E531" s="135">
        <v>12161.01</v>
      </c>
    </row>
    <row r="532" spans="1:5" ht="15.75" x14ac:dyDescent="0.25">
      <c r="A532" s="132" t="s">
        <v>52</v>
      </c>
      <c r="B532" s="133">
        <v>40786</v>
      </c>
      <c r="C532" s="132" t="s">
        <v>57</v>
      </c>
      <c r="D532" s="132">
        <v>144</v>
      </c>
      <c r="E532" s="135">
        <v>4818.29</v>
      </c>
    </row>
    <row r="533" spans="1:5" ht="15.75" x14ac:dyDescent="0.25">
      <c r="A533" s="132" t="s">
        <v>52</v>
      </c>
      <c r="B533" s="133">
        <v>40816</v>
      </c>
      <c r="C533" s="132" t="s">
        <v>57</v>
      </c>
      <c r="D533" s="132">
        <v>900</v>
      </c>
      <c r="E533" s="135">
        <v>4613.16</v>
      </c>
    </row>
    <row r="534" spans="1:5" ht="15.75" x14ac:dyDescent="0.25">
      <c r="A534" s="132" t="s">
        <v>52</v>
      </c>
      <c r="B534" s="133">
        <v>40848</v>
      </c>
      <c r="C534" s="132" t="s">
        <v>57</v>
      </c>
      <c r="D534" s="132">
        <v>230</v>
      </c>
      <c r="E534" s="135">
        <v>2508.36</v>
      </c>
    </row>
    <row r="535" spans="1:5" ht="15.75" x14ac:dyDescent="0.25">
      <c r="A535" s="132" t="s">
        <v>52</v>
      </c>
      <c r="B535" s="133">
        <v>40878</v>
      </c>
      <c r="C535" s="132" t="s">
        <v>57</v>
      </c>
      <c r="D535" s="132">
        <v>3789</v>
      </c>
      <c r="E535" s="135">
        <v>17842.599999999999</v>
      </c>
    </row>
    <row r="536" spans="1:5" ht="15.75" x14ac:dyDescent="0.25">
      <c r="A536" s="132" t="s">
        <v>52</v>
      </c>
      <c r="B536" s="133">
        <v>40908</v>
      </c>
      <c r="C536" s="132" t="s">
        <v>57</v>
      </c>
      <c r="D536" s="132">
        <v>198</v>
      </c>
      <c r="E536" s="135">
        <v>1348.14</v>
      </c>
    </row>
    <row r="537" spans="1:5" ht="15.75" x14ac:dyDescent="0.25">
      <c r="A537" s="132" t="s">
        <v>52</v>
      </c>
      <c r="B537" s="133">
        <v>40969</v>
      </c>
      <c r="C537" s="132" t="s">
        <v>57</v>
      </c>
      <c r="D537" s="132">
        <v>243</v>
      </c>
      <c r="E537" s="135">
        <v>1482.52</v>
      </c>
    </row>
    <row r="538" spans="1:5" ht="15.75" x14ac:dyDescent="0.25">
      <c r="A538" s="132" t="s">
        <v>52</v>
      </c>
      <c r="B538" s="133">
        <v>40999</v>
      </c>
      <c r="C538" s="132" t="s">
        <v>57</v>
      </c>
      <c r="D538" s="132">
        <v>30</v>
      </c>
      <c r="E538" s="135">
        <v>214.26</v>
      </c>
    </row>
    <row r="539" spans="1:5" ht="15.75" x14ac:dyDescent="0.25">
      <c r="A539" s="132" t="s">
        <v>52</v>
      </c>
      <c r="B539" s="133">
        <v>41061</v>
      </c>
      <c r="C539" s="132" t="s">
        <v>57</v>
      </c>
      <c r="D539" s="132">
        <v>115</v>
      </c>
      <c r="E539" s="135">
        <v>416.85</v>
      </c>
    </row>
    <row r="540" spans="1:5" ht="15.75" x14ac:dyDescent="0.25">
      <c r="A540" s="132" t="s">
        <v>52</v>
      </c>
      <c r="B540" s="133">
        <v>41091</v>
      </c>
      <c r="C540" s="132" t="s">
        <v>57</v>
      </c>
      <c r="D540" s="132">
        <v>445</v>
      </c>
      <c r="E540" s="135">
        <v>6874.04</v>
      </c>
    </row>
    <row r="541" spans="1:5" ht="15.75" x14ac:dyDescent="0.25">
      <c r="A541" s="132" t="s">
        <v>52</v>
      </c>
      <c r="B541" s="133">
        <v>41122</v>
      </c>
      <c r="C541" s="132" t="s">
        <v>57</v>
      </c>
      <c r="D541" s="132">
        <v>225</v>
      </c>
      <c r="E541" s="135">
        <v>2047.88</v>
      </c>
    </row>
    <row r="542" spans="1:5" ht="15.75" x14ac:dyDescent="0.25">
      <c r="A542" s="132" t="s">
        <v>52</v>
      </c>
      <c r="B542" s="133">
        <v>41153</v>
      </c>
      <c r="C542" s="132" t="s">
        <v>57</v>
      </c>
      <c r="D542" s="132">
        <v>681</v>
      </c>
      <c r="E542" s="135">
        <v>-148981.46</v>
      </c>
    </row>
    <row r="543" spans="1:5" ht="15.75" x14ac:dyDescent="0.25">
      <c r="A543" s="132" t="s">
        <v>52</v>
      </c>
      <c r="B543" s="133">
        <v>41183</v>
      </c>
      <c r="C543" s="132" t="s">
        <v>57</v>
      </c>
      <c r="D543" s="132">
        <v>19088</v>
      </c>
      <c r="E543" s="135">
        <v>293833.75</v>
      </c>
    </row>
    <row r="544" spans="1:5" ht="15.75" x14ac:dyDescent="0.25">
      <c r="A544" s="132" t="s">
        <v>52</v>
      </c>
      <c r="B544" s="133">
        <v>41213</v>
      </c>
      <c r="C544" s="132" t="s">
        <v>57</v>
      </c>
      <c r="D544" s="132">
        <v>185</v>
      </c>
      <c r="E544" s="135">
        <v>3185.96</v>
      </c>
    </row>
    <row r="545" spans="1:5" ht="15.75" x14ac:dyDescent="0.25">
      <c r="A545" s="132" t="s">
        <v>52</v>
      </c>
      <c r="B545" s="133">
        <v>41214</v>
      </c>
      <c r="C545" s="132" t="s">
        <v>57</v>
      </c>
      <c r="D545" s="132">
        <v>11132</v>
      </c>
      <c r="E545" s="135">
        <v>93441.08</v>
      </c>
    </row>
    <row r="546" spans="1:5" ht="15.75" x14ac:dyDescent="0.25">
      <c r="A546" s="132" t="s">
        <v>52</v>
      </c>
      <c r="B546" s="133">
        <v>41274</v>
      </c>
      <c r="C546" s="132" t="s">
        <v>57</v>
      </c>
      <c r="D546" s="132">
        <v>5587</v>
      </c>
      <c r="E546" s="135">
        <v>32856.18</v>
      </c>
    </row>
    <row r="547" spans="1:5" ht="15.75" x14ac:dyDescent="0.25">
      <c r="A547" s="132" t="s">
        <v>52</v>
      </c>
      <c r="B547" s="133">
        <v>41305</v>
      </c>
      <c r="C547" s="132" t="s">
        <v>57</v>
      </c>
      <c r="D547" s="132">
        <v>292</v>
      </c>
      <c r="E547" s="135">
        <v>20320.32</v>
      </c>
    </row>
    <row r="548" spans="1:5" ht="15.75" x14ac:dyDescent="0.25">
      <c r="A548" s="132" t="s">
        <v>52</v>
      </c>
      <c r="B548" s="133">
        <v>41333</v>
      </c>
      <c r="C548" s="132" t="s">
        <v>57</v>
      </c>
      <c r="D548" s="132">
        <v>618</v>
      </c>
      <c r="E548" s="135">
        <v>5265.16</v>
      </c>
    </row>
    <row r="549" spans="1:5" ht="15.75" x14ac:dyDescent="0.25">
      <c r="A549" s="132" t="s">
        <v>52</v>
      </c>
      <c r="B549" s="133">
        <v>41364</v>
      </c>
      <c r="C549" s="132" t="s">
        <v>57</v>
      </c>
      <c r="D549" s="132">
        <v>615</v>
      </c>
      <c r="E549" s="135">
        <v>7917.17</v>
      </c>
    </row>
    <row r="550" spans="1:5" ht="15.75" x14ac:dyDescent="0.25">
      <c r="A550" s="132" t="s">
        <v>52</v>
      </c>
      <c r="B550" s="133">
        <v>41394</v>
      </c>
      <c r="C550" s="132" t="s">
        <v>57</v>
      </c>
      <c r="D550" s="132">
        <v>29827</v>
      </c>
      <c r="E550" s="135">
        <v>313767.44</v>
      </c>
    </row>
    <row r="551" spans="1:5" ht="15.75" x14ac:dyDescent="0.25">
      <c r="A551" s="132" t="s">
        <v>52</v>
      </c>
      <c r="B551" s="133">
        <v>41426</v>
      </c>
      <c r="C551" s="132" t="s">
        <v>57</v>
      </c>
      <c r="D551" s="132">
        <v>680</v>
      </c>
      <c r="E551" s="135">
        <v>11346.7</v>
      </c>
    </row>
    <row r="552" spans="1:5" ht="15.75" x14ac:dyDescent="0.25">
      <c r="A552" s="132" t="s">
        <v>52</v>
      </c>
      <c r="B552" s="133">
        <v>41456</v>
      </c>
      <c r="C552" s="132" t="s">
        <v>57</v>
      </c>
      <c r="D552" s="132">
        <v>46</v>
      </c>
      <c r="E552" s="135">
        <v>1001.81</v>
      </c>
    </row>
    <row r="553" spans="1:5" ht="15.75" x14ac:dyDescent="0.25">
      <c r="A553" s="132" t="s">
        <v>52</v>
      </c>
      <c r="B553" s="133">
        <v>41609</v>
      </c>
      <c r="C553" s="132" t="s">
        <v>57</v>
      </c>
      <c r="D553" s="132">
        <v>280</v>
      </c>
      <c r="E553" s="135">
        <v>1560.33</v>
      </c>
    </row>
    <row r="554" spans="1:5" ht="15.75" x14ac:dyDescent="0.25">
      <c r="A554" s="132" t="s">
        <v>52</v>
      </c>
      <c r="B554" s="133">
        <v>41639</v>
      </c>
      <c r="C554" s="132" t="s">
        <v>57</v>
      </c>
      <c r="D554" s="132">
        <v>449</v>
      </c>
      <c r="E554" s="135">
        <v>4078.45</v>
      </c>
    </row>
    <row r="555" spans="1:5" ht="15.75" x14ac:dyDescent="0.25">
      <c r="A555" s="132" t="s">
        <v>52</v>
      </c>
      <c r="B555" s="133">
        <v>41640</v>
      </c>
      <c r="C555" s="132" t="s">
        <v>57</v>
      </c>
      <c r="D555" s="132">
        <v>4547</v>
      </c>
      <c r="E555" s="135">
        <v>26936.37</v>
      </c>
    </row>
    <row r="556" spans="1:5" ht="15.75" x14ac:dyDescent="0.25">
      <c r="A556" s="132" t="s">
        <v>52</v>
      </c>
      <c r="B556" s="133">
        <v>41730</v>
      </c>
      <c r="C556" s="132" t="s">
        <v>57</v>
      </c>
      <c r="D556" s="132">
        <v>1229</v>
      </c>
      <c r="E556" s="135">
        <v>5101.04</v>
      </c>
    </row>
    <row r="557" spans="1:5" ht="15.75" x14ac:dyDescent="0.25">
      <c r="A557" s="132" t="s">
        <v>52</v>
      </c>
      <c r="B557" s="133">
        <v>41759</v>
      </c>
      <c r="C557" s="132" t="s">
        <v>57</v>
      </c>
      <c r="D557" s="132">
        <v>1186</v>
      </c>
      <c r="E557" s="135">
        <v>13923.35</v>
      </c>
    </row>
    <row r="558" spans="1:5" ht="15.75" x14ac:dyDescent="0.25">
      <c r="A558" s="132" t="s">
        <v>52</v>
      </c>
      <c r="B558" s="133">
        <v>41790</v>
      </c>
      <c r="C558" s="132" t="s">
        <v>57</v>
      </c>
      <c r="D558" s="132">
        <v>79038</v>
      </c>
      <c r="E558" s="135">
        <v>1004809.51</v>
      </c>
    </row>
    <row r="559" spans="1:5" ht="15.75" x14ac:dyDescent="0.25">
      <c r="A559" s="132" t="s">
        <v>52</v>
      </c>
      <c r="B559" s="133">
        <v>41791</v>
      </c>
      <c r="C559" s="132" t="s">
        <v>57</v>
      </c>
      <c r="D559" s="132">
        <v>4249</v>
      </c>
      <c r="E559" s="135">
        <v>68221.91</v>
      </c>
    </row>
    <row r="560" spans="1:5" ht="15.75" x14ac:dyDescent="0.25">
      <c r="A560" s="132" t="s">
        <v>52</v>
      </c>
      <c r="B560" s="133">
        <v>41821</v>
      </c>
      <c r="C560" s="132" t="s">
        <v>57</v>
      </c>
      <c r="D560" s="132">
        <v>150</v>
      </c>
      <c r="E560" s="135">
        <v>2962.76</v>
      </c>
    </row>
    <row r="561" spans="1:5" ht="15.75" x14ac:dyDescent="0.25">
      <c r="A561" s="132" t="s">
        <v>52</v>
      </c>
      <c r="B561" s="133">
        <v>41851</v>
      </c>
      <c r="C561" s="132" t="s">
        <v>57</v>
      </c>
      <c r="D561" s="132">
        <v>261338</v>
      </c>
      <c r="E561" s="135">
        <v>2045400.63</v>
      </c>
    </row>
    <row r="562" spans="1:5" ht="15.75" x14ac:dyDescent="0.25">
      <c r="A562" s="132" t="s">
        <v>52</v>
      </c>
      <c r="B562" s="133">
        <v>41852</v>
      </c>
      <c r="C562" s="132" t="s">
        <v>57</v>
      </c>
      <c r="D562" s="132">
        <v>3701</v>
      </c>
      <c r="E562" s="135">
        <v>40948.800000000003</v>
      </c>
    </row>
    <row r="563" spans="1:5" ht="15.75" x14ac:dyDescent="0.25">
      <c r="A563" s="132" t="s">
        <v>52</v>
      </c>
      <c r="B563" s="133">
        <v>41882</v>
      </c>
      <c r="C563" s="132" t="s">
        <v>57</v>
      </c>
      <c r="D563" s="132">
        <v>525</v>
      </c>
      <c r="E563" s="135">
        <v>4553.54</v>
      </c>
    </row>
    <row r="564" spans="1:5" ht="15.75" x14ac:dyDescent="0.25">
      <c r="A564" s="132" t="s">
        <v>52</v>
      </c>
      <c r="B564" s="133">
        <v>41912</v>
      </c>
      <c r="C564" s="132" t="s">
        <v>57</v>
      </c>
      <c r="D564" s="132">
        <v>2800</v>
      </c>
      <c r="E564" s="135">
        <v>62120.2</v>
      </c>
    </row>
    <row r="565" spans="1:5" ht="15.75" x14ac:dyDescent="0.25">
      <c r="A565" s="132" t="s">
        <v>52</v>
      </c>
      <c r="B565" s="133">
        <v>41943</v>
      </c>
      <c r="C565" s="132" t="s">
        <v>57</v>
      </c>
      <c r="D565" s="132">
        <v>32909</v>
      </c>
      <c r="E565" s="135">
        <v>203402.92</v>
      </c>
    </row>
    <row r="566" spans="1:5" ht="15.75" x14ac:dyDescent="0.25">
      <c r="A566" s="132" t="s">
        <v>52</v>
      </c>
      <c r="B566" s="133">
        <v>41973</v>
      </c>
      <c r="C566" s="132" t="s">
        <v>57</v>
      </c>
      <c r="D566" s="132">
        <v>3578</v>
      </c>
      <c r="E566" s="135">
        <v>23703.79</v>
      </c>
    </row>
    <row r="567" spans="1:5" ht="15.75" x14ac:dyDescent="0.25">
      <c r="A567" s="132" t="s">
        <v>52</v>
      </c>
      <c r="B567" s="133">
        <v>42004</v>
      </c>
      <c r="C567" s="132" t="s">
        <v>57</v>
      </c>
      <c r="D567" s="132">
        <v>684</v>
      </c>
      <c r="E567" s="135">
        <v>5283.57</v>
      </c>
    </row>
    <row r="568" spans="1:5" ht="15.75" x14ac:dyDescent="0.25">
      <c r="A568" s="132" t="s">
        <v>52</v>
      </c>
      <c r="B568" s="133">
        <v>42035</v>
      </c>
      <c r="C568" s="132" t="s">
        <v>57</v>
      </c>
      <c r="D568" s="132">
        <v>21451</v>
      </c>
      <c r="E568" s="135">
        <v>143854.23000000001</v>
      </c>
    </row>
    <row r="569" spans="1:5" ht="15.75" x14ac:dyDescent="0.25">
      <c r="A569" s="132" t="s">
        <v>52</v>
      </c>
      <c r="B569" s="133">
        <v>42063</v>
      </c>
      <c r="C569" s="132" t="s">
        <v>57</v>
      </c>
      <c r="D569" s="132">
        <v>170</v>
      </c>
      <c r="E569" s="135">
        <v>2252.34</v>
      </c>
    </row>
    <row r="570" spans="1:5" ht="15.75" x14ac:dyDescent="0.25">
      <c r="A570" s="132" t="s">
        <v>52</v>
      </c>
      <c r="B570" s="133">
        <v>42094</v>
      </c>
      <c r="C570" s="132" t="s">
        <v>57</v>
      </c>
      <c r="D570" s="132">
        <v>12381</v>
      </c>
      <c r="E570" s="135">
        <v>246583.77</v>
      </c>
    </row>
    <row r="571" spans="1:5" ht="15.75" x14ac:dyDescent="0.25">
      <c r="A571" s="132" t="s">
        <v>52</v>
      </c>
      <c r="B571" s="133">
        <v>42124</v>
      </c>
      <c r="C571" s="132" t="s">
        <v>57</v>
      </c>
      <c r="D571" s="132">
        <v>3435</v>
      </c>
      <c r="E571" s="135">
        <v>29136.45</v>
      </c>
    </row>
    <row r="572" spans="1:5" ht="15.75" x14ac:dyDescent="0.25">
      <c r="A572" s="132" t="s">
        <v>52</v>
      </c>
      <c r="B572" s="133">
        <v>42185</v>
      </c>
      <c r="C572" s="132" t="s">
        <v>57</v>
      </c>
      <c r="D572" s="132">
        <v>61576</v>
      </c>
      <c r="E572" s="135">
        <v>616772.81000000006</v>
      </c>
    </row>
    <row r="573" spans="1:5" ht="15.75" x14ac:dyDescent="0.25">
      <c r="A573" s="132" t="s">
        <v>52</v>
      </c>
      <c r="B573" s="133">
        <v>42216</v>
      </c>
      <c r="C573" s="132" t="s">
        <v>57</v>
      </c>
      <c r="D573" s="132">
        <v>10233</v>
      </c>
      <c r="E573" s="135">
        <v>223335.53</v>
      </c>
    </row>
    <row r="574" spans="1:5" ht="15.75" x14ac:dyDescent="0.25">
      <c r="A574" s="132" t="s">
        <v>52</v>
      </c>
      <c r="B574" s="133">
        <v>42277</v>
      </c>
      <c r="C574" s="132" t="s">
        <v>57</v>
      </c>
      <c r="D574" s="132">
        <v>160</v>
      </c>
      <c r="E574" s="135">
        <v>7108.04</v>
      </c>
    </row>
    <row r="575" spans="1:5" ht="15.75" x14ac:dyDescent="0.25">
      <c r="A575" s="132" t="s">
        <v>52</v>
      </c>
      <c r="B575" s="133">
        <v>42278</v>
      </c>
      <c r="C575" s="132" t="s">
        <v>57</v>
      </c>
      <c r="D575" s="132">
        <v>1755</v>
      </c>
      <c r="E575" s="135">
        <v>15408.55</v>
      </c>
    </row>
    <row r="576" spans="1:5" ht="15.75" x14ac:dyDescent="0.25">
      <c r="A576" s="132" t="s">
        <v>52</v>
      </c>
      <c r="B576" s="133">
        <v>42308</v>
      </c>
      <c r="C576" s="132" t="s">
        <v>57</v>
      </c>
      <c r="D576" s="132">
        <v>25</v>
      </c>
      <c r="E576" s="135">
        <v>333.33</v>
      </c>
    </row>
    <row r="577" spans="1:5" ht="15.75" x14ac:dyDescent="0.25">
      <c r="A577" s="132" t="s">
        <v>52</v>
      </c>
      <c r="B577" s="133">
        <v>42309</v>
      </c>
      <c r="C577" s="132" t="s">
        <v>57</v>
      </c>
      <c r="D577" s="132">
        <v>4812</v>
      </c>
      <c r="E577" s="135">
        <v>44908.14</v>
      </c>
    </row>
    <row r="578" spans="1:5" ht="15.75" x14ac:dyDescent="0.25">
      <c r="A578" s="132" t="s">
        <v>52</v>
      </c>
      <c r="B578" s="133">
        <v>42400</v>
      </c>
      <c r="C578" s="132" t="s">
        <v>57</v>
      </c>
      <c r="D578" s="132">
        <v>100</v>
      </c>
      <c r="E578" s="135">
        <v>915.78</v>
      </c>
    </row>
    <row r="579" spans="1:5" ht="15.75" x14ac:dyDescent="0.25">
      <c r="A579" s="132" t="s">
        <v>52</v>
      </c>
      <c r="B579" s="133">
        <v>42429</v>
      </c>
      <c r="C579" s="132" t="s">
        <v>57</v>
      </c>
      <c r="D579" s="132">
        <v>416</v>
      </c>
      <c r="E579" s="135">
        <v>10689.05</v>
      </c>
    </row>
    <row r="580" spans="1:5" ht="15.75" x14ac:dyDescent="0.25">
      <c r="A580" s="132" t="s">
        <v>52</v>
      </c>
      <c r="B580" s="133">
        <v>40102</v>
      </c>
      <c r="C580" s="132" t="s">
        <v>113</v>
      </c>
      <c r="D580" s="132">
        <v>2834</v>
      </c>
      <c r="E580" s="135">
        <v>1880.6</v>
      </c>
    </row>
    <row r="581" spans="1:5" ht="15.75" x14ac:dyDescent="0.25">
      <c r="A581" s="132" t="s">
        <v>52</v>
      </c>
      <c r="B581" s="133">
        <v>39356</v>
      </c>
      <c r="C581" s="132" t="s">
        <v>114</v>
      </c>
      <c r="D581" s="132">
        <v>800</v>
      </c>
      <c r="E581" s="135">
        <v>-62.82</v>
      </c>
    </row>
    <row r="582" spans="1:5" ht="15.75" x14ac:dyDescent="0.25">
      <c r="A582" s="132" t="s">
        <v>52</v>
      </c>
      <c r="B582" s="133">
        <v>40025</v>
      </c>
      <c r="C582" s="132" t="s">
        <v>114</v>
      </c>
      <c r="D582" s="132">
        <v>100</v>
      </c>
      <c r="E582" s="135">
        <v>1548.94</v>
      </c>
    </row>
    <row r="583" spans="1:5" ht="15.75" x14ac:dyDescent="0.25">
      <c r="A583" s="132" t="s">
        <v>52</v>
      </c>
      <c r="B583" s="133">
        <v>40299</v>
      </c>
      <c r="C583" s="132" t="s">
        <v>114</v>
      </c>
      <c r="D583" s="132">
        <v>2358</v>
      </c>
      <c r="E583" s="135">
        <v>-0.98</v>
      </c>
    </row>
    <row r="584" spans="1:5" ht="15.75" x14ac:dyDescent="0.25">
      <c r="A584" s="132" t="s">
        <v>52</v>
      </c>
      <c r="B584" s="133">
        <v>41183</v>
      </c>
      <c r="C584" s="132" t="s">
        <v>114</v>
      </c>
      <c r="D584" s="132">
        <v>1000</v>
      </c>
      <c r="E584" s="135">
        <v>4385.6499999999996</v>
      </c>
    </row>
    <row r="585" spans="1:5" ht="15.75" x14ac:dyDescent="0.25">
      <c r="A585" s="132" t="s">
        <v>52</v>
      </c>
      <c r="B585" s="133">
        <v>41698</v>
      </c>
      <c r="C585" s="132" t="s">
        <v>114</v>
      </c>
      <c r="D585" s="132">
        <v>930</v>
      </c>
      <c r="E585" s="135">
        <v>35663.660000000003</v>
      </c>
    </row>
    <row r="586" spans="1:5" ht="15.75" x14ac:dyDescent="0.25">
      <c r="A586" s="132" t="s">
        <v>52</v>
      </c>
      <c r="B586" s="133">
        <v>41791</v>
      </c>
      <c r="C586" s="132" t="s">
        <v>114</v>
      </c>
      <c r="D586" s="132">
        <v>6</v>
      </c>
      <c r="E586" s="135">
        <v>2720.68</v>
      </c>
    </row>
    <row r="587" spans="1:5" ht="15.75" x14ac:dyDescent="0.25">
      <c r="A587" s="132" t="s">
        <v>52</v>
      </c>
      <c r="B587" s="133">
        <v>39541</v>
      </c>
      <c r="C587" s="132" t="s">
        <v>61</v>
      </c>
      <c r="D587" s="132">
        <v>578</v>
      </c>
      <c r="E587" s="135">
        <v>501.81</v>
      </c>
    </row>
    <row r="588" spans="1:5" ht="15.75" x14ac:dyDescent="0.25">
      <c r="A588" s="132" t="s">
        <v>52</v>
      </c>
      <c r="B588" s="133">
        <v>41153</v>
      </c>
      <c r="C588" s="132" t="s">
        <v>120</v>
      </c>
      <c r="D588" s="132">
        <v>400</v>
      </c>
      <c r="E588" s="135">
        <v>7717.86</v>
      </c>
    </row>
    <row r="589" spans="1:5" ht="15.75" x14ac:dyDescent="0.25">
      <c r="A589" s="132" t="s">
        <v>52</v>
      </c>
      <c r="B589" s="133">
        <v>36892</v>
      </c>
      <c r="C589" s="132" t="s">
        <v>104</v>
      </c>
      <c r="D589" s="132">
        <v>39509</v>
      </c>
      <c r="E589" s="135">
        <v>109801.28</v>
      </c>
    </row>
    <row r="590" spans="1:5" ht="15.75" x14ac:dyDescent="0.25">
      <c r="A590" s="132" t="s">
        <v>52</v>
      </c>
      <c r="B590" s="133">
        <v>37622</v>
      </c>
      <c r="C590" s="132" t="s">
        <v>104</v>
      </c>
      <c r="D590" s="132">
        <v>1827</v>
      </c>
      <c r="E590" s="135">
        <v>7737.48</v>
      </c>
    </row>
    <row r="591" spans="1:5" ht="15.75" x14ac:dyDescent="0.25">
      <c r="A591" s="132" t="s">
        <v>52</v>
      </c>
      <c r="B591" s="133">
        <v>37987</v>
      </c>
      <c r="C591" s="132" t="s">
        <v>104</v>
      </c>
      <c r="D591" s="132">
        <v>145583</v>
      </c>
      <c r="E591" s="135">
        <v>593240.17000000004</v>
      </c>
    </row>
    <row r="592" spans="1:5" ht="15.75" x14ac:dyDescent="0.25">
      <c r="A592" s="132" t="s">
        <v>52</v>
      </c>
      <c r="B592" s="133">
        <v>38353</v>
      </c>
      <c r="C592" s="132" t="s">
        <v>104</v>
      </c>
      <c r="D592" s="132">
        <v>194</v>
      </c>
      <c r="E592" s="135">
        <v>677.51</v>
      </c>
    </row>
    <row r="593" spans="1:5" ht="15.75" x14ac:dyDescent="0.25">
      <c r="A593" s="132" t="s">
        <v>52</v>
      </c>
      <c r="B593" s="133">
        <v>39356</v>
      </c>
      <c r="C593" s="132" t="s">
        <v>104</v>
      </c>
      <c r="D593" s="132">
        <v>6627</v>
      </c>
      <c r="E593" s="135">
        <v>-204.92</v>
      </c>
    </row>
    <row r="594" spans="1:5" ht="15.75" x14ac:dyDescent="0.25">
      <c r="A594" s="132" t="s">
        <v>52</v>
      </c>
      <c r="B594" s="133">
        <v>40057</v>
      </c>
      <c r="C594" s="132" t="s">
        <v>104</v>
      </c>
      <c r="D594" s="132">
        <v>2645</v>
      </c>
      <c r="E594" s="135">
        <v>14758.39</v>
      </c>
    </row>
    <row r="595" spans="1:5" ht="15.75" x14ac:dyDescent="0.25">
      <c r="A595" s="132" t="s">
        <v>52</v>
      </c>
      <c r="B595" s="133">
        <v>40087</v>
      </c>
      <c r="C595" s="132" t="s">
        <v>104</v>
      </c>
      <c r="D595" s="132">
        <v>746</v>
      </c>
      <c r="E595" s="135">
        <v>8726.7800000000007</v>
      </c>
    </row>
    <row r="596" spans="1:5" ht="15.75" x14ac:dyDescent="0.25">
      <c r="A596" s="132" t="s">
        <v>52</v>
      </c>
      <c r="B596" s="133">
        <v>40575</v>
      </c>
      <c r="C596" s="132" t="s">
        <v>104</v>
      </c>
      <c r="D596" s="132">
        <v>240</v>
      </c>
      <c r="E596" s="135">
        <v>2050.83</v>
      </c>
    </row>
    <row r="597" spans="1:5" ht="15.75" x14ac:dyDescent="0.25">
      <c r="A597" s="132" t="s">
        <v>52</v>
      </c>
      <c r="B597" s="133">
        <v>40602</v>
      </c>
      <c r="C597" s="132" t="s">
        <v>104</v>
      </c>
      <c r="D597" s="132">
        <v>500</v>
      </c>
      <c r="E597" s="135">
        <v>1882.02</v>
      </c>
    </row>
    <row r="598" spans="1:5" ht="15.75" x14ac:dyDescent="0.25">
      <c r="A598" s="132" t="s">
        <v>52</v>
      </c>
      <c r="B598" s="133">
        <v>40633</v>
      </c>
      <c r="C598" s="132" t="s">
        <v>104</v>
      </c>
      <c r="D598" s="132">
        <v>428</v>
      </c>
      <c r="E598" s="135">
        <v>6565.18</v>
      </c>
    </row>
    <row r="599" spans="1:5" ht="15.75" x14ac:dyDescent="0.25">
      <c r="A599" s="132" t="s">
        <v>52</v>
      </c>
      <c r="B599" s="133">
        <v>40694</v>
      </c>
      <c r="C599" s="132" t="s">
        <v>104</v>
      </c>
      <c r="D599" s="132">
        <v>3920</v>
      </c>
      <c r="E599" s="135">
        <v>43013.91</v>
      </c>
    </row>
    <row r="600" spans="1:5" ht="15.75" x14ac:dyDescent="0.25">
      <c r="A600" s="132" t="s">
        <v>52</v>
      </c>
      <c r="B600" s="133">
        <v>40725</v>
      </c>
      <c r="C600" s="132" t="s">
        <v>104</v>
      </c>
      <c r="D600" s="132">
        <v>60</v>
      </c>
      <c r="E600" s="135">
        <v>558.88</v>
      </c>
    </row>
    <row r="601" spans="1:5" ht="15.75" x14ac:dyDescent="0.25">
      <c r="A601" s="132" t="s">
        <v>52</v>
      </c>
      <c r="B601" s="133">
        <v>40755</v>
      </c>
      <c r="C601" s="132" t="s">
        <v>104</v>
      </c>
      <c r="D601" s="132">
        <v>460</v>
      </c>
      <c r="E601" s="135">
        <v>3795.52</v>
      </c>
    </row>
    <row r="602" spans="1:5" ht="15.75" x14ac:dyDescent="0.25">
      <c r="A602" s="132" t="s">
        <v>52</v>
      </c>
      <c r="B602" s="133">
        <v>40756</v>
      </c>
      <c r="C602" s="132" t="s">
        <v>104</v>
      </c>
      <c r="D602" s="132">
        <v>180</v>
      </c>
      <c r="E602" s="135">
        <v>921.65</v>
      </c>
    </row>
    <row r="603" spans="1:5" ht="15.75" x14ac:dyDescent="0.25">
      <c r="A603" s="132" t="s">
        <v>52</v>
      </c>
      <c r="B603" s="133">
        <v>40816</v>
      </c>
      <c r="C603" s="132" t="s">
        <v>104</v>
      </c>
      <c r="D603" s="132">
        <v>20000</v>
      </c>
      <c r="E603" s="135">
        <v>196626.78</v>
      </c>
    </row>
    <row r="604" spans="1:5" ht="15.75" x14ac:dyDescent="0.25">
      <c r="A604" s="132" t="s">
        <v>52</v>
      </c>
      <c r="B604" s="133">
        <v>40940</v>
      </c>
      <c r="C604" s="132" t="s">
        <v>104</v>
      </c>
      <c r="D604" s="132">
        <v>297</v>
      </c>
      <c r="E604" s="135">
        <v>2622.36</v>
      </c>
    </row>
    <row r="605" spans="1:5" ht="15.75" x14ac:dyDescent="0.25">
      <c r="A605" s="132" t="s">
        <v>52</v>
      </c>
      <c r="B605" s="133">
        <v>41061</v>
      </c>
      <c r="C605" s="132" t="s">
        <v>104</v>
      </c>
      <c r="D605" s="132">
        <v>1001</v>
      </c>
      <c r="E605" s="135">
        <v>-44.41</v>
      </c>
    </row>
    <row r="606" spans="1:5" ht="15.75" x14ac:dyDescent="0.25">
      <c r="A606" s="132" t="s">
        <v>52</v>
      </c>
      <c r="B606" s="133">
        <v>41183</v>
      </c>
      <c r="C606" s="132" t="s">
        <v>104</v>
      </c>
      <c r="D606" s="132">
        <v>140</v>
      </c>
      <c r="E606" s="135">
        <v>1517.7</v>
      </c>
    </row>
    <row r="607" spans="1:5" ht="15.75" x14ac:dyDescent="0.25">
      <c r="A607" s="132" t="s">
        <v>52</v>
      </c>
      <c r="B607" s="133">
        <v>36526</v>
      </c>
      <c r="C607" s="132" t="s">
        <v>70</v>
      </c>
      <c r="D607" s="132">
        <v>14</v>
      </c>
      <c r="E607" s="135">
        <v>126.32</v>
      </c>
    </row>
    <row r="608" spans="1:5" ht="15.75" x14ac:dyDescent="0.25">
      <c r="A608" s="132" t="s">
        <v>52</v>
      </c>
      <c r="B608" s="133">
        <v>40269</v>
      </c>
      <c r="C608" s="132" t="s">
        <v>70</v>
      </c>
      <c r="D608" s="132">
        <v>32</v>
      </c>
      <c r="E608" s="135">
        <v>4240.0600000000004</v>
      </c>
    </row>
    <row r="609" spans="1:5" ht="15.75" x14ac:dyDescent="0.25">
      <c r="A609" s="132" t="s">
        <v>52</v>
      </c>
      <c r="B609" s="133">
        <v>41153</v>
      </c>
      <c r="C609" s="132" t="s">
        <v>70</v>
      </c>
      <c r="D609" s="132">
        <v>30</v>
      </c>
      <c r="E609" s="135">
        <v>1640.71</v>
      </c>
    </row>
    <row r="610" spans="1:5" ht="15.75" x14ac:dyDescent="0.25">
      <c r="A610" s="132" t="s">
        <v>52</v>
      </c>
      <c r="B610" s="133">
        <v>41791</v>
      </c>
      <c r="C610" s="132" t="s">
        <v>70</v>
      </c>
      <c r="D610" s="132">
        <v>50</v>
      </c>
      <c r="E610" s="135">
        <v>2956.82</v>
      </c>
    </row>
    <row r="611" spans="1:5" ht="15.75" x14ac:dyDescent="0.25">
      <c r="A611" s="132" t="s">
        <v>52</v>
      </c>
      <c r="B611" s="133">
        <v>26665</v>
      </c>
      <c r="C611" s="132" t="s">
        <v>53</v>
      </c>
      <c r="D611" s="132">
        <v>12964</v>
      </c>
      <c r="E611" s="135">
        <v>1197.8900000000001</v>
      </c>
    </row>
    <row r="612" spans="1:5" ht="15.75" x14ac:dyDescent="0.25">
      <c r="A612" s="132" t="s">
        <v>52</v>
      </c>
      <c r="B612" s="133">
        <v>27030</v>
      </c>
      <c r="C612" s="132" t="s">
        <v>53</v>
      </c>
      <c r="D612" s="132">
        <v>19966</v>
      </c>
      <c r="E612" s="135">
        <v>31191.360000000001</v>
      </c>
    </row>
    <row r="613" spans="1:5" ht="15.75" x14ac:dyDescent="0.25">
      <c r="A613" s="132" t="s">
        <v>52</v>
      </c>
      <c r="B613" s="133">
        <v>27395</v>
      </c>
      <c r="C613" s="132" t="s">
        <v>53</v>
      </c>
      <c r="D613" s="132">
        <v>6823</v>
      </c>
      <c r="E613" s="135">
        <v>5218.04</v>
      </c>
    </row>
    <row r="614" spans="1:5" ht="15.75" x14ac:dyDescent="0.25">
      <c r="A614" s="132" t="s">
        <v>52</v>
      </c>
      <c r="B614" s="133">
        <v>27760</v>
      </c>
      <c r="C614" s="132" t="s">
        <v>53</v>
      </c>
      <c r="D614" s="132">
        <v>2399</v>
      </c>
      <c r="E614" s="135">
        <v>4396.1099999999997</v>
      </c>
    </row>
    <row r="615" spans="1:5" ht="15.75" x14ac:dyDescent="0.25">
      <c r="A615" s="132" t="s">
        <v>52</v>
      </c>
      <c r="B615" s="133">
        <v>28126</v>
      </c>
      <c r="C615" s="132" t="s">
        <v>53</v>
      </c>
      <c r="D615" s="132">
        <v>1535</v>
      </c>
      <c r="E615" s="135">
        <v>2846.27</v>
      </c>
    </row>
    <row r="616" spans="1:5" ht="15.75" x14ac:dyDescent="0.25">
      <c r="A616" s="132" t="s">
        <v>52</v>
      </c>
      <c r="B616" s="133">
        <v>28491</v>
      </c>
      <c r="C616" s="132" t="s">
        <v>53</v>
      </c>
      <c r="D616" s="132">
        <v>4620</v>
      </c>
      <c r="E616" s="135">
        <v>12846.41</v>
      </c>
    </row>
    <row r="617" spans="1:5" ht="15.75" x14ac:dyDescent="0.25">
      <c r="A617" s="132" t="s">
        <v>52</v>
      </c>
      <c r="B617" s="133">
        <v>28856</v>
      </c>
      <c r="C617" s="132" t="s">
        <v>53</v>
      </c>
      <c r="D617" s="132">
        <v>1607</v>
      </c>
      <c r="E617" s="135">
        <v>2529.15</v>
      </c>
    </row>
    <row r="618" spans="1:5" ht="15.75" x14ac:dyDescent="0.25">
      <c r="A618" s="132" t="s">
        <v>52</v>
      </c>
      <c r="B618" s="133">
        <v>29221</v>
      </c>
      <c r="C618" s="132" t="s">
        <v>53</v>
      </c>
      <c r="D618" s="132">
        <v>4171</v>
      </c>
      <c r="E618" s="135">
        <v>3733.77</v>
      </c>
    </row>
    <row r="619" spans="1:5" ht="15.75" x14ac:dyDescent="0.25">
      <c r="A619" s="132" t="s">
        <v>52</v>
      </c>
      <c r="B619" s="133">
        <v>29587</v>
      </c>
      <c r="C619" s="132" t="s">
        <v>53</v>
      </c>
      <c r="D619" s="132">
        <v>3236</v>
      </c>
      <c r="E619" s="135">
        <v>5376.59</v>
      </c>
    </row>
    <row r="620" spans="1:5" ht="15.75" x14ac:dyDescent="0.25">
      <c r="A620" s="132" t="s">
        <v>52</v>
      </c>
      <c r="B620" s="133">
        <v>29952</v>
      </c>
      <c r="C620" s="132" t="s">
        <v>53</v>
      </c>
      <c r="D620" s="132">
        <v>389</v>
      </c>
      <c r="E620" s="135">
        <v>623.24</v>
      </c>
    </row>
    <row r="621" spans="1:5" ht="15.75" x14ac:dyDescent="0.25">
      <c r="A621" s="132" t="s">
        <v>52</v>
      </c>
      <c r="B621" s="133">
        <v>30317</v>
      </c>
      <c r="C621" s="132" t="s">
        <v>53</v>
      </c>
      <c r="D621" s="132">
        <v>1414</v>
      </c>
      <c r="E621" s="135">
        <v>4901.1499999999996</v>
      </c>
    </row>
    <row r="622" spans="1:5" ht="15.75" x14ac:dyDescent="0.25">
      <c r="A622" s="132" t="s">
        <v>52</v>
      </c>
      <c r="B622" s="133">
        <v>30682</v>
      </c>
      <c r="C622" s="132" t="s">
        <v>53</v>
      </c>
      <c r="D622" s="132">
        <v>168</v>
      </c>
      <c r="E622" s="135">
        <v>194.14</v>
      </c>
    </row>
    <row r="623" spans="1:5" ht="15.75" x14ac:dyDescent="0.25">
      <c r="A623" s="132" t="s">
        <v>52</v>
      </c>
      <c r="B623" s="133">
        <v>31048</v>
      </c>
      <c r="C623" s="132" t="s">
        <v>53</v>
      </c>
      <c r="D623" s="132">
        <v>1304</v>
      </c>
      <c r="E623" s="135">
        <v>2056.75</v>
      </c>
    </row>
    <row r="624" spans="1:5" ht="15.75" x14ac:dyDescent="0.25">
      <c r="A624" s="132" t="s">
        <v>52</v>
      </c>
      <c r="B624" s="133">
        <v>31413</v>
      </c>
      <c r="C624" s="132" t="s">
        <v>53</v>
      </c>
      <c r="D624" s="132">
        <v>9820</v>
      </c>
      <c r="E624" s="135">
        <v>14560.26</v>
      </c>
    </row>
    <row r="625" spans="1:5" ht="15.75" x14ac:dyDescent="0.25">
      <c r="A625" s="132" t="s">
        <v>52</v>
      </c>
      <c r="B625" s="133">
        <v>31778</v>
      </c>
      <c r="C625" s="132" t="s">
        <v>53</v>
      </c>
      <c r="D625" s="132">
        <v>10777</v>
      </c>
      <c r="E625" s="135">
        <v>20645.099999999999</v>
      </c>
    </row>
    <row r="626" spans="1:5" ht="15.75" x14ac:dyDescent="0.25">
      <c r="A626" s="132" t="s">
        <v>52</v>
      </c>
      <c r="B626" s="133">
        <v>32143</v>
      </c>
      <c r="C626" s="132" t="s">
        <v>53</v>
      </c>
      <c r="D626" s="132">
        <v>23411</v>
      </c>
      <c r="E626" s="135">
        <v>70169.69</v>
      </c>
    </row>
    <row r="627" spans="1:5" ht="15.75" x14ac:dyDescent="0.25">
      <c r="A627" s="132" t="s">
        <v>52</v>
      </c>
      <c r="B627" s="133">
        <v>32509</v>
      </c>
      <c r="C627" s="132" t="s">
        <v>53</v>
      </c>
      <c r="D627" s="132">
        <v>8837</v>
      </c>
      <c r="E627" s="135">
        <v>28223.57</v>
      </c>
    </row>
    <row r="628" spans="1:5" ht="15.75" x14ac:dyDescent="0.25">
      <c r="A628" s="132" t="s">
        <v>52</v>
      </c>
      <c r="B628" s="133">
        <v>32874</v>
      </c>
      <c r="C628" s="132" t="s">
        <v>53</v>
      </c>
      <c r="D628" s="132">
        <v>6556</v>
      </c>
      <c r="E628" s="135">
        <v>15747.32</v>
      </c>
    </row>
    <row r="629" spans="1:5" ht="15.75" x14ac:dyDescent="0.25">
      <c r="A629" s="132" t="s">
        <v>52</v>
      </c>
      <c r="B629" s="133">
        <v>33239</v>
      </c>
      <c r="C629" s="132" t="s">
        <v>53</v>
      </c>
      <c r="D629" s="132">
        <v>2934</v>
      </c>
      <c r="E629" s="135">
        <v>13048.44</v>
      </c>
    </row>
    <row r="630" spans="1:5" ht="15.75" x14ac:dyDescent="0.25">
      <c r="A630" s="132" t="s">
        <v>52</v>
      </c>
      <c r="B630" s="133">
        <v>33604</v>
      </c>
      <c r="C630" s="132" t="s">
        <v>53</v>
      </c>
      <c r="D630" s="132">
        <v>5219</v>
      </c>
      <c r="E630" s="135">
        <v>19598.86</v>
      </c>
    </row>
    <row r="631" spans="1:5" ht="15.75" x14ac:dyDescent="0.25">
      <c r="A631" s="132" t="s">
        <v>52</v>
      </c>
      <c r="B631" s="133">
        <v>33970</v>
      </c>
      <c r="C631" s="132" t="s">
        <v>53</v>
      </c>
      <c r="D631" s="132">
        <v>10238</v>
      </c>
      <c r="E631" s="135">
        <v>31022.81</v>
      </c>
    </row>
    <row r="632" spans="1:5" ht="15.75" x14ac:dyDescent="0.25">
      <c r="A632" s="132" t="s">
        <v>52</v>
      </c>
      <c r="B632" s="133">
        <v>34335</v>
      </c>
      <c r="C632" s="132" t="s">
        <v>53</v>
      </c>
      <c r="D632" s="132">
        <v>11122</v>
      </c>
      <c r="E632" s="135">
        <v>26816.33</v>
      </c>
    </row>
    <row r="633" spans="1:5" ht="15.75" x14ac:dyDescent="0.25">
      <c r="A633" s="132" t="s">
        <v>52</v>
      </c>
      <c r="B633" s="133">
        <v>34700</v>
      </c>
      <c r="C633" s="132" t="s">
        <v>53</v>
      </c>
      <c r="D633" s="132">
        <v>11673</v>
      </c>
      <c r="E633" s="135">
        <v>28288.97</v>
      </c>
    </row>
    <row r="634" spans="1:5" ht="15.75" x14ac:dyDescent="0.25">
      <c r="A634" s="132" t="s">
        <v>52</v>
      </c>
      <c r="B634" s="133">
        <v>35065</v>
      </c>
      <c r="C634" s="132" t="s">
        <v>53</v>
      </c>
      <c r="D634" s="132">
        <v>15704</v>
      </c>
      <c r="E634" s="135">
        <v>59113.32</v>
      </c>
    </row>
    <row r="635" spans="1:5" ht="15.75" x14ac:dyDescent="0.25">
      <c r="A635" s="132" t="s">
        <v>52</v>
      </c>
      <c r="B635" s="133">
        <v>35431</v>
      </c>
      <c r="C635" s="132" t="s">
        <v>53</v>
      </c>
      <c r="D635" s="132">
        <v>6351</v>
      </c>
      <c r="E635" s="135">
        <v>20730.96</v>
      </c>
    </row>
    <row r="636" spans="1:5" ht="15.75" x14ac:dyDescent="0.25">
      <c r="A636" s="132" t="s">
        <v>52</v>
      </c>
      <c r="B636" s="133">
        <v>35796</v>
      </c>
      <c r="C636" s="132" t="s">
        <v>53</v>
      </c>
      <c r="D636" s="132">
        <v>6636</v>
      </c>
      <c r="E636" s="135">
        <v>20314.86</v>
      </c>
    </row>
    <row r="637" spans="1:5" ht="15.75" x14ac:dyDescent="0.25">
      <c r="A637" s="132" t="s">
        <v>52</v>
      </c>
      <c r="B637" s="133">
        <v>36161</v>
      </c>
      <c r="C637" s="132" t="s">
        <v>53</v>
      </c>
      <c r="D637" s="132">
        <v>904</v>
      </c>
      <c r="E637" s="135">
        <v>3012.74</v>
      </c>
    </row>
    <row r="638" spans="1:5" ht="15.75" x14ac:dyDescent="0.25">
      <c r="A638" s="132" t="s">
        <v>52</v>
      </c>
      <c r="B638" s="133">
        <v>36526</v>
      </c>
      <c r="C638" s="132" t="s">
        <v>53</v>
      </c>
      <c r="D638" s="132">
        <v>17427</v>
      </c>
      <c r="E638" s="135">
        <v>39846.800000000003</v>
      </c>
    </row>
    <row r="639" spans="1:5" ht="15.75" x14ac:dyDescent="0.25">
      <c r="A639" s="132" t="s">
        <v>52</v>
      </c>
      <c r="B639" s="133">
        <v>36892</v>
      </c>
      <c r="C639" s="132" t="s">
        <v>53</v>
      </c>
      <c r="D639" s="132">
        <v>15449</v>
      </c>
      <c r="E639" s="135">
        <v>138092.54999999999</v>
      </c>
    </row>
    <row r="640" spans="1:5" ht="15.75" x14ac:dyDescent="0.25">
      <c r="A640" s="132" t="s">
        <v>52</v>
      </c>
      <c r="B640" s="133">
        <v>37257</v>
      </c>
      <c r="C640" s="132" t="s">
        <v>53</v>
      </c>
      <c r="D640" s="132">
        <v>18942</v>
      </c>
      <c r="E640" s="135">
        <v>117772</v>
      </c>
    </row>
    <row r="641" spans="1:5" ht="15.75" x14ac:dyDescent="0.25">
      <c r="A641" s="132" t="s">
        <v>52</v>
      </c>
      <c r="B641" s="133">
        <v>37622</v>
      </c>
      <c r="C641" s="132" t="s">
        <v>53</v>
      </c>
      <c r="D641" s="132">
        <v>19072</v>
      </c>
      <c r="E641" s="135">
        <v>67238.37</v>
      </c>
    </row>
    <row r="642" spans="1:5" ht="15.75" x14ac:dyDescent="0.25">
      <c r="A642" s="132" t="s">
        <v>52</v>
      </c>
      <c r="B642" s="133">
        <v>37987</v>
      </c>
      <c r="C642" s="132" t="s">
        <v>53</v>
      </c>
      <c r="D642" s="132">
        <v>6535</v>
      </c>
      <c r="E642" s="135">
        <v>40841.96</v>
      </c>
    </row>
    <row r="643" spans="1:5" ht="15.75" x14ac:dyDescent="0.25">
      <c r="A643" s="132" t="s">
        <v>52</v>
      </c>
      <c r="B643" s="133">
        <v>38353</v>
      </c>
      <c r="C643" s="132" t="s">
        <v>53</v>
      </c>
      <c r="D643" s="132">
        <v>3666</v>
      </c>
      <c r="E643" s="135">
        <v>76195.38</v>
      </c>
    </row>
    <row r="644" spans="1:5" ht="15.75" x14ac:dyDescent="0.25">
      <c r="A644" s="132" t="s">
        <v>52</v>
      </c>
      <c r="B644" s="133">
        <v>39083</v>
      </c>
      <c r="C644" s="132" t="s">
        <v>53</v>
      </c>
      <c r="D644" s="132">
        <v>68</v>
      </c>
      <c r="E644" s="135">
        <v>1430.1</v>
      </c>
    </row>
    <row r="645" spans="1:5" ht="15.75" x14ac:dyDescent="0.25">
      <c r="A645" s="132" t="s">
        <v>52</v>
      </c>
      <c r="B645" s="133">
        <v>39448</v>
      </c>
      <c r="C645" s="132" t="s">
        <v>53</v>
      </c>
      <c r="D645" s="132">
        <v>977</v>
      </c>
      <c r="E645" s="135">
        <v>314.73</v>
      </c>
    </row>
    <row r="646" spans="1:5" ht="15.75" x14ac:dyDescent="0.25">
      <c r="A646" s="132" t="s">
        <v>52</v>
      </c>
      <c r="B646" s="133">
        <v>39691</v>
      </c>
      <c r="C646" s="132" t="s">
        <v>53</v>
      </c>
      <c r="D646" s="132">
        <v>48</v>
      </c>
      <c r="E646" s="135">
        <v>332.75</v>
      </c>
    </row>
    <row r="647" spans="1:5" ht="15.75" x14ac:dyDescent="0.25">
      <c r="A647" s="132" t="s">
        <v>52</v>
      </c>
      <c r="B647" s="133">
        <v>39782</v>
      </c>
      <c r="C647" s="132" t="s">
        <v>53</v>
      </c>
      <c r="D647" s="132">
        <v>1062</v>
      </c>
      <c r="E647" s="135">
        <v>41033</v>
      </c>
    </row>
    <row r="648" spans="1:5" ht="15.75" x14ac:dyDescent="0.25">
      <c r="A648" s="132" t="s">
        <v>52</v>
      </c>
      <c r="B648" s="133">
        <v>39872</v>
      </c>
      <c r="C648" s="132" t="s">
        <v>53</v>
      </c>
      <c r="D648" s="132">
        <v>640</v>
      </c>
      <c r="E648" s="135">
        <v>3093.38</v>
      </c>
    </row>
    <row r="649" spans="1:5" ht="15.75" x14ac:dyDescent="0.25">
      <c r="A649" s="132" t="s">
        <v>52</v>
      </c>
      <c r="B649" s="133">
        <v>40025</v>
      </c>
      <c r="C649" s="132" t="s">
        <v>53</v>
      </c>
      <c r="D649" s="132">
        <v>768</v>
      </c>
      <c r="E649" s="135">
        <v>14482.22</v>
      </c>
    </row>
    <row r="650" spans="1:5" ht="15.75" x14ac:dyDescent="0.25">
      <c r="A650" s="132" t="s">
        <v>52</v>
      </c>
      <c r="B650" s="133">
        <v>40026</v>
      </c>
      <c r="C650" s="132" t="s">
        <v>53</v>
      </c>
      <c r="D650" s="132">
        <v>2511</v>
      </c>
      <c r="E650" s="135">
        <v>11761.8</v>
      </c>
    </row>
    <row r="651" spans="1:5" ht="15.75" x14ac:dyDescent="0.25">
      <c r="A651" s="132" t="s">
        <v>52</v>
      </c>
      <c r="B651" s="133">
        <v>40029</v>
      </c>
      <c r="C651" s="132" t="s">
        <v>53</v>
      </c>
      <c r="D651" s="132">
        <v>218</v>
      </c>
      <c r="E651" s="135">
        <v>3740.1</v>
      </c>
    </row>
    <row r="652" spans="1:5" ht="15.75" x14ac:dyDescent="0.25">
      <c r="A652" s="132" t="s">
        <v>52</v>
      </c>
      <c r="B652" s="133">
        <v>40035</v>
      </c>
      <c r="C652" s="132" t="s">
        <v>53</v>
      </c>
      <c r="D652" s="132">
        <v>1317</v>
      </c>
      <c r="E652" s="135">
        <v>4620.54</v>
      </c>
    </row>
    <row r="653" spans="1:5" ht="15.75" x14ac:dyDescent="0.25">
      <c r="A653" s="132" t="s">
        <v>52</v>
      </c>
      <c r="B653" s="133">
        <v>40057</v>
      </c>
      <c r="C653" s="132" t="s">
        <v>53</v>
      </c>
      <c r="D653" s="132">
        <v>4070</v>
      </c>
      <c r="E653" s="135">
        <v>53908.7</v>
      </c>
    </row>
    <row r="654" spans="1:5" ht="15.75" x14ac:dyDescent="0.25">
      <c r="A654" s="132" t="s">
        <v>52</v>
      </c>
      <c r="B654" s="133">
        <v>40112</v>
      </c>
      <c r="C654" s="132" t="s">
        <v>53</v>
      </c>
      <c r="D654" s="132">
        <v>98</v>
      </c>
      <c r="E654" s="135">
        <v>1138.3399999999999</v>
      </c>
    </row>
    <row r="655" spans="1:5" ht="15.75" x14ac:dyDescent="0.25">
      <c r="A655" s="132" t="s">
        <v>52</v>
      </c>
      <c r="B655" s="133">
        <v>40113</v>
      </c>
      <c r="C655" s="132" t="s">
        <v>53</v>
      </c>
      <c r="D655" s="132">
        <v>194</v>
      </c>
      <c r="E655" s="135">
        <v>4542.3100000000004</v>
      </c>
    </row>
    <row r="656" spans="1:5" ht="15.75" x14ac:dyDescent="0.25">
      <c r="A656" s="132" t="s">
        <v>52</v>
      </c>
      <c r="B656" s="133">
        <v>40117</v>
      </c>
      <c r="C656" s="132" t="s">
        <v>53</v>
      </c>
      <c r="D656" s="132">
        <v>167</v>
      </c>
      <c r="E656" s="135">
        <v>1633.32</v>
      </c>
    </row>
    <row r="657" spans="1:5" ht="15.75" x14ac:dyDescent="0.25">
      <c r="A657" s="132" t="s">
        <v>52</v>
      </c>
      <c r="B657" s="133">
        <v>40121</v>
      </c>
      <c r="C657" s="132" t="s">
        <v>53</v>
      </c>
      <c r="D657" s="132">
        <v>1263</v>
      </c>
      <c r="E657" s="135">
        <v>11157.31</v>
      </c>
    </row>
    <row r="658" spans="1:5" ht="15.75" x14ac:dyDescent="0.25">
      <c r="A658" s="132" t="s">
        <v>52</v>
      </c>
      <c r="B658" s="133">
        <v>40136</v>
      </c>
      <c r="C658" s="132" t="s">
        <v>53</v>
      </c>
      <c r="D658" s="132">
        <v>103</v>
      </c>
      <c r="E658" s="135">
        <v>735.03</v>
      </c>
    </row>
    <row r="659" spans="1:5" ht="15.75" x14ac:dyDescent="0.25">
      <c r="A659" s="132" t="s">
        <v>52</v>
      </c>
      <c r="B659" s="133">
        <v>40147</v>
      </c>
      <c r="C659" s="132" t="s">
        <v>53</v>
      </c>
      <c r="D659" s="132">
        <v>704</v>
      </c>
      <c r="E659" s="135">
        <v>54474.68</v>
      </c>
    </row>
    <row r="660" spans="1:5" ht="15.75" x14ac:dyDescent="0.25">
      <c r="A660" s="132" t="s">
        <v>52</v>
      </c>
      <c r="B660" s="133">
        <v>40155</v>
      </c>
      <c r="C660" s="132" t="s">
        <v>53</v>
      </c>
      <c r="D660" s="132">
        <v>186</v>
      </c>
      <c r="E660" s="135">
        <v>1006.37</v>
      </c>
    </row>
    <row r="661" spans="1:5" ht="15.75" x14ac:dyDescent="0.25">
      <c r="A661" s="132" t="s">
        <v>52</v>
      </c>
      <c r="B661" s="133">
        <v>40156</v>
      </c>
      <c r="C661" s="132" t="s">
        <v>53</v>
      </c>
      <c r="D661" s="132">
        <v>166</v>
      </c>
      <c r="E661" s="135">
        <v>-249.48</v>
      </c>
    </row>
    <row r="662" spans="1:5" ht="15.75" x14ac:dyDescent="0.25">
      <c r="A662" s="132" t="s">
        <v>52</v>
      </c>
      <c r="B662" s="133">
        <v>40163</v>
      </c>
      <c r="C662" s="132" t="s">
        <v>53</v>
      </c>
      <c r="D662" s="132">
        <v>11250</v>
      </c>
      <c r="E662" s="135">
        <v>179230.25</v>
      </c>
    </row>
    <row r="663" spans="1:5" ht="15.75" x14ac:dyDescent="0.25">
      <c r="A663" s="132" t="s">
        <v>52</v>
      </c>
      <c r="B663" s="133">
        <v>40190</v>
      </c>
      <c r="C663" s="132" t="s">
        <v>53</v>
      </c>
      <c r="D663" s="132">
        <v>209</v>
      </c>
      <c r="E663" s="135">
        <v>7050.41</v>
      </c>
    </row>
    <row r="664" spans="1:5" ht="15.75" x14ac:dyDescent="0.25">
      <c r="A664" s="132" t="s">
        <v>52</v>
      </c>
      <c r="B664" s="133">
        <v>40269</v>
      </c>
      <c r="C664" s="132" t="s">
        <v>53</v>
      </c>
      <c r="D664" s="132">
        <v>1087</v>
      </c>
      <c r="E664" s="135">
        <v>21858.76</v>
      </c>
    </row>
    <row r="665" spans="1:5" ht="15.75" x14ac:dyDescent="0.25">
      <c r="A665" s="132" t="s">
        <v>52</v>
      </c>
      <c r="B665" s="133">
        <v>40359</v>
      </c>
      <c r="C665" s="132" t="s">
        <v>53</v>
      </c>
      <c r="D665" s="132">
        <v>193</v>
      </c>
      <c r="E665" s="135">
        <v>12890.89</v>
      </c>
    </row>
    <row r="666" spans="1:5" ht="15.75" x14ac:dyDescent="0.25">
      <c r="A666" s="132" t="s">
        <v>52</v>
      </c>
      <c r="B666" s="133">
        <v>40451</v>
      </c>
      <c r="C666" s="132" t="s">
        <v>53</v>
      </c>
      <c r="D666" s="132">
        <v>246</v>
      </c>
      <c r="E666" s="135">
        <v>4067.03</v>
      </c>
    </row>
    <row r="667" spans="1:5" ht="15.75" x14ac:dyDescent="0.25">
      <c r="A667" s="132" t="s">
        <v>52</v>
      </c>
      <c r="B667" s="133">
        <v>40543</v>
      </c>
      <c r="C667" s="132" t="s">
        <v>53</v>
      </c>
      <c r="D667" s="132">
        <v>2062</v>
      </c>
      <c r="E667" s="135">
        <v>26132.5</v>
      </c>
    </row>
    <row r="668" spans="1:5" ht="15.75" x14ac:dyDescent="0.25">
      <c r="A668" s="132" t="s">
        <v>52</v>
      </c>
      <c r="B668" s="133">
        <v>40590</v>
      </c>
      <c r="C668" s="132" t="s">
        <v>53</v>
      </c>
      <c r="D668" s="132">
        <v>78</v>
      </c>
      <c r="E668" s="135">
        <v>712.92</v>
      </c>
    </row>
    <row r="669" spans="1:5" ht="15.75" x14ac:dyDescent="0.25">
      <c r="A669" s="132" t="s">
        <v>52</v>
      </c>
      <c r="B669" s="133">
        <v>40633</v>
      </c>
      <c r="C669" s="132" t="s">
        <v>53</v>
      </c>
      <c r="D669" s="132">
        <v>317</v>
      </c>
      <c r="E669" s="135">
        <v>14608.35</v>
      </c>
    </row>
    <row r="670" spans="1:5" ht="15.75" x14ac:dyDescent="0.25">
      <c r="A670" s="132" t="s">
        <v>52</v>
      </c>
      <c r="B670" s="133">
        <v>40663</v>
      </c>
      <c r="C670" s="132" t="s">
        <v>53</v>
      </c>
      <c r="D670" s="132">
        <v>1897</v>
      </c>
      <c r="E670" s="135">
        <v>63571.37</v>
      </c>
    </row>
    <row r="671" spans="1:5" ht="15.75" x14ac:dyDescent="0.25">
      <c r="A671" s="132" t="s">
        <v>52</v>
      </c>
      <c r="B671" s="133">
        <v>40724</v>
      </c>
      <c r="C671" s="132" t="s">
        <v>53</v>
      </c>
      <c r="D671" s="132">
        <v>449</v>
      </c>
      <c r="E671" s="135">
        <v>5887.08</v>
      </c>
    </row>
    <row r="672" spans="1:5" ht="15.75" x14ac:dyDescent="0.25">
      <c r="A672" s="132" t="s">
        <v>52</v>
      </c>
      <c r="B672" s="133">
        <v>40786</v>
      </c>
      <c r="C672" s="132" t="s">
        <v>53</v>
      </c>
      <c r="D672" s="132">
        <v>945</v>
      </c>
      <c r="E672" s="135">
        <v>22269.95</v>
      </c>
    </row>
    <row r="673" spans="1:5" ht="15.75" x14ac:dyDescent="0.25">
      <c r="A673" s="132" t="s">
        <v>52</v>
      </c>
      <c r="B673" s="133">
        <v>40816</v>
      </c>
      <c r="C673" s="132" t="s">
        <v>53</v>
      </c>
      <c r="D673" s="132">
        <v>183</v>
      </c>
      <c r="E673" s="135">
        <v>1819.13</v>
      </c>
    </row>
    <row r="674" spans="1:5" ht="15.75" x14ac:dyDescent="0.25">
      <c r="A674" s="132" t="s">
        <v>52</v>
      </c>
      <c r="B674" s="133">
        <v>40848</v>
      </c>
      <c r="C674" s="132" t="s">
        <v>53</v>
      </c>
      <c r="D674" s="132">
        <v>82</v>
      </c>
      <c r="E674" s="135">
        <v>10759.32</v>
      </c>
    </row>
    <row r="675" spans="1:5" ht="15.75" x14ac:dyDescent="0.25">
      <c r="A675" s="132" t="s">
        <v>52</v>
      </c>
      <c r="B675" s="133">
        <v>40878</v>
      </c>
      <c r="C675" s="132" t="s">
        <v>53</v>
      </c>
      <c r="D675" s="132">
        <v>504</v>
      </c>
      <c r="E675" s="135">
        <v>7006.7</v>
      </c>
    </row>
    <row r="676" spans="1:5" ht="15.75" x14ac:dyDescent="0.25">
      <c r="A676" s="132" t="s">
        <v>52</v>
      </c>
      <c r="B676" s="133">
        <v>40908</v>
      </c>
      <c r="C676" s="132" t="s">
        <v>53</v>
      </c>
      <c r="D676" s="132">
        <v>173</v>
      </c>
      <c r="E676" s="135">
        <v>2059.4499999999998</v>
      </c>
    </row>
    <row r="677" spans="1:5" ht="15.75" x14ac:dyDescent="0.25">
      <c r="A677" s="132" t="s">
        <v>52</v>
      </c>
      <c r="B677" s="133">
        <v>40999</v>
      </c>
      <c r="C677" s="132" t="s">
        <v>53</v>
      </c>
      <c r="D677" s="132">
        <v>178</v>
      </c>
      <c r="E677" s="135">
        <v>3610.74</v>
      </c>
    </row>
    <row r="678" spans="1:5" ht="15.75" x14ac:dyDescent="0.25">
      <c r="A678" s="132" t="s">
        <v>52</v>
      </c>
      <c r="B678" s="133">
        <v>41274</v>
      </c>
      <c r="C678" s="132" t="s">
        <v>53</v>
      </c>
      <c r="D678" s="132">
        <v>60</v>
      </c>
      <c r="E678" s="135">
        <v>3570.69</v>
      </c>
    </row>
    <row r="679" spans="1:5" ht="15.75" x14ac:dyDescent="0.25">
      <c r="A679" s="132" t="s">
        <v>52</v>
      </c>
      <c r="B679" s="133">
        <v>41305</v>
      </c>
      <c r="C679" s="132" t="s">
        <v>53</v>
      </c>
      <c r="D679" s="132">
        <v>1099</v>
      </c>
      <c r="E679" s="135">
        <v>16048.36</v>
      </c>
    </row>
    <row r="680" spans="1:5" ht="15.75" x14ac:dyDescent="0.25">
      <c r="A680" s="132" t="s">
        <v>52</v>
      </c>
      <c r="B680" s="133">
        <v>41364</v>
      </c>
      <c r="C680" s="132" t="s">
        <v>53</v>
      </c>
      <c r="D680" s="132">
        <v>25</v>
      </c>
      <c r="E680" s="135">
        <v>587.63</v>
      </c>
    </row>
    <row r="681" spans="1:5" ht="15.75" x14ac:dyDescent="0.25">
      <c r="A681" s="132" t="s">
        <v>52</v>
      </c>
      <c r="B681" s="133">
        <v>41394</v>
      </c>
      <c r="C681" s="132" t="s">
        <v>53</v>
      </c>
      <c r="D681" s="132">
        <v>8331</v>
      </c>
      <c r="E681" s="135">
        <v>162015.95000000001</v>
      </c>
    </row>
    <row r="682" spans="1:5" ht="15.75" x14ac:dyDescent="0.25">
      <c r="A682" s="132" t="s">
        <v>52</v>
      </c>
      <c r="B682" s="133">
        <v>41640</v>
      </c>
      <c r="C682" s="132" t="s">
        <v>53</v>
      </c>
      <c r="D682" s="132">
        <v>10203</v>
      </c>
      <c r="E682" s="135">
        <v>209567.66</v>
      </c>
    </row>
    <row r="683" spans="1:5" ht="15.75" x14ac:dyDescent="0.25">
      <c r="A683" s="132" t="s">
        <v>52</v>
      </c>
      <c r="B683" s="133">
        <v>41729</v>
      </c>
      <c r="C683" s="132" t="s">
        <v>53</v>
      </c>
      <c r="D683" s="132">
        <v>150</v>
      </c>
      <c r="E683" s="135">
        <v>726.7</v>
      </c>
    </row>
    <row r="684" spans="1:5" ht="15.75" x14ac:dyDescent="0.25">
      <c r="A684" s="132" t="s">
        <v>52</v>
      </c>
      <c r="B684" s="133">
        <v>41730</v>
      </c>
      <c r="C684" s="132" t="s">
        <v>53</v>
      </c>
      <c r="D684" s="132">
        <v>1701</v>
      </c>
      <c r="E684" s="135">
        <v>9737.2199999999993</v>
      </c>
    </row>
    <row r="685" spans="1:5" ht="15.75" x14ac:dyDescent="0.25">
      <c r="A685" s="132" t="s">
        <v>52</v>
      </c>
      <c r="B685" s="133">
        <v>41790</v>
      </c>
      <c r="C685" s="132" t="s">
        <v>53</v>
      </c>
      <c r="D685" s="132">
        <v>5623</v>
      </c>
      <c r="E685" s="135">
        <v>170144.12</v>
      </c>
    </row>
    <row r="686" spans="1:5" ht="15.75" x14ac:dyDescent="0.25">
      <c r="A686" s="132" t="s">
        <v>52</v>
      </c>
      <c r="B686" s="133">
        <v>41791</v>
      </c>
      <c r="C686" s="132" t="s">
        <v>53</v>
      </c>
      <c r="D686" s="132">
        <v>2277</v>
      </c>
      <c r="E686" s="135">
        <v>54882.98</v>
      </c>
    </row>
    <row r="687" spans="1:5" ht="15.75" x14ac:dyDescent="0.25">
      <c r="A687" s="132" t="s">
        <v>52</v>
      </c>
      <c r="B687" s="133">
        <v>41851</v>
      </c>
      <c r="C687" s="132" t="s">
        <v>53</v>
      </c>
      <c r="D687" s="132">
        <v>30849</v>
      </c>
      <c r="E687" s="135">
        <v>715286.57</v>
      </c>
    </row>
    <row r="688" spans="1:5" ht="15.75" x14ac:dyDescent="0.25">
      <c r="A688" s="132" t="s">
        <v>52</v>
      </c>
      <c r="B688" s="133">
        <v>41852</v>
      </c>
      <c r="C688" s="132" t="s">
        <v>53</v>
      </c>
      <c r="D688" s="132">
        <v>278</v>
      </c>
      <c r="E688" s="135">
        <v>7230.17</v>
      </c>
    </row>
    <row r="689" spans="1:5" ht="15.75" x14ac:dyDescent="0.25">
      <c r="A689" s="132" t="s">
        <v>52</v>
      </c>
      <c r="B689" s="133">
        <v>41912</v>
      </c>
      <c r="C689" s="132" t="s">
        <v>53</v>
      </c>
      <c r="D689" s="132">
        <v>367</v>
      </c>
      <c r="E689" s="135">
        <v>13060.05</v>
      </c>
    </row>
    <row r="690" spans="1:5" ht="15.75" x14ac:dyDescent="0.25">
      <c r="A690" s="132" t="s">
        <v>52</v>
      </c>
      <c r="B690" s="133">
        <v>41943</v>
      </c>
      <c r="C690" s="132" t="s">
        <v>53</v>
      </c>
      <c r="D690" s="132">
        <v>14356</v>
      </c>
      <c r="E690" s="135">
        <v>268010.28000000003</v>
      </c>
    </row>
    <row r="691" spans="1:5" ht="15.75" x14ac:dyDescent="0.25">
      <c r="A691" s="132" t="s">
        <v>52</v>
      </c>
      <c r="B691" s="133">
        <v>41973</v>
      </c>
      <c r="C691" s="132" t="s">
        <v>53</v>
      </c>
      <c r="D691" s="132">
        <v>430</v>
      </c>
      <c r="E691" s="135">
        <v>3421.76</v>
      </c>
    </row>
    <row r="692" spans="1:5" ht="15.75" x14ac:dyDescent="0.25">
      <c r="A692" s="132" t="s">
        <v>52</v>
      </c>
      <c r="B692" s="133">
        <v>42004</v>
      </c>
      <c r="C692" s="132" t="s">
        <v>53</v>
      </c>
      <c r="D692" s="132">
        <v>1989</v>
      </c>
      <c r="E692" s="135">
        <v>32879.42</v>
      </c>
    </row>
    <row r="693" spans="1:5" ht="15.75" x14ac:dyDescent="0.25">
      <c r="A693" s="132" t="s">
        <v>52</v>
      </c>
      <c r="B693" s="133">
        <v>42035</v>
      </c>
      <c r="C693" s="132" t="s">
        <v>53</v>
      </c>
      <c r="D693" s="132">
        <v>5430</v>
      </c>
      <c r="E693" s="135">
        <v>87469.43</v>
      </c>
    </row>
    <row r="694" spans="1:5" ht="15.75" x14ac:dyDescent="0.25">
      <c r="A694" s="132" t="s">
        <v>52</v>
      </c>
      <c r="B694" s="133">
        <v>42094</v>
      </c>
      <c r="C694" s="132" t="s">
        <v>53</v>
      </c>
      <c r="D694" s="132">
        <v>294</v>
      </c>
      <c r="E694" s="135">
        <v>15256.42</v>
      </c>
    </row>
    <row r="695" spans="1:5" ht="15.75" x14ac:dyDescent="0.25">
      <c r="A695" s="132" t="s">
        <v>52</v>
      </c>
      <c r="B695" s="133">
        <v>42124</v>
      </c>
      <c r="C695" s="132" t="s">
        <v>53</v>
      </c>
      <c r="D695" s="132">
        <v>11960</v>
      </c>
      <c r="E695" s="135">
        <v>209110.23</v>
      </c>
    </row>
    <row r="696" spans="1:5" ht="15.75" x14ac:dyDescent="0.25">
      <c r="A696" s="132" t="s">
        <v>52</v>
      </c>
      <c r="B696" s="133">
        <v>42185</v>
      </c>
      <c r="C696" s="132" t="s">
        <v>53</v>
      </c>
      <c r="D696" s="132">
        <v>1869</v>
      </c>
      <c r="E696" s="135">
        <v>44157.57</v>
      </c>
    </row>
    <row r="697" spans="1:5" ht="15.75" x14ac:dyDescent="0.25">
      <c r="A697" s="132" t="s">
        <v>52</v>
      </c>
      <c r="B697" s="133">
        <v>36526</v>
      </c>
      <c r="C697" s="132" t="s">
        <v>121</v>
      </c>
      <c r="D697" s="132">
        <v>42</v>
      </c>
      <c r="E697" s="135">
        <v>153.56</v>
      </c>
    </row>
    <row r="698" spans="1:5" ht="15.75" x14ac:dyDescent="0.25">
      <c r="A698" s="132" t="s">
        <v>52</v>
      </c>
      <c r="B698" s="133">
        <v>36892</v>
      </c>
      <c r="C698" s="132" t="s">
        <v>121</v>
      </c>
      <c r="D698" s="132">
        <v>752</v>
      </c>
      <c r="E698" s="135">
        <v>24641.59</v>
      </c>
    </row>
    <row r="699" spans="1:5" ht="15.75" x14ac:dyDescent="0.25">
      <c r="A699" s="132" t="s">
        <v>52</v>
      </c>
      <c r="B699" s="133">
        <v>40694</v>
      </c>
      <c r="C699" s="132" t="s">
        <v>121</v>
      </c>
      <c r="D699" s="132">
        <v>751</v>
      </c>
      <c r="E699" s="135">
        <v>8929.0300000000007</v>
      </c>
    </row>
    <row r="700" spans="1:5" ht="15.75" x14ac:dyDescent="0.25">
      <c r="A700" s="132" t="s">
        <v>52</v>
      </c>
      <c r="B700" s="133">
        <v>40968</v>
      </c>
      <c r="C700" s="132" t="s">
        <v>121</v>
      </c>
      <c r="D700" s="132">
        <v>4842</v>
      </c>
      <c r="E700" s="135">
        <v>66310.69</v>
      </c>
    </row>
    <row r="701" spans="1:5" ht="15.75" x14ac:dyDescent="0.25">
      <c r="A701" s="132" t="s">
        <v>52</v>
      </c>
      <c r="B701" s="133">
        <v>41730</v>
      </c>
      <c r="C701" s="132" t="s">
        <v>121</v>
      </c>
      <c r="D701" s="132">
        <v>2906</v>
      </c>
      <c r="E701" s="135">
        <v>16493.009999999998</v>
      </c>
    </row>
    <row r="702" spans="1:5" ht="15.75" x14ac:dyDescent="0.25">
      <c r="A702" s="132" t="s">
        <v>52</v>
      </c>
      <c r="B702" s="133">
        <v>41973</v>
      </c>
      <c r="C702" s="132" t="s">
        <v>121</v>
      </c>
      <c r="D702" s="132">
        <v>46</v>
      </c>
      <c r="E702" s="135">
        <v>607.78</v>
      </c>
    </row>
    <row r="703" spans="1:5" ht="15.75" x14ac:dyDescent="0.25">
      <c r="A703" s="132" t="s">
        <v>52</v>
      </c>
      <c r="B703" s="133">
        <v>34700</v>
      </c>
      <c r="C703" s="132" t="s">
        <v>59</v>
      </c>
      <c r="D703" s="132">
        <v>46</v>
      </c>
      <c r="E703" s="135">
        <v>12155.38</v>
      </c>
    </row>
    <row r="704" spans="1:5" ht="15.75" x14ac:dyDescent="0.25">
      <c r="A704" s="132" t="s">
        <v>52</v>
      </c>
      <c r="B704" s="133">
        <v>36892</v>
      </c>
      <c r="C704" s="132" t="s">
        <v>59</v>
      </c>
      <c r="D704" s="132">
        <v>4</v>
      </c>
      <c r="E704" s="135">
        <v>16.11</v>
      </c>
    </row>
    <row r="705" spans="1:5" ht="15.75" x14ac:dyDescent="0.25">
      <c r="A705" s="132" t="s">
        <v>52</v>
      </c>
      <c r="B705" s="133">
        <v>37257</v>
      </c>
      <c r="C705" s="132" t="s">
        <v>59</v>
      </c>
      <c r="D705" s="132">
        <v>281</v>
      </c>
      <c r="E705" s="135">
        <v>55094.17</v>
      </c>
    </row>
    <row r="706" spans="1:5" ht="15.75" x14ac:dyDescent="0.25">
      <c r="A706" s="132" t="s">
        <v>52</v>
      </c>
      <c r="B706" s="133">
        <v>39782</v>
      </c>
      <c r="C706" s="132" t="s">
        <v>59</v>
      </c>
      <c r="D706" s="132">
        <v>12</v>
      </c>
      <c r="E706" s="135">
        <v>37.28</v>
      </c>
    </row>
    <row r="707" spans="1:5" ht="15.75" x14ac:dyDescent="0.25">
      <c r="A707" s="132" t="s">
        <v>52</v>
      </c>
      <c r="B707" s="133">
        <v>40026</v>
      </c>
      <c r="C707" s="132" t="s">
        <v>59</v>
      </c>
      <c r="D707" s="132">
        <v>123</v>
      </c>
      <c r="E707" s="135">
        <v>3432.3</v>
      </c>
    </row>
    <row r="708" spans="1:5" ht="15.75" x14ac:dyDescent="0.25">
      <c r="A708" s="132" t="s">
        <v>52</v>
      </c>
      <c r="B708" s="133">
        <v>40057</v>
      </c>
      <c r="C708" s="132" t="s">
        <v>59</v>
      </c>
      <c r="D708" s="132">
        <v>637</v>
      </c>
      <c r="E708" s="135">
        <v>7311.16</v>
      </c>
    </row>
    <row r="709" spans="1:5" ht="15.75" x14ac:dyDescent="0.25">
      <c r="A709" s="132" t="s">
        <v>52</v>
      </c>
      <c r="B709" s="133">
        <v>40088</v>
      </c>
      <c r="C709" s="132" t="s">
        <v>59</v>
      </c>
      <c r="D709" s="132">
        <v>35</v>
      </c>
      <c r="E709" s="135">
        <v>-3786.11</v>
      </c>
    </row>
    <row r="710" spans="1:5" ht="15.75" x14ac:dyDescent="0.25">
      <c r="A710" s="132" t="s">
        <v>52</v>
      </c>
      <c r="B710" s="133">
        <v>40092</v>
      </c>
      <c r="C710" s="132" t="s">
        <v>59</v>
      </c>
      <c r="D710" s="132">
        <v>18</v>
      </c>
      <c r="E710" s="135">
        <v>-1632.04</v>
      </c>
    </row>
    <row r="711" spans="1:5" ht="15.75" x14ac:dyDescent="0.25">
      <c r="A711" s="132" t="s">
        <v>52</v>
      </c>
      <c r="B711" s="133">
        <v>40114</v>
      </c>
      <c r="C711" s="132" t="s">
        <v>59</v>
      </c>
      <c r="D711" s="132">
        <v>10</v>
      </c>
      <c r="E711" s="135">
        <v>300.31</v>
      </c>
    </row>
    <row r="712" spans="1:5" ht="15.75" x14ac:dyDescent="0.25">
      <c r="A712" s="132" t="s">
        <v>52</v>
      </c>
      <c r="B712" s="133">
        <v>40330</v>
      </c>
      <c r="C712" s="132" t="s">
        <v>59</v>
      </c>
      <c r="D712" s="132">
        <v>96</v>
      </c>
      <c r="E712" s="135">
        <v>2171.69</v>
      </c>
    </row>
    <row r="713" spans="1:5" ht="15.75" x14ac:dyDescent="0.25">
      <c r="A713" s="132" t="s">
        <v>52</v>
      </c>
      <c r="B713" s="133">
        <v>40663</v>
      </c>
      <c r="C713" s="132" t="s">
        <v>59</v>
      </c>
      <c r="D713" s="132">
        <v>29</v>
      </c>
      <c r="E713" s="135">
        <v>30.97</v>
      </c>
    </row>
    <row r="714" spans="1:5" ht="15.75" x14ac:dyDescent="0.25">
      <c r="A714" s="132" t="s">
        <v>52</v>
      </c>
      <c r="B714" s="133">
        <v>40695</v>
      </c>
      <c r="C714" s="132" t="s">
        <v>59</v>
      </c>
      <c r="D714" s="132">
        <v>1056</v>
      </c>
      <c r="E714" s="135">
        <v>25160.14</v>
      </c>
    </row>
    <row r="715" spans="1:5" ht="15.75" x14ac:dyDescent="0.25">
      <c r="A715" s="132" t="s">
        <v>52</v>
      </c>
      <c r="B715" s="133">
        <v>40786</v>
      </c>
      <c r="C715" s="132" t="s">
        <v>59</v>
      </c>
      <c r="D715" s="132">
        <v>111</v>
      </c>
      <c r="E715" s="135">
        <v>901.48</v>
      </c>
    </row>
    <row r="716" spans="1:5" ht="15.75" x14ac:dyDescent="0.25">
      <c r="A716" s="132" t="s">
        <v>52</v>
      </c>
      <c r="B716" s="133">
        <v>41153</v>
      </c>
      <c r="C716" s="132" t="s">
        <v>59</v>
      </c>
      <c r="D716" s="132">
        <v>75</v>
      </c>
      <c r="E716" s="135">
        <v>9232.98</v>
      </c>
    </row>
    <row r="717" spans="1:5" ht="15.75" x14ac:dyDescent="0.25">
      <c r="A717" s="132" t="s">
        <v>52</v>
      </c>
      <c r="B717" s="133">
        <v>41183</v>
      </c>
      <c r="C717" s="132" t="s">
        <v>59</v>
      </c>
      <c r="D717" s="132">
        <v>24</v>
      </c>
      <c r="E717" s="135">
        <v>1110.82</v>
      </c>
    </row>
    <row r="718" spans="1:5" ht="15.75" x14ac:dyDescent="0.25">
      <c r="A718" s="132" t="s">
        <v>52</v>
      </c>
      <c r="B718" s="133">
        <v>41244</v>
      </c>
      <c r="C718" s="132" t="s">
        <v>59</v>
      </c>
      <c r="D718" s="132">
        <v>192</v>
      </c>
      <c r="E718" s="135">
        <v>50594.43</v>
      </c>
    </row>
    <row r="719" spans="1:5" ht="15.75" x14ac:dyDescent="0.25">
      <c r="A719" s="132" t="s">
        <v>52</v>
      </c>
      <c r="B719" s="133">
        <v>41364</v>
      </c>
      <c r="C719" s="132" t="s">
        <v>59</v>
      </c>
      <c r="D719" s="132">
        <v>50</v>
      </c>
      <c r="E719" s="135">
        <v>3435.6</v>
      </c>
    </row>
    <row r="720" spans="1:5" ht="15.75" x14ac:dyDescent="0.25">
      <c r="A720" s="132" t="s">
        <v>52</v>
      </c>
      <c r="B720" s="133">
        <v>41759</v>
      </c>
      <c r="C720" s="132" t="s">
        <v>59</v>
      </c>
      <c r="D720" s="132">
        <v>22</v>
      </c>
      <c r="E720" s="135">
        <v>147.63</v>
      </c>
    </row>
    <row r="721" spans="1:5" ht="15.75" x14ac:dyDescent="0.25">
      <c r="A721" s="132" t="s">
        <v>52</v>
      </c>
      <c r="B721" s="133">
        <v>41790</v>
      </c>
      <c r="C721" s="132" t="s">
        <v>59</v>
      </c>
      <c r="D721" s="132">
        <v>141</v>
      </c>
      <c r="E721" s="135">
        <v>1418.25</v>
      </c>
    </row>
    <row r="722" spans="1:5" ht="15.75" x14ac:dyDescent="0.25">
      <c r="A722" s="132" t="s">
        <v>52</v>
      </c>
      <c r="B722" s="133">
        <v>41791</v>
      </c>
      <c r="C722" s="132" t="s">
        <v>59</v>
      </c>
      <c r="D722" s="132">
        <v>103</v>
      </c>
      <c r="E722" s="135">
        <v>3003.23</v>
      </c>
    </row>
    <row r="723" spans="1:5" ht="15.75" x14ac:dyDescent="0.25">
      <c r="A723" s="132" t="s">
        <v>52</v>
      </c>
      <c r="B723" s="133">
        <v>41851</v>
      </c>
      <c r="C723" s="132" t="s">
        <v>59</v>
      </c>
      <c r="D723" s="132">
        <v>630</v>
      </c>
      <c r="E723" s="135">
        <v>12637.42</v>
      </c>
    </row>
    <row r="724" spans="1:5" ht="15.75" x14ac:dyDescent="0.25">
      <c r="A724" s="132" t="s">
        <v>52</v>
      </c>
      <c r="B724" s="133">
        <v>42004</v>
      </c>
      <c r="C724" s="132" t="s">
        <v>59</v>
      </c>
      <c r="D724" s="132">
        <v>120</v>
      </c>
      <c r="E724" s="135">
        <v>1760.22</v>
      </c>
    </row>
    <row r="725" spans="1:5" ht="15.75" x14ac:dyDescent="0.25">
      <c r="A725" s="132" t="s">
        <v>52</v>
      </c>
      <c r="B725" s="133">
        <v>42124</v>
      </c>
      <c r="C725" s="132" t="s">
        <v>59</v>
      </c>
      <c r="D725" s="132">
        <v>15542</v>
      </c>
      <c r="E725" s="135">
        <v>109721.16</v>
      </c>
    </row>
    <row r="726" spans="1:5" ht="15.75" x14ac:dyDescent="0.25">
      <c r="A726" s="132" t="s">
        <v>52</v>
      </c>
      <c r="B726" s="133">
        <v>42185</v>
      </c>
      <c r="C726" s="132" t="s">
        <v>59</v>
      </c>
      <c r="D726" s="132">
        <v>24628</v>
      </c>
      <c r="E726" s="135">
        <v>75896.02</v>
      </c>
    </row>
    <row r="727" spans="1:5" ht="15.75" x14ac:dyDescent="0.25">
      <c r="A727" s="132" t="s">
        <v>52</v>
      </c>
      <c r="B727" s="133">
        <v>42309</v>
      </c>
      <c r="C727" s="132" t="s">
        <v>59</v>
      </c>
      <c r="D727" s="132">
        <v>1782</v>
      </c>
      <c r="E727" s="135">
        <v>4840.92</v>
      </c>
    </row>
    <row r="728" spans="1:5" ht="15.75" x14ac:dyDescent="0.25">
      <c r="A728" s="132" t="s">
        <v>52</v>
      </c>
      <c r="B728" s="133">
        <v>24473</v>
      </c>
      <c r="C728" s="132" t="s">
        <v>105</v>
      </c>
      <c r="D728" s="132">
        <v>2879</v>
      </c>
      <c r="E728" s="135">
        <v>623.66</v>
      </c>
    </row>
    <row r="729" spans="1:5" ht="15.75" x14ac:dyDescent="0.25">
      <c r="A729" s="132" t="s">
        <v>52</v>
      </c>
      <c r="B729" s="133">
        <v>24838</v>
      </c>
      <c r="C729" s="132" t="s">
        <v>105</v>
      </c>
      <c r="D729" s="132">
        <v>3752</v>
      </c>
      <c r="E729" s="135">
        <v>3940.91</v>
      </c>
    </row>
    <row r="730" spans="1:5" ht="15.75" x14ac:dyDescent="0.25">
      <c r="A730" s="132" t="s">
        <v>52</v>
      </c>
      <c r="B730" s="133">
        <v>25934</v>
      </c>
      <c r="C730" s="132" t="s">
        <v>105</v>
      </c>
      <c r="D730" s="132">
        <v>1031</v>
      </c>
      <c r="E730" s="135">
        <v>722.17</v>
      </c>
    </row>
    <row r="731" spans="1:5" ht="15.75" x14ac:dyDescent="0.25">
      <c r="A731" s="132" t="s">
        <v>52</v>
      </c>
      <c r="B731" s="133">
        <v>26665</v>
      </c>
      <c r="C731" s="132" t="s">
        <v>105</v>
      </c>
      <c r="D731" s="132">
        <v>6456</v>
      </c>
      <c r="E731" s="135">
        <v>5620.36</v>
      </c>
    </row>
    <row r="732" spans="1:5" ht="15.75" x14ac:dyDescent="0.25">
      <c r="A732" s="132" t="s">
        <v>52</v>
      </c>
      <c r="B732" s="133">
        <v>27030</v>
      </c>
      <c r="C732" s="132" t="s">
        <v>105</v>
      </c>
      <c r="D732" s="132">
        <v>238</v>
      </c>
      <c r="E732" s="135">
        <v>784.37</v>
      </c>
    </row>
    <row r="733" spans="1:5" ht="15.75" x14ac:dyDescent="0.25">
      <c r="A733" s="132" t="s">
        <v>52</v>
      </c>
      <c r="B733" s="133">
        <v>27395</v>
      </c>
      <c r="C733" s="132" t="s">
        <v>105</v>
      </c>
      <c r="D733" s="132">
        <v>7102</v>
      </c>
      <c r="E733" s="135">
        <v>6552.95</v>
      </c>
    </row>
    <row r="734" spans="1:5" ht="15.75" x14ac:dyDescent="0.25">
      <c r="A734" s="132" t="s">
        <v>52</v>
      </c>
      <c r="B734" s="133">
        <v>28491</v>
      </c>
      <c r="C734" s="132" t="s">
        <v>105</v>
      </c>
      <c r="D734" s="132">
        <v>2541</v>
      </c>
      <c r="E734" s="135">
        <v>1809.28</v>
      </c>
    </row>
    <row r="735" spans="1:5" ht="15.75" x14ac:dyDescent="0.25">
      <c r="A735" s="132" t="s">
        <v>52</v>
      </c>
      <c r="B735" s="133">
        <v>28856</v>
      </c>
      <c r="C735" s="132" t="s">
        <v>105</v>
      </c>
      <c r="D735" s="132">
        <v>227</v>
      </c>
      <c r="E735" s="135">
        <v>256.74</v>
      </c>
    </row>
    <row r="736" spans="1:5" ht="15.75" x14ac:dyDescent="0.25">
      <c r="A736" s="132" t="s">
        <v>52</v>
      </c>
      <c r="B736" s="133">
        <v>29587</v>
      </c>
      <c r="C736" s="132" t="s">
        <v>105</v>
      </c>
      <c r="D736" s="132">
        <v>312</v>
      </c>
      <c r="E736" s="135">
        <v>666.3</v>
      </c>
    </row>
    <row r="737" spans="1:5" ht="15.75" x14ac:dyDescent="0.25">
      <c r="A737" s="132" t="s">
        <v>52</v>
      </c>
      <c r="B737" s="133">
        <v>29952</v>
      </c>
      <c r="C737" s="132" t="s">
        <v>105</v>
      </c>
      <c r="D737" s="132">
        <v>1614</v>
      </c>
      <c r="E737" s="135">
        <v>1628.8</v>
      </c>
    </row>
    <row r="738" spans="1:5" ht="15.75" x14ac:dyDescent="0.25">
      <c r="A738" s="132" t="s">
        <v>52</v>
      </c>
      <c r="B738" s="133">
        <v>30317</v>
      </c>
      <c r="C738" s="132" t="s">
        <v>105</v>
      </c>
      <c r="D738" s="132">
        <v>158</v>
      </c>
      <c r="E738" s="135">
        <v>194.39</v>
      </c>
    </row>
    <row r="739" spans="1:5" ht="15.75" x14ac:dyDescent="0.25">
      <c r="A739" s="132" t="s">
        <v>52</v>
      </c>
      <c r="B739" s="133">
        <v>30682</v>
      </c>
      <c r="C739" s="132" t="s">
        <v>105</v>
      </c>
      <c r="D739" s="132">
        <v>474</v>
      </c>
      <c r="E739" s="135">
        <v>590.86</v>
      </c>
    </row>
    <row r="740" spans="1:5" ht="15.75" x14ac:dyDescent="0.25">
      <c r="A740" s="132" t="s">
        <v>52</v>
      </c>
      <c r="B740" s="133">
        <v>31048</v>
      </c>
      <c r="C740" s="132" t="s">
        <v>105</v>
      </c>
      <c r="D740" s="132">
        <v>1143</v>
      </c>
      <c r="E740" s="135">
        <v>1259.67</v>
      </c>
    </row>
    <row r="741" spans="1:5" ht="15.75" x14ac:dyDescent="0.25">
      <c r="A741" s="132" t="s">
        <v>52</v>
      </c>
      <c r="B741" s="133">
        <v>31413</v>
      </c>
      <c r="C741" s="132" t="s">
        <v>105</v>
      </c>
      <c r="D741" s="132">
        <v>4608</v>
      </c>
      <c r="E741" s="135">
        <v>5936.21</v>
      </c>
    </row>
    <row r="742" spans="1:5" ht="15.75" x14ac:dyDescent="0.25">
      <c r="A742" s="132" t="s">
        <v>52</v>
      </c>
      <c r="B742" s="133">
        <v>31778</v>
      </c>
      <c r="C742" s="132" t="s">
        <v>105</v>
      </c>
      <c r="D742" s="132">
        <v>3157</v>
      </c>
      <c r="E742" s="135">
        <v>6077.82</v>
      </c>
    </row>
    <row r="743" spans="1:5" ht="15.75" x14ac:dyDescent="0.25">
      <c r="A743" s="132" t="s">
        <v>52</v>
      </c>
      <c r="B743" s="133">
        <v>32143</v>
      </c>
      <c r="C743" s="132" t="s">
        <v>105</v>
      </c>
      <c r="D743" s="132">
        <v>4929</v>
      </c>
      <c r="E743" s="135">
        <v>9269.69</v>
      </c>
    </row>
    <row r="744" spans="1:5" ht="15.75" x14ac:dyDescent="0.25">
      <c r="A744" s="132" t="s">
        <v>52</v>
      </c>
      <c r="B744" s="133">
        <v>32509</v>
      </c>
      <c r="C744" s="132" t="s">
        <v>105</v>
      </c>
      <c r="D744" s="132">
        <v>6224</v>
      </c>
      <c r="E744" s="135">
        <v>20737.68</v>
      </c>
    </row>
    <row r="745" spans="1:5" ht="15.75" x14ac:dyDescent="0.25">
      <c r="A745" s="132" t="s">
        <v>52</v>
      </c>
      <c r="B745" s="133">
        <v>32874</v>
      </c>
      <c r="C745" s="132" t="s">
        <v>105</v>
      </c>
      <c r="D745" s="132">
        <v>2956</v>
      </c>
      <c r="E745" s="135">
        <v>8261</v>
      </c>
    </row>
    <row r="746" spans="1:5" ht="15.75" x14ac:dyDescent="0.25">
      <c r="A746" s="132" t="s">
        <v>52</v>
      </c>
      <c r="B746" s="133">
        <v>33239</v>
      </c>
      <c r="C746" s="132" t="s">
        <v>105</v>
      </c>
      <c r="D746" s="132">
        <v>3216</v>
      </c>
      <c r="E746" s="135">
        <v>10375.84</v>
      </c>
    </row>
    <row r="747" spans="1:5" ht="15.75" x14ac:dyDescent="0.25">
      <c r="A747" s="132" t="s">
        <v>52</v>
      </c>
      <c r="B747" s="133">
        <v>33604</v>
      </c>
      <c r="C747" s="132" t="s">
        <v>105</v>
      </c>
      <c r="D747" s="132">
        <v>14642</v>
      </c>
      <c r="E747" s="135">
        <v>50506.44</v>
      </c>
    </row>
    <row r="748" spans="1:5" ht="15.75" x14ac:dyDescent="0.25">
      <c r="A748" s="132" t="s">
        <v>52</v>
      </c>
      <c r="B748" s="133">
        <v>33970</v>
      </c>
      <c r="C748" s="132" t="s">
        <v>105</v>
      </c>
      <c r="D748" s="132">
        <v>8436</v>
      </c>
      <c r="E748" s="135">
        <v>25318.33</v>
      </c>
    </row>
    <row r="749" spans="1:5" ht="15.75" x14ac:dyDescent="0.25">
      <c r="A749" s="132" t="s">
        <v>52</v>
      </c>
      <c r="B749" s="133">
        <v>34335</v>
      </c>
      <c r="C749" s="132" t="s">
        <v>105</v>
      </c>
      <c r="D749" s="132">
        <v>19684</v>
      </c>
      <c r="E749" s="135">
        <v>49036.57</v>
      </c>
    </row>
    <row r="750" spans="1:5" ht="15.75" x14ac:dyDescent="0.25">
      <c r="A750" s="132" t="s">
        <v>52</v>
      </c>
      <c r="B750" s="133">
        <v>34700</v>
      </c>
      <c r="C750" s="132" t="s">
        <v>105</v>
      </c>
      <c r="D750" s="132">
        <v>24608</v>
      </c>
      <c r="E750" s="135">
        <v>76599.679999999993</v>
      </c>
    </row>
    <row r="751" spans="1:5" ht="15.75" x14ac:dyDescent="0.25">
      <c r="A751" s="132" t="s">
        <v>52</v>
      </c>
      <c r="B751" s="133">
        <v>35065</v>
      </c>
      <c r="C751" s="132" t="s">
        <v>105</v>
      </c>
      <c r="D751" s="132">
        <v>33883</v>
      </c>
      <c r="E751" s="135">
        <v>137496.76999999999</v>
      </c>
    </row>
    <row r="752" spans="1:5" ht="15.75" x14ac:dyDescent="0.25">
      <c r="A752" s="132" t="s">
        <v>52</v>
      </c>
      <c r="B752" s="133">
        <v>35431</v>
      </c>
      <c r="C752" s="132" t="s">
        <v>105</v>
      </c>
      <c r="D752" s="132">
        <v>19540</v>
      </c>
      <c r="E752" s="135">
        <v>74084.850000000006</v>
      </c>
    </row>
    <row r="753" spans="1:5" ht="15.75" x14ac:dyDescent="0.25">
      <c r="A753" s="132" t="s">
        <v>52</v>
      </c>
      <c r="B753" s="133">
        <v>35796</v>
      </c>
      <c r="C753" s="132" t="s">
        <v>105</v>
      </c>
      <c r="D753" s="132">
        <v>31523</v>
      </c>
      <c r="E753" s="135">
        <v>111259.67</v>
      </c>
    </row>
    <row r="754" spans="1:5" ht="15.75" x14ac:dyDescent="0.25">
      <c r="A754" s="132" t="s">
        <v>52</v>
      </c>
      <c r="B754" s="133">
        <v>36161</v>
      </c>
      <c r="C754" s="132" t="s">
        <v>105</v>
      </c>
      <c r="D754" s="132">
        <v>8147</v>
      </c>
      <c r="E754" s="135">
        <v>49524.3</v>
      </c>
    </row>
    <row r="755" spans="1:5" ht="15.75" x14ac:dyDescent="0.25">
      <c r="A755" s="132" t="s">
        <v>52</v>
      </c>
      <c r="B755" s="133">
        <v>36526</v>
      </c>
      <c r="C755" s="132" t="s">
        <v>105</v>
      </c>
      <c r="D755" s="132">
        <v>60902</v>
      </c>
      <c r="E755" s="135">
        <v>369320.92</v>
      </c>
    </row>
    <row r="756" spans="1:5" ht="15.75" x14ac:dyDescent="0.25">
      <c r="A756" s="132" t="s">
        <v>52</v>
      </c>
      <c r="B756" s="133">
        <v>36892</v>
      </c>
      <c r="C756" s="132" t="s">
        <v>105</v>
      </c>
      <c r="D756" s="132">
        <v>82570</v>
      </c>
      <c r="E756" s="135">
        <v>497576.97</v>
      </c>
    </row>
    <row r="757" spans="1:5" ht="15.75" x14ac:dyDescent="0.25">
      <c r="A757" s="132" t="s">
        <v>52</v>
      </c>
      <c r="B757" s="133">
        <v>37257</v>
      </c>
      <c r="C757" s="132" t="s">
        <v>105</v>
      </c>
      <c r="D757" s="132">
        <v>75594</v>
      </c>
      <c r="E757" s="135">
        <v>628939.84</v>
      </c>
    </row>
    <row r="758" spans="1:5" ht="15.75" x14ac:dyDescent="0.25">
      <c r="A758" s="132" t="s">
        <v>52</v>
      </c>
      <c r="B758" s="133">
        <v>37622</v>
      </c>
      <c r="C758" s="132" t="s">
        <v>105</v>
      </c>
      <c r="D758" s="132">
        <v>234418</v>
      </c>
      <c r="E758" s="135">
        <v>1738958.81</v>
      </c>
    </row>
    <row r="759" spans="1:5" ht="15.75" x14ac:dyDescent="0.25">
      <c r="A759" s="132" t="s">
        <v>52</v>
      </c>
      <c r="B759" s="133">
        <v>37987</v>
      </c>
      <c r="C759" s="132" t="s">
        <v>105</v>
      </c>
      <c r="D759" s="132">
        <v>164384</v>
      </c>
      <c r="E759" s="135">
        <v>1104285.98</v>
      </c>
    </row>
    <row r="760" spans="1:5" ht="15.75" x14ac:dyDescent="0.25">
      <c r="A760" s="132" t="s">
        <v>52</v>
      </c>
      <c r="B760" s="133">
        <v>38353</v>
      </c>
      <c r="C760" s="132" t="s">
        <v>105</v>
      </c>
      <c r="D760" s="132">
        <v>37176</v>
      </c>
      <c r="E760" s="135">
        <v>458263.57</v>
      </c>
    </row>
    <row r="761" spans="1:5" ht="15.75" x14ac:dyDescent="0.25">
      <c r="A761" s="132" t="s">
        <v>52</v>
      </c>
      <c r="B761" s="133">
        <v>39083</v>
      </c>
      <c r="C761" s="132" t="s">
        <v>105</v>
      </c>
      <c r="D761" s="132">
        <v>242794</v>
      </c>
      <c r="E761" s="135">
        <v>657336.80000000005</v>
      </c>
    </row>
    <row r="762" spans="1:5" ht="15.75" x14ac:dyDescent="0.25">
      <c r="A762" s="132" t="s">
        <v>52</v>
      </c>
      <c r="B762" s="133">
        <v>39356</v>
      </c>
      <c r="C762" s="132" t="s">
        <v>105</v>
      </c>
      <c r="D762" s="132">
        <v>6377</v>
      </c>
      <c r="E762" s="135">
        <v>-567.98</v>
      </c>
    </row>
    <row r="763" spans="1:5" ht="15.75" x14ac:dyDescent="0.25">
      <c r="A763" s="132" t="s">
        <v>52</v>
      </c>
      <c r="B763" s="133">
        <v>39448</v>
      </c>
      <c r="C763" s="132" t="s">
        <v>105</v>
      </c>
      <c r="D763" s="132">
        <v>241466</v>
      </c>
      <c r="E763" s="135">
        <v>904102.59</v>
      </c>
    </row>
    <row r="764" spans="1:5" ht="15.75" x14ac:dyDescent="0.25">
      <c r="A764" s="132" t="s">
        <v>52</v>
      </c>
      <c r="B764" s="133">
        <v>39479</v>
      </c>
      <c r="C764" s="132" t="s">
        <v>105</v>
      </c>
      <c r="D764" s="132">
        <v>621</v>
      </c>
      <c r="E764" s="135">
        <v>90.76</v>
      </c>
    </row>
    <row r="765" spans="1:5" ht="15.75" x14ac:dyDescent="0.25">
      <c r="A765" s="132" t="s">
        <v>52</v>
      </c>
      <c r="B765" s="133">
        <v>39691</v>
      </c>
      <c r="C765" s="132" t="s">
        <v>105</v>
      </c>
      <c r="D765" s="132">
        <v>219</v>
      </c>
      <c r="E765" s="135">
        <v>1021.36</v>
      </c>
    </row>
    <row r="766" spans="1:5" ht="15.75" x14ac:dyDescent="0.25">
      <c r="A766" s="132" t="s">
        <v>52</v>
      </c>
      <c r="B766" s="133">
        <v>39715</v>
      </c>
      <c r="C766" s="132" t="s">
        <v>105</v>
      </c>
      <c r="D766" s="132">
        <v>2671</v>
      </c>
      <c r="E766" s="135">
        <v>7396.64</v>
      </c>
    </row>
    <row r="767" spans="1:5" ht="15.75" x14ac:dyDescent="0.25">
      <c r="A767" s="132" t="s">
        <v>52</v>
      </c>
      <c r="B767" s="133">
        <v>39752</v>
      </c>
      <c r="C767" s="132" t="s">
        <v>105</v>
      </c>
      <c r="D767" s="132">
        <v>567</v>
      </c>
      <c r="E767" s="135">
        <v>4452.99</v>
      </c>
    </row>
    <row r="768" spans="1:5" ht="15.75" x14ac:dyDescent="0.25">
      <c r="A768" s="132" t="s">
        <v>52</v>
      </c>
      <c r="B768" s="133">
        <v>39782</v>
      </c>
      <c r="C768" s="132" t="s">
        <v>105</v>
      </c>
      <c r="D768" s="132">
        <v>18052</v>
      </c>
      <c r="E768" s="135">
        <v>231448.43</v>
      </c>
    </row>
    <row r="769" spans="1:5" ht="15.75" x14ac:dyDescent="0.25">
      <c r="A769" s="132" t="s">
        <v>52</v>
      </c>
      <c r="B769" s="133">
        <v>39813</v>
      </c>
      <c r="C769" s="132" t="s">
        <v>105</v>
      </c>
      <c r="D769" s="132">
        <v>8562</v>
      </c>
      <c r="E769" s="135">
        <v>189703.45</v>
      </c>
    </row>
    <row r="770" spans="1:5" ht="15.75" x14ac:dyDescent="0.25">
      <c r="A770" s="132" t="s">
        <v>52</v>
      </c>
      <c r="B770" s="133">
        <v>39844</v>
      </c>
      <c r="C770" s="132" t="s">
        <v>105</v>
      </c>
      <c r="D770" s="132">
        <v>2040</v>
      </c>
      <c r="E770" s="135">
        <v>101656.78</v>
      </c>
    </row>
    <row r="771" spans="1:5" ht="15.75" x14ac:dyDescent="0.25">
      <c r="A771" s="132" t="s">
        <v>52</v>
      </c>
      <c r="B771" s="133">
        <v>39872</v>
      </c>
      <c r="C771" s="132" t="s">
        <v>105</v>
      </c>
      <c r="D771" s="132">
        <v>264</v>
      </c>
      <c r="E771" s="135">
        <v>1711.65</v>
      </c>
    </row>
    <row r="772" spans="1:5" ht="15.75" x14ac:dyDescent="0.25">
      <c r="A772" s="132" t="s">
        <v>52</v>
      </c>
      <c r="B772" s="133">
        <v>40009</v>
      </c>
      <c r="C772" s="132" t="s">
        <v>105</v>
      </c>
      <c r="D772" s="132">
        <v>1227</v>
      </c>
      <c r="E772" s="135">
        <v>0.01</v>
      </c>
    </row>
    <row r="773" spans="1:5" ht="15.75" x14ac:dyDescent="0.25">
      <c r="A773" s="132" t="s">
        <v>52</v>
      </c>
      <c r="B773" s="133">
        <v>40025</v>
      </c>
      <c r="C773" s="132" t="s">
        <v>105</v>
      </c>
      <c r="D773" s="132">
        <v>264</v>
      </c>
      <c r="E773" s="135">
        <v>2308.52</v>
      </c>
    </row>
    <row r="774" spans="1:5" ht="15.75" x14ac:dyDescent="0.25">
      <c r="A774" s="132" t="s">
        <v>52</v>
      </c>
      <c r="B774" s="133">
        <v>40026</v>
      </c>
      <c r="C774" s="132" t="s">
        <v>105</v>
      </c>
      <c r="D774" s="132">
        <v>266090</v>
      </c>
      <c r="E774" s="135">
        <v>2417318.5</v>
      </c>
    </row>
    <row r="775" spans="1:5" ht="15.75" x14ac:dyDescent="0.25">
      <c r="A775" s="132" t="s">
        <v>52</v>
      </c>
      <c r="B775" s="133">
        <v>40031</v>
      </c>
      <c r="C775" s="132" t="s">
        <v>105</v>
      </c>
      <c r="D775" s="132">
        <v>124</v>
      </c>
      <c r="E775" s="135">
        <v>769.8</v>
      </c>
    </row>
    <row r="776" spans="1:5" ht="15.75" x14ac:dyDescent="0.25">
      <c r="A776" s="132" t="s">
        <v>52</v>
      </c>
      <c r="B776" s="133">
        <v>40031</v>
      </c>
      <c r="C776" s="132" t="s">
        <v>105</v>
      </c>
      <c r="D776" s="132">
        <v>1233</v>
      </c>
      <c r="E776" s="135">
        <v>14256.35</v>
      </c>
    </row>
    <row r="777" spans="1:5" ht="15.75" x14ac:dyDescent="0.25">
      <c r="A777" s="132" t="s">
        <v>52</v>
      </c>
      <c r="B777" s="133">
        <v>40035</v>
      </c>
      <c r="C777" s="132" t="s">
        <v>105</v>
      </c>
      <c r="D777" s="132">
        <v>20699</v>
      </c>
      <c r="E777" s="135">
        <v>121401.85</v>
      </c>
    </row>
    <row r="778" spans="1:5" ht="15.75" x14ac:dyDescent="0.25">
      <c r="A778" s="132" t="s">
        <v>52</v>
      </c>
      <c r="B778" s="133">
        <v>40057</v>
      </c>
      <c r="C778" s="132" t="s">
        <v>105</v>
      </c>
      <c r="D778" s="132">
        <v>343</v>
      </c>
      <c r="E778" s="135">
        <v>3385.37</v>
      </c>
    </row>
    <row r="779" spans="1:5" ht="15.75" x14ac:dyDescent="0.25">
      <c r="A779" s="132" t="s">
        <v>52</v>
      </c>
      <c r="B779" s="133">
        <v>40087</v>
      </c>
      <c r="C779" s="132" t="s">
        <v>105</v>
      </c>
      <c r="D779" s="132">
        <v>465</v>
      </c>
      <c r="E779" s="135">
        <v>4122.47</v>
      </c>
    </row>
    <row r="780" spans="1:5" ht="15.75" x14ac:dyDescent="0.25">
      <c r="A780" s="132" t="s">
        <v>52</v>
      </c>
      <c r="B780" s="133">
        <v>40091</v>
      </c>
      <c r="C780" s="132" t="s">
        <v>105</v>
      </c>
      <c r="D780" s="132">
        <v>3079</v>
      </c>
      <c r="E780" s="135">
        <v>39425.379999999997</v>
      </c>
    </row>
    <row r="781" spans="1:5" ht="15.75" x14ac:dyDescent="0.25">
      <c r="A781" s="132" t="s">
        <v>52</v>
      </c>
      <c r="B781" s="133">
        <v>40093</v>
      </c>
      <c r="C781" s="132" t="s">
        <v>105</v>
      </c>
      <c r="D781" s="132">
        <v>171</v>
      </c>
      <c r="E781" s="135">
        <v>-24057.97</v>
      </c>
    </row>
    <row r="782" spans="1:5" ht="15.75" x14ac:dyDescent="0.25">
      <c r="A782" s="132" t="s">
        <v>52</v>
      </c>
      <c r="B782" s="133">
        <v>40102</v>
      </c>
      <c r="C782" s="132" t="s">
        <v>105</v>
      </c>
      <c r="D782" s="132">
        <v>143</v>
      </c>
      <c r="E782" s="135">
        <v>135.4</v>
      </c>
    </row>
    <row r="783" spans="1:5" ht="15.75" x14ac:dyDescent="0.25">
      <c r="A783" s="132" t="s">
        <v>52</v>
      </c>
      <c r="B783" s="133">
        <v>40105</v>
      </c>
      <c r="C783" s="132" t="s">
        <v>105</v>
      </c>
      <c r="D783" s="132">
        <v>100</v>
      </c>
      <c r="E783" s="135">
        <v>1810.03</v>
      </c>
    </row>
    <row r="784" spans="1:5" ht="15.75" x14ac:dyDescent="0.25">
      <c r="A784" s="132" t="s">
        <v>52</v>
      </c>
      <c r="B784" s="133">
        <v>40113</v>
      </c>
      <c r="C784" s="132" t="s">
        <v>105</v>
      </c>
      <c r="D784" s="132">
        <v>593</v>
      </c>
      <c r="E784" s="135">
        <v>3342.36</v>
      </c>
    </row>
    <row r="785" spans="1:5" ht="15.75" x14ac:dyDescent="0.25">
      <c r="A785" s="132" t="s">
        <v>52</v>
      </c>
      <c r="B785" s="133">
        <v>40117</v>
      </c>
      <c r="C785" s="132" t="s">
        <v>105</v>
      </c>
      <c r="D785" s="132">
        <v>67859</v>
      </c>
      <c r="E785" s="135">
        <v>415184.24</v>
      </c>
    </row>
    <row r="786" spans="1:5" ht="15.75" x14ac:dyDescent="0.25">
      <c r="A786" s="132" t="s">
        <v>52</v>
      </c>
      <c r="B786" s="133">
        <v>40119</v>
      </c>
      <c r="C786" s="132" t="s">
        <v>105</v>
      </c>
      <c r="D786" s="132">
        <v>1434</v>
      </c>
      <c r="E786" s="135">
        <v>10248.629999999999</v>
      </c>
    </row>
    <row r="787" spans="1:5" ht="15.75" x14ac:dyDescent="0.25">
      <c r="A787" s="132" t="s">
        <v>52</v>
      </c>
      <c r="B787" s="133">
        <v>40128</v>
      </c>
      <c r="C787" s="132" t="s">
        <v>105</v>
      </c>
      <c r="D787" s="132">
        <v>148</v>
      </c>
      <c r="E787" s="135">
        <v>2236.08</v>
      </c>
    </row>
    <row r="788" spans="1:5" ht="15.75" x14ac:dyDescent="0.25">
      <c r="A788" s="132" t="s">
        <v>52</v>
      </c>
      <c r="B788" s="133">
        <v>40129</v>
      </c>
      <c r="C788" s="132" t="s">
        <v>105</v>
      </c>
      <c r="D788" s="132">
        <v>743</v>
      </c>
      <c r="E788" s="135">
        <v>1751.05</v>
      </c>
    </row>
    <row r="789" spans="1:5" ht="15.75" x14ac:dyDescent="0.25">
      <c r="A789" s="132" t="s">
        <v>52</v>
      </c>
      <c r="B789" s="133">
        <v>40133</v>
      </c>
      <c r="C789" s="132" t="s">
        <v>105</v>
      </c>
      <c r="D789" s="132">
        <v>3625</v>
      </c>
      <c r="E789" s="135">
        <v>105797.2</v>
      </c>
    </row>
    <row r="790" spans="1:5" ht="15.75" x14ac:dyDescent="0.25">
      <c r="A790" s="132" t="s">
        <v>52</v>
      </c>
      <c r="B790" s="133">
        <v>40137</v>
      </c>
      <c r="C790" s="132" t="s">
        <v>105</v>
      </c>
      <c r="D790" s="132">
        <v>91948</v>
      </c>
      <c r="E790" s="135">
        <v>640725.56000000006</v>
      </c>
    </row>
    <row r="791" spans="1:5" ht="15.75" x14ac:dyDescent="0.25">
      <c r="A791" s="132" t="s">
        <v>52</v>
      </c>
      <c r="B791" s="133">
        <v>40141</v>
      </c>
      <c r="C791" s="132" t="s">
        <v>105</v>
      </c>
      <c r="D791" s="132">
        <v>2872</v>
      </c>
      <c r="E791" s="135">
        <v>13002.32</v>
      </c>
    </row>
    <row r="792" spans="1:5" ht="15.75" x14ac:dyDescent="0.25">
      <c r="A792" s="132" t="s">
        <v>52</v>
      </c>
      <c r="B792" s="133">
        <v>40142</v>
      </c>
      <c r="C792" s="132" t="s">
        <v>105</v>
      </c>
      <c r="D792" s="132">
        <v>73852</v>
      </c>
      <c r="E792" s="135">
        <v>703373.35</v>
      </c>
    </row>
    <row r="793" spans="1:5" ht="15.75" x14ac:dyDescent="0.25">
      <c r="A793" s="132" t="s">
        <v>52</v>
      </c>
      <c r="B793" s="133">
        <v>40147</v>
      </c>
      <c r="C793" s="132" t="s">
        <v>105</v>
      </c>
      <c r="D793" s="132">
        <v>154394</v>
      </c>
      <c r="E793" s="135">
        <v>1267384.93</v>
      </c>
    </row>
    <row r="794" spans="1:5" ht="15.75" x14ac:dyDescent="0.25">
      <c r="A794" s="132" t="s">
        <v>52</v>
      </c>
      <c r="B794" s="133">
        <v>40150</v>
      </c>
      <c r="C794" s="132" t="s">
        <v>105</v>
      </c>
      <c r="D794" s="132">
        <v>117</v>
      </c>
      <c r="E794" s="135">
        <v>456.34</v>
      </c>
    </row>
    <row r="795" spans="1:5" ht="15.75" x14ac:dyDescent="0.25">
      <c r="A795" s="132" t="s">
        <v>52</v>
      </c>
      <c r="B795" s="133">
        <v>40155</v>
      </c>
      <c r="C795" s="132" t="s">
        <v>105</v>
      </c>
      <c r="D795" s="132">
        <v>357</v>
      </c>
      <c r="E795" s="135">
        <v>1020.2</v>
      </c>
    </row>
    <row r="796" spans="1:5" ht="15.75" x14ac:dyDescent="0.25">
      <c r="A796" s="132" t="s">
        <v>52</v>
      </c>
      <c r="B796" s="133">
        <v>40156</v>
      </c>
      <c r="C796" s="132" t="s">
        <v>105</v>
      </c>
      <c r="D796" s="132">
        <v>297</v>
      </c>
      <c r="E796" s="135">
        <v>-315.63</v>
      </c>
    </row>
    <row r="797" spans="1:5" ht="15.75" x14ac:dyDescent="0.25">
      <c r="A797" s="132" t="s">
        <v>52</v>
      </c>
      <c r="B797" s="133">
        <v>40163</v>
      </c>
      <c r="C797" s="132" t="s">
        <v>105</v>
      </c>
      <c r="D797" s="132">
        <v>448643</v>
      </c>
      <c r="E797" s="135">
        <v>3340294.35</v>
      </c>
    </row>
    <row r="798" spans="1:5" ht="15.75" x14ac:dyDescent="0.25">
      <c r="A798" s="132" t="s">
        <v>52</v>
      </c>
      <c r="B798" s="133">
        <v>40164</v>
      </c>
      <c r="C798" s="132" t="s">
        <v>105</v>
      </c>
      <c r="D798" s="132">
        <v>120</v>
      </c>
      <c r="E798" s="135">
        <v>10186.06</v>
      </c>
    </row>
    <row r="799" spans="1:5" ht="15.75" x14ac:dyDescent="0.25">
      <c r="A799" s="132" t="s">
        <v>52</v>
      </c>
      <c r="B799" s="133">
        <v>40179</v>
      </c>
      <c r="C799" s="132" t="s">
        <v>105</v>
      </c>
      <c r="D799" s="132">
        <v>719</v>
      </c>
      <c r="E799" s="135">
        <v>49209.15</v>
      </c>
    </row>
    <row r="800" spans="1:5" ht="15.75" x14ac:dyDescent="0.25">
      <c r="A800" s="132" t="s">
        <v>52</v>
      </c>
      <c r="B800" s="133">
        <v>40246</v>
      </c>
      <c r="C800" s="132" t="s">
        <v>105</v>
      </c>
      <c r="D800" s="132">
        <v>3660</v>
      </c>
      <c r="E800" s="135">
        <v>21147.11</v>
      </c>
    </row>
    <row r="801" spans="1:5" ht="15.75" x14ac:dyDescent="0.25">
      <c r="A801" s="132" t="s">
        <v>52</v>
      </c>
      <c r="B801" s="133">
        <v>40254</v>
      </c>
      <c r="C801" s="132" t="s">
        <v>105</v>
      </c>
      <c r="D801" s="132">
        <v>149</v>
      </c>
      <c r="E801" s="135">
        <v>542.36</v>
      </c>
    </row>
    <row r="802" spans="1:5" ht="15.75" x14ac:dyDescent="0.25">
      <c r="A802" s="132" t="s">
        <v>52</v>
      </c>
      <c r="B802" s="133">
        <v>40268</v>
      </c>
      <c r="C802" s="132" t="s">
        <v>105</v>
      </c>
      <c r="D802" s="132">
        <v>198</v>
      </c>
      <c r="E802" s="135">
        <v>2725.79</v>
      </c>
    </row>
    <row r="803" spans="1:5" ht="15.75" x14ac:dyDescent="0.25">
      <c r="A803" s="132" t="s">
        <v>52</v>
      </c>
      <c r="B803" s="133">
        <v>40269</v>
      </c>
      <c r="C803" s="132" t="s">
        <v>105</v>
      </c>
      <c r="D803" s="132">
        <v>577</v>
      </c>
      <c r="E803" s="135">
        <v>9397.93</v>
      </c>
    </row>
    <row r="804" spans="1:5" ht="15.75" x14ac:dyDescent="0.25">
      <c r="A804" s="132" t="s">
        <v>52</v>
      </c>
      <c r="B804" s="133">
        <v>40298</v>
      </c>
      <c r="C804" s="132" t="s">
        <v>105</v>
      </c>
      <c r="D804" s="132">
        <v>40</v>
      </c>
      <c r="E804" s="135">
        <v>-103.63</v>
      </c>
    </row>
    <row r="805" spans="1:5" ht="15.75" x14ac:dyDescent="0.25">
      <c r="A805" s="132" t="s">
        <v>52</v>
      </c>
      <c r="B805" s="133">
        <v>40299</v>
      </c>
      <c r="C805" s="132" t="s">
        <v>105</v>
      </c>
      <c r="D805" s="132">
        <v>1119</v>
      </c>
      <c r="E805" s="135">
        <v>-0.77</v>
      </c>
    </row>
    <row r="806" spans="1:5" ht="15.75" x14ac:dyDescent="0.25">
      <c r="A806" s="132" t="s">
        <v>52</v>
      </c>
      <c r="B806" s="133">
        <v>40330</v>
      </c>
      <c r="C806" s="132" t="s">
        <v>105</v>
      </c>
      <c r="D806" s="132">
        <v>2</v>
      </c>
      <c r="E806" s="135">
        <v>5.42</v>
      </c>
    </row>
    <row r="807" spans="1:5" ht="15.75" x14ac:dyDescent="0.25">
      <c r="A807" s="132" t="s">
        <v>52</v>
      </c>
      <c r="B807" s="133">
        <v>40359</v>
      </c>
      <c r="C807" s="132" t="s">
        <v>105</v>
      </c>
      <c r="D807" s="132">
        <v>348</v>
      </c>
      <c r="E807" s="135">
        <v>22351.63</v>
      </c>
    </row>
    <row r="808" spans="1:5" ht="15.75" x14ac:dyDescent="0.25">
      <c r="A808" s="132" t="s">
        <v>52</v>
      </c>
      <c r="B808" s="133">
        <v>40390</v>
      </c>
      <c r="C808" s="132" t="s">
        <v>105</v>
      </c>
      <c r="D808" s="132">
        <v>2528</v>
      </c>
      <c r="E808" s="135">
        <v>21850.91</v>
      </c>
    </row>
    <row r="809" spans="1:5" ht="15.75" x14ac:dyDescent="0.25">
      <c r="A809" s="132" t="s">
        <v>52</v>
      </c>
      <c r="B809" s="133">
        <v>40391</v>
      </c>
      <c r="C809" s="132" t="s">
        <v>105</v>
      </c>
      <c r="D809" s="132">
        <v>278</v>
      </c>
      <c r="E809" s="135">
        <v>6136.58</v>
      </c>
    </row>
    <row r="810" spans="1:5" ht="15.75" x14ac:dyDescent="0.25">
      <c r="A810" s="132" t="s">
        <v>52</v>
      </c>
      <c r="B810" s="133">
        <v>40422</v>
      </c>
      <c r="C810" s="132" t="s">
        <v>105</v>
      </c>
      <c r="D810" s="132">
        <v>749</v>
      </c>
      <c r="E810" s="135">
        <v>1203.1600000000001</v>
      </c>
    </row>
    <row r="811" spans="1:5" ht="15.75" x14ac:dyDescent="0.25">
      <c r="A811" s="132" t="s">
        <v>52</v>
      </c>
      <c r="B811" s="133">
        <v>40482</v>
      </c>
      <c r="C811" s="132" t="s">
        <v>105</v>
      </c>
      <c r="D811" s="132">
        <v>356</v>
      </c>
      <c r="E811" s="135">
        <v>1410.53</v>
      </c>
    </row>
    <row r="812" spans="1:5" ht="15.75" x14ac:dyDescent="0.25">
      <c r="A812" s="132" t="s">
        <v>52</v>
      </c>
      <c r="B812" s="133">
        <v>40512</v>
      </c>
      <c r="C812" s="132" t="s">
        <v>105</v>
      </c>
      <c r="D812" s="132">
        <v>228</v>
      </c>
      <c r="E812" s="135">
        <v>2176.44</v>
      </c>
    </row>
    <row r="813" spans="1:5" ht="15.75" x14ac:dyDescent="0.25">
      <c r="A813" s="132" t="s">
        <v>52</v>
      </c>
      <c r="B813" s="133">
        <v>40543</v>
      </c>
      <c r="C813" s="132" t="s">
        <v>105</v>
      </c>
      <c r="D813" s="132">
        <v>266</v>
      </c>
      <c r="E813" s="135">
        <v>342.76</v>
      </c>
    </row>
    <row r="814" spans="1:5" ht="15.75" x14ac:dyDescent="0.25">
      <c r="A814" s="132" t="s">
        <v>52</v>
      </c>
      <c r="B814" s="133">
        <v>40602</v>
      </c>
      <c r="C814" s="132" t="s">
        <v>105</v>
      </c>
      <c r="D814" s="132">
        <v>110</v>
      </c>
      <c r="E814" s="135">
        <v>1070.48</v>
      </c>
    </row>
    <row r="815" spans="1:5" ht="15.75" x14ac:dyDescent="0.25">
      <c r="A815" s="132" t="s">
        <v>52</v>
      </c>
      <c r="B815" s="133">
        <v>40633</v>
      </c>
      <c r="C815" s="132" t="s">
        <v>105</v>
      </c>
      <c r="D815" s="132">
        <v>268</v>
      </c>
      <c r="E815" s="135">
        <v>3530.63</v>
      </c>
    </row>
    <row r="816" spans="1:5" ht="15.75" x14ac:dyDescent="0.25">
      <c r="A816" s="132" t="s">
        <v>52</v>
      </c>
      <c r="B816" s="133">
        <v>40663</v>
      </c>
      <c r="C816" s="132" t="s">
        <v>105</v>
      </c>
      <c r="D816" s="132">
        <v>2905</v>
      </c>
      <c r="E816" s="135">
        <v>43748.56</v>
      </c>
    </row>
    <row r="817" spans="1:5" ht="15.75" x14ac:dyDescent="0.25">
      <c r="A817" s="132" t="s">
        <v>52</v>
      </c>
      <c r="B817" s="133">
        <v>40694</v>
      </c>
      <c r="C817" s="132" t="s">
        <v>105</v>
      </c>
      <c r="D817" s="132">
        <v>249</v>
      </c>
      <c r="E817" s="135">
        <v>1691.57</v>
      </c>
    </row>
    <row r="818" spans="1:5" ht="15.75" x14ac:dyDescent="0.25">
      <c r="A818" s="132" t="s">
        <v>52</v>
      </c>
      <c r="B818" s="133">
        <v>40695</v>
      </c>
      <c r="C818" s="132" t="s">
        <v>105</v>
      </c>
      <c r="D818" s="132">
        <v>2187</v>
      </c>
      <c r="E818" s="135">
        <v>29263.78</v>
      </c>
    </row>
    <row r="819" spans="1:5" ht="15.75" x14ac:dyDescent="0.25">
      <c r="A819" s="132" t="s">
        <v>52</v>
      </c>
      <c r="B819" s="133">
        <v>40724</v>
      </c>
      <c r="C819" s="132" t="s">
        <v>105</v>
      </c>
      <c r="D819" s="132">
        <v>2282</v>
      </c>
      <c r="E819" s="135">
        <v>38325.089999999997</v>
      </c>
    </row>
    <row r="820" spans="1:5" ht="15.75" x14ac:dyDescent="0.25">
      <c r="A820" s="132" t="s">
        <v>52</v>
      </c>
      <c r="B820" s="133">
        <v>40725</v>
      </c>
      <c r="C820" s="132" t="s">
        <v>105</v>
      </c>
      <c r="D820" s="132">
        <v>294</v>
      </c>
      <c r="E820" s="135">
        <v>1194.01</v>
      </c>
    </row>
    <row r="821" spans="1:5" ht="15.75" x14ac:dyDescent="0.25">
      <c r="A821" s="132" t="s">
        <v>52</v>
      </c>
      <c r="B821" s="133">
        <v>40756</v>
      </c>
      <c r="C821" s="132" t="s">
        <v>105</v>
      </c>
      <c r="D821" s="132">
        <v>85</v>
      </c>
      <c r="E821" s="135">
        <v>1179.3399999999999</v>
      </c>
    </row>
    <row r="822" spans="1:5" ht="15.75" x14ac:dyDescent="0.25">
      <c r="A822" s="132" t="s">
        <v>52</v>
      </c>
      <c r="B822" s="133">
        <v>40786</v>
      </c>
      <c r="C822" s="132" t="s">
        <v>105</v>
      </c>
      <c r="D822" s="132">
        <v>2269</v>
      </c>
      <c r="E822" s="135">
        <v>12287.2</v>
      </c>
    </row>
    <row r="823" spans="1:5" ht="15.75" x14ac:dyDescent="0.25">
      <c r="A823" s="132" t="s">
        <v>52</v>
      </c>
      <c r="B823" s="133">
        <v>40787</v>
      </c>
      <c r="C823" s="132" t="s">
        <v>105</v>
      </c>
      <c r="D823" s="132">
        <v>258</v>
      </c>
      <c r="E823" s="135">
        <v>9474.2199999999993</v>
      </c>
    </row>
    <row r="824" spans="1:5" ht="15.75" x14ac:dyDescent="0.25">
      <c r="A824" s="132" t="s">
        <v>52</v>
      </c>
      <c r="B824" s="133">
        <v>40816</v>
      </c>
      <c r="C824" s="132" t="s">
        <v>105</v>
      </c>
      <c r="D824" s="132">
        <v>1485</v>
      </c>
      <c r="E824" s="135">
        <v>44508.05</v>
      </c>
    </row>
    <row r="825" spans="1:5" ht="15.75" x14ac:dyDescent="0.25">
      <c r="A825" s="132" t="s">
        <v>52</v>
      </c>
      <c r="B825" s="133">
        <v>40847</v>
      </c>
      <c r="C825" s="132" t="s">
        <v>105</v>
      </c>
      <c r="D825" s="132">
        <v>603</v>
      </c>
      <c r="E825" s="135">
        <v>43768.76</v>
      </c>
    </row>
    <row r="826" spans="1:5" ht="15.75" x14ac:dyDescent="0.25">
      <c r="A826" s="132" t="s">
        <v>52</v>
      </c>
      <c r="B826" s="133">
        <v>40878</v>
      </c>
      <c r="C826" s="132" t="s">
        <v>105</v>
      </c>
      <c r="D826" s="132">
        <v>1065</v>
      </c>
      <c r="E826" s="135">
        <v>12586.6</v>
      </c>
    </row>
    <row r="827" spans="1:5" ht="15.75" x14ac:dyDescent="0.25">
      <c r="A827" s="132" t="s">
        <v>52</v>
      </c>
      <c r="B827" s="133">
        <v>40908</v>
      </c>
      <c r="C827" s="132" t="s">
        <v>105</v>
      </c>
      <c r="D827" s="132">
        <v>505</v>
      </c>
      <c r="E827" s="135">
        <v>10950.51</v>
      </c>
    </row>
    <row r="828" spans="1:5" ht="15.75" x14ac:dyDescent="0.25">
      <c r="A828" s="132" t="s">
        <v>52</v>
      </c>
      <c r="B828" s="133">
        <v>40968</v>
      </c>
      <c r="C828" s="132" t="s">
        <v>105</v>
      </c>
      <c r="D828" s="132">
        <v>155</v>
      </c>
      <c r="E828" s="135">
        <v>1524.94</v>
      </c>
    </row>
    <row r="829" spans="1:5" ht="15.75" x14ac:dyDescent="0.25">
      <c r="A829" s="132" t="s">
        <v>52</v>
      </c>
      <c r="B829" s="133">
        <v>40969</v>
      </c>
      <c r="C829" s="132" t="s">
        <v>105</v>
      </c>
      <c r="D829" s="132">
        <v>229</v>
      </c>
      <c r="E829" s="135">
        <v>4393.4799999999996</v>
      </c>
    </row>
    <row r="830" spans="1:5" ht="15.75" x14ac:dyDescent="0.25">
      <c r="A830" s="132" t="s">
        <v>52</v>
      </c>
      <c r="B830" s="133">
        <v>41029</v>
      </c>
      <c r="C830" s="132" t="s">
        <v>105</v>
      </c>
      <c r="D830" s="132">
        <v>361</v>
      </c>
      <c r="E830" s="135">
        <v>3691.3</v>
      </c>
    </row>
    <row r="831" spans="1:5" ht="15.75" x14ac:dyDescent="0.25">
      <c r="A831" s="132" t="s">
        <v>52</v>
      </c>
      <c r="B831" s="133">
        <v>41030</v>
      </c>
      <c r="C831" s="132" t="s">
        <v>105</v>
      </c>
      <c r="D831" s="132">
        <v>848</v>
      </c>
      <c r="E831" s="135">
        <v>31391.34</v>
      </c>
    </row>
    <row r="832" spans="1:5" ht="15.75" x14ac:dyDescent="0.25">
      <c r="A832" s="132" t="s">
        <v>52</v>
      </c>
      <c r="B832" s="133">
        <v>41122</v>
      </c>
      <c r="C832" s="132" t="s">
        <v>105</v>
      </c>
      <c r="D832" s="132">
        <v>248</v>
      </c>
      <c r="E832" s="135">
        <v>2367.21</v>
      </c>
    </row>
    <row r="833" spans="1:5" ht="15.75" x14ac:dyDescent="0.25">
      <c r="A833" s="132" t="s">
        <v>52</v>
      </c>
      <c r="B833" s="133">
        <v>41153</v>
      </c>
      <c r="C833" s="132" t="s">
        <v>105</v>
      </c>
      <c r="D833" s="132">
        <v>210</v>
      </c>
      <c r="E833" s="135">
        <v>26106.36</v>
      </c>
    </row>
    <row r="834" spans="1:5" ht="15.75" x14ac:dyDescent="0.25">
      <c r="A834" s="132" t="s">
        <v>52</v>
      </c>
      <c r="B834" s="133">
        <v>41182</v>
      </c>
      <c r="C834" s="132" t="s">
        <v>105</v>
      </c>
      <c r="D834" s="132">
        <v>800</v>
      </c>
      <c r="E834" s="135">
        <v>10312.549999999999</v>
      </c>
    </row>
    <row r="835" spans="1:5" ht="15.75" x14ac:dyDescent="0.25">
      <c r="A835" s="132" t="s">
        <v>52</v>
      </c>
      <c r="B835" s="133">
        <v>41183</v>
      </c>
      <c r="C835" s="132" t="s">
        <v>105</v>
      </c>
      <c r="D835" s="132">
        <v>12092</v>
      </c>
      <c r="E835" s="135">
        <v>364932.65</v>
      </c>
    </row>
    <row r="836" spans="1:5" ht="15.75" x14ac:dyDescent="0.25">
      <c r="A836" s="132" t="s">
        <v>52</v>
      </c>
      <c r="B836" s="133">
        <v>41213</v>
      </c>
      <c r="C836" s="132" t="s">
        <v>105</v>
      </c>
      <c r="D836" s="132">
        <v>1398</v>
      </c>
      <c r="E836" s="135">
        <v>15215.21</v>
      </c>
    </row>
    <row r="837" spans="1:5" ht="15.75" x14ac:dyDescent="0.25">
      <c r="A837" s="132" t="s">
        <v>52</v>
      </c>
      <c r="B837" s="133">
        <v>41214</v>
      </c>
      <c r="C837" s="132" t="s">
        <v>105</v>
      </c>
      <c r="D837" s="132">
        <v>15831</v>
      </c>
      <c r="E837" s="135">
        <v>277649.76</v>
      </c>
    </row>
    <row r="838" spans="1:5" ht="15.75" x14ac:dyDescent="0.25">
      <c r="A838" s="132" t="s">
        <v>52</v>
      </c>
      <c r="B838" s="133">
        <v>41274</v>
      </c>
      <c r="C838" s="132" t="s">
        <v>105</v>
      </c>
      <c r="D838" s="132">
        <v>5491</v>
      </c>
      <c r="E838" s="135">
        <v>64565.83</v>
      </c>
    </row>
    <row r="839" spans="1:5" ht="15.75" x14ac:dyDescent="0.25">
      <c r="A839" s="132" t="s">
        <v>52</v>
      </c>
      <c r="B839" s="133">
        <v>41305</v>
      </c>
      <c r="C839" s="132" t="s">
        <v>105</v>
      </c>
      <c r="D839" s="132">
        <v>100</v>
      </c>
      <c r="E839" s="135">
        <v>287.44</v>
      </c>
    </row>
    <row r="840" spans="1:5" ht="15.75" x14ac:dyDescent="0.25">
      <c r="A840" s="132" t="s">
        <v>52</v>
      </c>
      <c r="B840" s="133">
        <v>41333</v>
      </c>
      <c r="C840" s="132" t="s">
        <v>105</v>
      </c>
      <c r="D840" s="132">
        <v>3322</v>
      </c>
      <c r="E840" s="135">
        <v>100022.75</v>
      </c>
    </row>
    <row r="841" spans="1:5" ht="15.75" x14ac:dyDescent="0.25">
      <c r="A841" s="132" t="s">
        <v>52</v>
      </c>
      <c r="B841" s="133">
        <v>41334</v>
      </c>
      <c r="C841" s="132" t="s">
        <v>105</v>
      </c>
      <c r="D841" s="132">
        <v>895</v>
      </c>
      <c r="E841" s="135">
        <v>17476.12</v>
      </c>
    </row>
    <row r="842" spans="1:5" ht="15.75" x14ac:dyDescent="0.25">
      <c r="A842" s="132" t="s">
        <v>52</v>
      </c>
      <c r="B842" s="133">
        <v>41364</v>
      </c>
      <c r="C842" s="132" t="s">
        <v>105</v>
      </c>
      <c r="D842" s="132">
        <v>1532</v>
      </c>
      <c r="E842" s="135">
        <v>23686.720000000001</v>
      </c>
    </row>
    <row r="843" spans="1:5" ht="15.75" x14ac:dyDescent="0.25">
      <c r="A843" s="132" t="s">
        <v>52</v>
      </c>
      <c r="B843" s="133">
        <v>41394</v>
      </c>
      <c r="C843" s="132" t="s">
        <v>105</v>
      </c>
      <c r="D843" s="132">
        <v>20291</v>
      </c>
      <c r="E843" s="135">
        <v>341488.09</v>
      </c>
    </row>
    <row r="844" spans="1:5" ht="15.75" x14ac:dyDescent="0.25">
      <c r="A844" s="132" t="s">
        <v>52</v>
      </c>
      <c r="B844" s="133">
        <v>41426</v>
      </c>
      <c r="C844" s="132" t="s">
        <v>105</v>
      </c>
      <c r="D844" s="132">
        <v>1334</v>
      </c>
      <c r="E844" s="135">
        <v>38140.93</v>
      </c>
    </row>
    <row r="845" spans="1:5" ht="15.75" x14ac:dyDescent="0.25">
      <c r="A845" s="132" t="s">
        <v>52</v>
      </c>
      <c r="B845" s="133">
        <v>41456</v>
      </c>
      <c r="C845" s="132" t="s">
        <v>105</v>
      </c>
      <c r="D845" s="132">
        <v>70</v>
      </c>
      <c r="E845" s="135">
        <v>5159.29</v>
      </c>
    </row>
    <row r="846" spans="1:5" ht="15.75" x14ac:dyDescent="0.25">
      <c r="A846" s="132" t="s">
        <v>52</v>
      </c>
      <c r="B846" s="133">
        <v>41578</v>
      </c>
      <c r="C846" s="132" t="s">
        <v>105</v>
      </c>
      <c r="D846" s="132">
        <v>30</v>
      </c>
      <c r="E846" s="135">
        <v>188.96</v>
      </c>
    </row>
    <row r="847" spans="1:5" ht="15.75" x14ac:dyDescent="0.25">
      <c r="A847" s="132" t="s">
        <v>52</v>
      </c>
      <c r="B847" s="133">
        <v>41608</v>
      </c>
      <c r="C847" s="132" t="s">
        <v>105</v>
      </c>
      <c r="D847" s="132">
        <v>63</v>
      </c>
      <c r="E847" s="135">
        <v>773.09</v>
      </c>
    </row>
    <row r="848" spans="1:5" ht="15.75" x14ac:dyDescent="0.25">
      <c r="A848" s="132" t="s">
        <v>52</v>
      </c>
      <c r="B848" s="133">
        <v>41639</v>
      </c>
      <c r="C848" s="132" t="s">
        <v>105</v>
      </c>
      <c r="D848" s="132">
        <v>755</v>
      </c>
      <c r="E848" s="135">
        <v>10823.57</v>
      </c>
    </row>
    <row r="849" spans="1:5" ht="15.75" x14ac:dyDescent="0.25">
      <c r="A849" s="132" t="s">
        <v>52</v>
      </c>
      <c r="B849" s="133">
        <v>41640</v>
      </c>
      <c r="C849" s="132" t="s">
        <v>105</v>
      </c>
      <c r="D849" s="132">
        <v>16116</v>
      </c>
      <c r="E849" s="135">
        <v>154533.53</v>
      </c>
    </row>
    <row r="850" spans="1:5" ht="15.75" x14ac:dyDescent="0.25">
      <c r="A850" s="132" t="s">
        <v>52</v>
      </c>
      <c r="B850" s="133">
        <v>41730</v>
      </c>
      <c r="C850" s="132" t="s">
        <v>105</v>
      </c>
      <c r="D850" s="132">
        <v>980</v>
      </c>
      <c r="E850" s="135">
        <v>7609.94</v>
      </c>
    </row>
    <row r="851" spans="1:5" ht="15.75" x14ac:dyDescent="0.25">
      <c r="A851" s="132" t="s">
        <v>52</v>
      </c>
      <c r="B851" s="133">
        <v>41759</v>
      </c>
      <c r="C851" s="132" t="s">
        <v>105</v>
      </c>
      <c r="D851" s="132">
        <v>300</v>
      </c>
      <c r="E851" s="135">
        <v>3908.45</v>
      </c>
    </row>
    <row r="852" spans="1:5" ht="15.75" x14ac:dyDescent="0.25">
      <c r="A852" s="132" t="s">
        <v>52</v>
      </c>
      <c r="B852" s="133">
        <v>41791</v>
      </c>
      <c r="C852" s="132" t="s">
        <v>105</v>
      </c>
      <c r="D852" s="132">
        <v>4090</v>
      </c>
      <c r="E852" s="135">
        <v>71892.91</v>
      </c>
    </row>
    <row r="853" spans="1:5" ht="15.75" x14ac:dyDescent="0.25">
      <c r="A853" s="132" t="s">
        <v>52</v>
      </c>
      <c r="B853" s="133">
        <v>41851</v>
      </c>
      <c r="C853" s="132" t="s">
        <v>105</v>
      </c>
      <c r="D853" s="132">
        <v>82052</v>
      </c>
      <c r="E853" s="135">
        <v>1088351.8400000001</v>
      </c>
    </row>
    <row r="854" spans="1:5" ht="15.75" x14ac:dyDescent="0.25">
      <c r="A854" s="132" t="s">
        <v>52</v>
      </c>
      <c r="B854" s="133">
        <v>41852</v>
      </c>
      <c r="C854" s="132" t="s">
        <v>105</v>
      </c>
      <c r="D854" s="132">
        <v>623</v>
      </c>
      <c r="E854" s="135">
        <v>9477.92</v>
      </c>
    </row>
    <row r="855" spans="1:5" ht="15.75" x14ac:dyDescent="0.25">
      <c r="A855" s="132" t="s">
        <v>52</v>
      </c>
      <c r="B855" s="133">
        <v>41882</v>
      </c>
      <c r="C855" s="132" t="s">
        <v>105</v>
      </c>
      <c r="D855" s="132">
        <v>433</v>
      </c>
      <c r="E855" s="135">
        <v>6527.51</v>
      </c>
    </row>
    <row r="856" spans="1:5" ht="15.75" x14ac:dyDescent="0.25">
      <c r="A856" s="132" t="s">
        <v>52</v>
      </c>
      <c r="B856" s="133">
        <v>41943</v>
      </c>
      <c r="C856" s="132" t="s">
        <v>105</v>
      </c>
      <c r="D856" s="132">
        <v>20153</v>
      </c>
      <c r="E856" s="135">
        <v>298380.25</v>
      </c>
    </row>
    <row r="857" spans="1:5" ht="15.75" x14ac:dyDescent="0.25">
      <c r="A857" s="132" t="s">
        <v>52</v>
      </c>
      <c r="B857" s="133">
        <v>41973</v>
      </c>
      <c r="C857" s="132" t="s">
        <v>105</v>
      </c>
      <c r="D857" s="132">
        <v>1424</v>
      </c>
      <c r="E857" s="135">
        <v>10882.33</v>
      </c>
    </row>
    <row r="858" spans="1:5" ht="15.75" x14ac:dyDescent="0.25">
      <c r="A858" s="132" t="s">
        <v>52</v>
      </c>
      <c r="B858" s="133">
        <v>42004</v>
      </c>
      <c r="C858" s="132" t="s">
        <v>105</v>
      </c>
      <c r="D858" s="132">
        <v>26483</v>
      </c>
      <c r="E858" s="135">
        <v>450628.81</v>
      </c>
    </row>
    <row r="859" spans="1:5" ht="15.75" x14ac:dyDescent="0.25">
      <c r="A859" s="132" t="s">
        <v>52</v>
      </c>
      <c r="B859" s="133">
        <v>42035</v>
      </c>
      <c r="C859" s="132" t="s">
        <v>105</v>
      </c>
      <c r="D859" s="132">
        <v>9785</v>
      </c>
      <c r="E859" s="135">
        <v>84607.37</v>
      </c>
    </row>
    <row r="860" spans="1:5" ht="15.75" x14ac:dyDescent="0.25">
      <c r="A860" s="132" t="s">
        <v>52</v>
      </c>
      <c r="B860" s="133">
        <v>42063</v>
      </c>
      <c r="C860" s="132" t="s">
        <v>105</v>
      </c>
      <c r="D860" s="132">
        <v>95</v>
      </c>
      <c r="E860" s="135">
        <v>4612.32</v>
      </c>
    </row>
    <row r="861" spans="1:5" ht="15.75" x14ac:dyDescent="0.25">
      <c r="A861" s="132" t="s">
        <v>52</v>
      </c>
      <c r="B861" s="133">
        <v>42094</v>
      </c>
      <c r="C861" s="132" t="s">
        <v>105</v>
      </c>
      <c r="D861" s="132">
        <v>160</v>
      </c>
      <c r="E861" s="135">
        <v>5700.35</v>
      </c>
    </row>
    <row r="862" spans="1:5" ht="15.75" x14ac:dyDescent="0.25">
      <c r="A862" s="132" t="s">
        <v>52</v>
      </c>
      <c r="B862" s="133">
        <v>42124</v>
      </c>
      <c r="C862" s="132" t="s">
        <v>105</v>
      </c>
      <c r="D862" s="132">
        <v>1277</v>
      </c>
      <c r="E862" s="135">
        <v>15662.9</v>
      </c>
    </row>
    <row r="863" spans="1:5" ht="15.75" x14ac:dyDescent="0.25">
      <c r="A863" s="132" t="s">
        <v>52</v>
      </c>
      <c r="B863" s="133">
        <v>42155</v>
      </c>
      <c r="C863" s="132" t="s">
        <v>105</v>
      </c>
      <c r="D863" s="132">
        <v>258</v>
      </c>
      <c r="E863" s="135">
        <v>-1753.19</v>
      </c>
    </row>
    <row r="864" spans="1:5" ht="15.75" x14ac:dyDescent="0.25">
      <c r="A864" s="132" t="s">
        <v>52</v>
      </c>
      <c r="B864" s="133">
        <v>42185</v>
      </c>
      <c r="C864" s="132" t="s">
        <v>105</v>
      </c>
      <c r="D864" s="132">
        <v>20102</v>
      </c>
      <c r="E864" s="135">
        <v>468367.9</v>
      </c>
    </row>
    <row r="865" spans="1:5" ht="15.75" x14ac:dyDescent="0.25">
      <c r="A865" s="132" t="s">
        <v>52</v>
      </c>
      <c r="B865" s="133">
        <v>42216</v>
      </c>
      <c r="C865" s="132" t="s">
        <v>105</v>
      </c>
      <c r="D865" s="132">
        <v>5555</v>
      </c>
      <c r="E865" s="135">
        <v>151473.56</v>
      </c>
    </row>
    <row r="866" spans="1:5" ht="15.75" x14ac:dyDescent="0.25">
      <c r="A866" s="132" t="s">
        <v>52</v>
      </c>
      <c r="B866" s="133">
        <v>42247</v>
      </c>
      <c r="C866" s="132" t="s">
        <v>105</v>
      </c>
      <c r="D866" s="132">
        <v>511</v>
      </c>
      <c r="E866" s="135">
        <v>7232.4</v>
      </c>
    </row>
    <row r="867" spans="1:5" ht="15.75" x14ac:dyDescent="0.25">
      <c r="A867" s="132" t="s">
        <v>52</v>
      </c>
      <c r="B867" s="133">
        <v>42308</v>
      </c>
      <c r="C867" s="132" t="s">
        <v>105</v>
      </c>
      <c r="D867" s="132">
        <v>987</v>
      </c>
      <c r="E867" s="135">
        <v>24736.12</v>
      </c>
    </row>
    <row r="868" spans="1:5" ht="15.75" x14ac:dyDescent="0.25">
      <c r="A868" s="132" t="s">
        <v>52</v>
      </c>
      <c r="B868" s="133">
        <v>42309</v>
      </c>
      <c r="C868" s="132" t="s">
        <v>105</v>
      </c>
      <c r="D868" s="132">
        <v>3628</v>
      </c>
      <c r="E868" s="135">
        <v>50133.81</v>
      </c>
    </row>
    <row r="869" spans="1:5" ht="15.75" x14ac:dyDescent="0.25">
      <c r="A869" s="132" t="s">
        <v>52</v>
      </c>
      <c r="B869" s="133">
        <v>42400</v>
      </c>
      <c r="C869" s="132" t="s">
        <v>105</v>
      </c>
      <c r="D869" s="132">
        <v>235</v>
      </c>
      <c r="E869" s="135">
        <v>3266.98</v>
      </c>
    </row>
    <row r="870" spans="1:5" ht="15.75" x14ac:dyDescent="0.25">
      <c r="A870" s="132" t="s">
        <v>52</v>
      </c>
      <c r="B870" s="133">
        <v>40026</v>
      </c>
      <c r="C870" s="132" t="s">
        <v>92</v>
      </c>
      <c r="D870" s="132">
        <v>190</v>
      </c>
      <c r="E870" s="135">
        <v>1770.06</v>
      </c>
    </row>
    <row r="871" spans="1:5" ht="15.75" x14ac:dyDescent="0.25">
      <c r="A871" s="132" t="s">
        <v>52</v>
      </c>
      <c r="B871" s="133">
        <v>40330</v>
      </c>
      <c r="C871" s="132" t="s">
        <v>92</v>
      </c>
      <c r="D871" s="132">
        <v>3166</v>
      </c>
      <c r="E871" s="135">
        <v>6282.11</v>
      </c>
    </row>
    <row r="872" spans="1:5" ht="15.75" x14ac:dyDescent="0.25">
      <c r="A872" s="132" t="s">
        <v>52</v>
      </c>
      <c r="B872" s="133">
        <v>40724</v>
      </c>
      <c r="C872" s="132" t="s">
        <v>92</v>
      </c>
      <c r="D872" s="132">
        <v>158</v>
      </c>
      <c r="E872" s="135">
        <v>1513.61</v>
      </c>
    </row>
    <row r="873" spans="1:5" ht="15.75" x14ac:dyDescent="0.25">
      <c r="A873" s="132" t="s">
        <v>52</v>
      </c>
      <c r="B873" s="133">
        <v>41425</v>
      </c>
      <c r="C873" s="132" t="s">
        <v>92</v>
      </c>
      <c r="D873" s="132">
        <v>626</v>
      </c>
      <c r="E873" s="135">
        <v>244.91</v>
      </c>
    </row>
    <row r="874" spans="1:5" ht="15.75" x14ac:dyDescent="0.25">
      <c r="A874" s="132" t="s">
        <v>52</v>
      </c>
      <c r="B874" s="133">
        <v>25569</v>
      </c>
      <c r="C874" s="132" t="s">
        <v>54</v>
      </c>
      <c r="D874" s="132">
        <v>449</v>
      </c>
      <c r="E874" s="135">
        <v>600.51</v>
      </c>
    </row>
    <row r="875" spans="1:5" ht="15.75" x14ac:dyDescent="0.25">
      <c r="A875" s="132" t="s">
        <v>52</v>
      </c>
      <c r="B875" s="133">
        <v>26299</v>
      </c>
      <c r="C875" s="132" t="s">
        <v>54</v>
      </c>
      <c r="D875" s="132">
        <v>46</v>
      </c>
      <c r="E875" s="135">
        <v>441.75</v>
      </c>
    </row>
    <row r="876" spans="1:5" ht="15.75" x14ac:dyDescent="0.25">
      <c r="A876" s="132" t="s">
        <v>52</v>
      </c>
      <c r="B876" s="133">
        <v>26665</v>
      </c>
      <c r="C876" s="132" t="s">
        <v>54</v>
      </c>
      <c r="D876" s="132">
        <v>18715</v>
      </c>
      <c r="E876" s="135">
        <v>27375.5</v>
      </c>
    </row>
    <row r="877" spans="1:5" ht="15.75" x14ac:dyDescent="0.25">
      <c r="A877" s="132" t="s">
        <v>52</v>
      </c>
      <c r="B877" s="133">
        <v>27030</v>
      </c>
      <c r="C877" s="132" t="s">
        <v>54</v>
      </c>
      <c r="D877" s="132">
        <v>709</v>
      </c>
      <c r="E877" s="135">
        <v>2066.16</v>
      </c>
    </row>
    <row r="878" spans="1:5" ht="15.75" x14ac:dyDescent="0.25">
      <c r="A878" s="132" t="s">
        <v>52</v>
      </c>
      <c r="B878" s="133">
        <v>27395</v>
      </c>
      <c r="C878" s="132" t="s">
        <v>54</v>
      </c>
      <c r="D878" s="132">
        <v>8765</v>
      </c>
      <c r="E878" s="135">
        <v>15736.54</v>
      </c>
    </row>
    <row r="879" spans="1:5" ht="15.75" x14ac:dyDescent="0.25">
      <c r="A879" s="132" t="s">
        <v>52</v>
      </c>
      <c r="B879" s="133">
        <v>28126</v>
      </c>
      <c r="C879" s="132" t="s">
        <v>54</v>
      </c>
      <c r="D879" s="132">
        <v>699</v>
      </c>
      <c r="E879" s="135">
        <v>7100.97</v>
      </c>
    </row>
    <row r="880" spans="1:5" ht="15.75" x14ac:dyDescent="0.25">
      <c r="A880" s="132" t="s">
        <v>52</v>
      </c>
      <c r="B880" s="133">
        <v>28491</v>
      </c>
      <c r="C880" s="132" t="s">
        <v>54</v>
      </c>
      <c r="D880" s="132">
        <v>57</v>
      </c>
      <c r="E880" s="135">
        <v>76.84</v>
      </c>
    </row>
    <row r="881" spans="1:5" ht="15.75" x14ac:dyDescent="0.25">
      <c r="A881" s="132" t="s">
        <v>52</v>
      </c>
      <c r="B881" s="133">
        <v>28856</v>
      </c>
      <c r="C881" s="132" t="s">
        <v>54</v>
      </c>
      <c r="D881" s="132">
        <v>887</v>
      </c>
      <c r="E881" s="135">
        <v>3221.02</v>
      </c>
    </row>
    <row r="882" spans="1:5" ht="15.75" x14ac:dyDescent="0.25">
      <c r="A882" s="132" t="s">
        <v>52</v>
      </c>
      <c r="B882" s="133">
        <v>29952</v>
      </c>
      <c r="C882" s="132" t="s">
        <v>54</v>
      </c>
      <c r="D882" s="132">
        <v>1790</v>
      </c>
      <c r="E882" s="135">
        <v>1997.82</v>
      </c>
    </row>
    <row r="883" spans="1:5" ht="15.75" x14ac:dyDescent="0.25">
      <c r="A883" s="132" t="s">
        <v>52</v>
      </c>
      <c r="B883" s="133">
        <v>30317</v>
      </c>
      <c r="C883" s="132" t="s">
        <v>54</v>
      </c>
      <c r="D883" s="132">
        <v>72</v>
      </c>
      <c r="E883" s="135">
        <v>204.52</v>
      </c>
    </row>
    <row r="884" spans="1:5" ht="15.75" x14ac:dyDescent="0.25">
      <c r="A884" s="132" t="s">
        <v>52</v>
      </c>
      <c r="B884" s="133">
        <v>30682</v>
      </c>
      <c r="C884" s="132" t="s">
        <v>54</v>
      </c>
      <c r="D884" s="132">
        <v>2144</v>
      </c>
      <c r="E884" s="135">
        <v>7470.16</v>
      </c>
    </row>
    <row r="885" spans="1:5" ht="15.75" x14ac:dyDescent="0.25">
      <c r="A885" s="132" t="s">
        <v>52</v>
      </c>
      <c r="B885" s="133">
        <v>31048</v>
      </c>
      <c r="C885" s="132" t="s">
        <v>54</v>
      </c>
      <c r="D885" s="132">
        <v>476</v>
      </c>
      <c r="E885" s="135">
        <v>3326.85</v>
      </c>
    </row>
    <row r="886" spans="1:5" ht="15.75" x14ac:dyDescent="0.25">
      <c r="A886" s="132" t="s">
        <v>52</v>
      </c>
      <c r="B886" s="133">
        <v>31413</v>
      </c>
      <c r="C886" s="132" t="s">
        <v>54</v>
      </c>
      <c r="D886" s="132">
        <v>363</v>
      </c>
      <c r="E886" s="135">
        <v>2259.63</v>
      </c>
    </row>
    <row r="887" spans="1:5" ht="15.75" x14ac:dyDescent="0.25">
      <c r="A887" s="132" t="s">
        <v>52</v>
      </c>
      <c r="B887" s="133">
        <v>31778</v>
      </c>
      <c r="C887" s="132" t="s">
        <v>54</v>
      </c>
      <c r="D887" s="132">
        <v>1021</v>
      </c>
      <c r="E887" s="135">
        <v>15120.63</v>
      </c>
    </row>
    <row r="888" spans="1:5" ht="15.75" x14ac:dyDescent="0.25">
      <c r="A888" s="132" t="s">
        <v>52</v>
      </c>
      <c r="B888" s="133">
        <v>32143</v>
      </c>
      <c r="C888" s="132" t="s">
        <v>54</v>
      </c>
      <c r="D888" s="132">
        <v>1624</v>
      </c>
      <c r="E888" s="135">
        <v>8000.53</v>
      </c>
    </row>
    <row r="889" spans="1:5" ht="15.75" x14ac:dyDescent="0.25">
      <c r="A889" s="132" t="s">
        <v>52</v>
      </c>
      <c r="B889" s="133">
        <v>32509</v>
      </c>
      <c r="C889" s="132" t="s">
        <v>54</v>
      </c>
      <c r="D889" s="132">
        <v>1012</v>
      </c>
      <c r="E889" s="135">
        <v>8655.3700000000008</v>
      </c>
    </row>
    <row r="890" spans="1:5" ht="15.75" x14ac:dyDescent="0.25">
      <c r="A890" s="132" t="s">
        <v>52</v>
      </c>
      <c r="B890" s="133">
        <v>33239</v>
      </c>
      <c r="C890" s="132" t="s">
        <v>54</v>
      </c>
      <c r="D890" s="132">
        <v>1585</v>
      </c>
      <c r="E890" s="135">
        <v>18046.38</v>
      </c>
    </row>
    <row r="891" spans="1:5" ht="15.75" x14ac:dyDescent="0.25">
      <c r="A891" s="132" t="s">
        <v>52</v>
      </c>
      <c r="B891" s="133">
        <v>33604</v>
      </c>
      <c r="C891" s="132" t="s">
        <v>54</v>
      </c>
      <c r="D891" s="132">
        <v>127</v>
      </c>
      <c r="E891" s="135">
        <v>1244.04</v>
      </c>
    </row>
    <row r="892" spans="1:5" ht="15.75" x14ac:dyDescent="0.25">
      <c r="A892" s="132" t="s">
        <v>52</v>
      </c>
      <c r="B892" s="133">
        <v>34335</v>
      </c>
      <c r="C892" s="132" t="s">
        <v>54</v>
      </c>
      <c r="D892" s="132">
        <v>336</v>
      </c>
      <c r="E892" s="135">
        <v>4486.0600000000004</v>
      </c>
    </row>
    <row r="893" spans="1:5" ht="15.75" x14ac:dyDescent="0.25">
      <c r="A893" s="132" t="s">
        <v>52</v>
      </c>
      <c r="B893" s="133">
        <v>34700</v>
      </c>
      <c r="C893" s="132" t="s">
        <v>54</v>
      </c>
      <c r="D893" s="132">
        <v>128</v>
      </c>
      <c r="E893" s="135">
        <v>1057.3499999999999</v>
      </c>
    </row>
    <row r="894" spans="1:5" ht="15.75" x14ac:dyDescent="0.25">
      <c r="A894" s="132" t="s">
        <v>52</v>
      </c>
      <c r="B894" s="133">
        <v>35065</v>
      </c>
      <c r="C894" s="132" t="s">
        <v>54</v>
      </c>
      <c r="D894" s="132">
        <v>87</v>
      </c>
      <c r="E894" s="135">
        <v>1392.58</v>
      </c>
    </row>
    <row r="895" spans="1:5" ht="15.75" x14ac:dyDescent="0.25">
      <c r="A895" s="132" t="s">
        <v>52</v>
      </c>
      <c r="B895" s="133">
        <v>35431</v>
      </c>
      <c r="C895" s="132" t="s">
        <v>54</v>
      </c>
      <c r="D895" s="132">
        <v>2540</v>
      </c>
      <c r="E895" s="135">
        <v>24962.78</v>
      </c>
    </row>
    <row r="896" spans="1:5" ht="15.75" x14ac:dyDescent="0.25">
      <c r="A896" s="132" t="s">
        <v>52</v>
      </c>
      <c r="B896" s="133">
        <v>35796</v>
      </c>
      <c r="C896" s="132" t="s">
        <v>54</v>
      </c>
      <c r="D896" s="132">
        <v>1672</v>
      </c>
      <c r="E896" s="135">
        <v>25636.3</v>
      </c>
    </row>
    <row r="897" spans="1:5" ht="15.75" x14ac:dyDescent="0.25">
      <c r="A897" s="132" t="s">
        <v>52</v>
      </c>
      <c r="B897" s="133">
        <v>36526</v>
      </c>
      <c r="C897" s="132" t="s">
        <v>54</v>
      </c>
      <c r="D897" s="132">
        <v>5287</v>
      </c>
      <c r="E897" s="135">
        <v>25372.11</v>
      </c>
    </row>
    <row r="898" spans="1:5" ht="15.75" x14ac:dyDescent="0.25">
      <c r="A898" s="132" t="s">
        <v>52</v>
      </c>
      <c r="B898" s="133">
        <v>36892</v>
      </c>
      <c r="C898" s="132" t="s">
        <v>54</v>
      </c>
      <c r="D898" s="132">
        <v>81</v>
      </c>
      <c r="E898" s="135">
        <v>294.25</v>
      </c>
    </row>
    <row r="899" spans="1:5" ht="15.75" x14ac:dyDescent="0.25">
      <c r="A899" s="132" t="s">
        <v>52</v>
      </c>
      <c r="B899" s="133">
        <v>37257</v>
      </c>
      <c r="C899" s="132" t="s">
        <v>54</v>
      </c>
      <c r="D899" s="132">
        <v>2198</v>
      </c>
      <c r="E899" s="135">
        <v>17187.05</v>
      </c>
    </row>
    <row r="900" spans="1:5" ht="15.75" x14ac:dyDescent="0.25">
      <c r="A900" s="132" t="s">
        <v>52</v>
      </c>
      <c r="B900" s="133">
        <v>37622</v>
      </c>
      <c r="C900" s="132" t="s">
        <v>54</v>
      </c>
      <c r="D900" s="132">
        <v>141</v>
      </c>
      <c r="E900" s="135">
        <v>745.69</v>
      </c>
    </row>
    <row r="901" spans="1:5" ht="15.75" x14ac:dyDescent="0.25">
      <c r="A901" s="132" t="s">
        <v>52</v>
      </c>
      <c r="B901" s="133">
        <v>38353</v>
      </c>
      <c r="C901" s="132" t="s">
        <v>54</v>
      </c>
      <c r="D901" s="132">
        <v>320</v>
      </c>
      <c r="E901" s="135">
        <v>409.71</v>
      </c>
    </row>
    <row r="902" spans="1:5" ht="15.75" x14ac:dyDescent="0.25">
      <c r="A902" s="132" t="s">
        <v>52</v>
      </c>
      <c r="B902" s="133">
        <v>40025</v>
      </c>
      <c r="C902" s="132" t="s">
        <v>54</v>
      </c>
      <c r="D902" s="132">
        <v>298</v>
      </c>
      <c r="E902" s="135">
        <v>1690.95</v>
      </c>
    </row>
    <row r="903" spans="1:5" ht="15.75" x14ac:dyDescent="0.25">
      <c r="A903" s="132" t="s">
        <v>52</v>
      </c>
      <c r="B903" s="133">
        <v>40026</v>
      </c>
      <c r="C903" s="132" t="s">
        <v>54</v>
      </c>
      <c r="D903" s="132">
        <v>871</v>
      </c>
      <c r="E903" s="135">
        <v>3652.54</v>
      </c>
    </row>
    <row r="904" spans="1:5" ht="15.75" x14ac:dyDescent="0.25">
      <c r="A904" s="132" t="s">
        <v>52</v>
      </c>
      <c r="B904" s="133">
        <v>40057</v>
      </c>
      <c r="C904" s="132" t="s">
        <v>54</v>
      </c>
      <c r="D904" s="132">
        <v>991</v>
      </c>
      <c r="E904" s="135">
        <v>64111.39</v>
      </c>
    </row>
    <row r="905" spans="1:5" ht="15.75" x14ac:dyDescent="0.25">
      <c r="A905" s="132" t="s">
        <v>52</v>
      </c>
      <c r="B905" s="133">
        <v>40724</v>
      </c>
      <c r="C905" s="132" t="s">
        <v>54</v>
      </c>
      <c r="D905" s="132">
        <v>1802</v>
      </c>
      <c r="E905" s="135">
        <v>40287.03</v>
      </c>
    </row>
    <row r="906" spans="1:5" ht="15.75" x14ac:dyDescent="0.25">
      <c r="A906" s="132" t="s">
        <v>52</v>
      </c>
      <c r="B906" s="133">
        <v>40908</v>
      </c>
      <c r="C906" s="132" t="s">
        <v>54</v>
      </c>
      <c r="D906" s="132">
        <v>680</v>
      </c>
      <c r="E906" s="135">
        <v>2.67</v>
      </c>
    </row>
    <row r="907" spans="1:5" ht="15.75" x14ac:dyDescent="0.25">
      <c r="A907" s="132" t="s">
        <v>52</v>
      </c>
      <c r="B907" s="133">
        <v>40968</v>
      </c>
      <c r="C907" s="132" t="s">
        <v>54</v>
      </c>
      <c r="D907" s="132">
        <v>1706</v>
      </c>
      <c r="E907" s="135">
        <v>-66231.55</v>
      </c>
    </row>
    <row r="908" spans="1:5" ht="15.75" x14ac:dyDescent="0.25">
      <c r="A908" s="132" t="s">
        <v>52</v>
      </c>
      <c r="B908" s="133">
        <v>41640</v>
      </c>
      <c r="C908" s="132" t="s">
        <v>54</v>
      </c>
      <c r="D908" s="132">
        <v>681</v>
      </c>
      <c r="E908" s="135">
        <v>20831.990000000002</v>
      </c>
    </row>
    <row r="909" spans="1:5" ht="15.75" x14ac:dyDescent="0.25">
      <c r="A909" s="132" t="s">
        <v>52</v>
      </c>
      <c r="B909" s="133">
        <v>41790</v>
      </c>
      <c r="C909" s="132" t="s">
        <v>54</v>
      </c>
      <c r="D909" s="132">
        <v>178</v>
      </c>
      <c r="E909" s="135">
        <v>5728.26</v>
      </c>
    </row>
    <row r="910" spans="1:5" ht="15.75" x14ac:dyDescent="0.25">
      <c r="A910" s="132" t="s">
        <v>52</v>
      </c>
      <c r="B910" s="133">
        <v>41852</v>
      </c>
      <c r="C910" s="132" t="s">
        <v>54</v>
      </c>
      <c r="D910" s="132">
        <v>1428</v>
      </c>
      <c r="E910" s="135">
        <v>374374.05</v>
      </c>
    </row>
    <row r="911" spans="1:5" ht="15.75" x14ac:dyDescent="0.25">
      <c r="A911" s="132" t="s">
        <v>52</v>
      </c>
      <c r="B911" s="133">
        <v>41943</v>
      </c>
      <c r="C911" s="132" t="s">
        <v>54</v>
      </c>
      <c r="D911" s="132">
        <v>500</v>
      </c>
      <c r="E911" s="135">
        <v>14631.62</v>
      </c>
    </row>
    <row r="912" spans="1:5" ht="15.75" x14ac:dyDescent="0.25">
      <c r="A912" s="132" t="s">
        <v>52</v>
      </c>
      <c r="B912" s="133">
        <v>42064</v>
      </c>
      <c r="C912" s="132" t="s">
        <v>54</v>
      </c>
      <c r="D912" s="132">
        <v>324</v>
      </c>
      <c r="E912" s="135">
        <v>41648.620000000003</v>
      </c>
    </row>
    <row r="913" spans="1:5" ht="15.75" x14ac:dyDescent="0.25">
      <c r="A913" s="132" t="s">
        <v>52</v>
      </c>
      <c r="B913" s="133">
        <v>40633</v>
      </c>
      <c r="C913" s="132" t="s">
        <v>108</v>
      </c>
      <c r="D913" s="132">
        <v>75</v>
      </c>
      <c r="E913" s="135">
        <v>451.53</v>
      </c>
    </row>
    <row r="914" spans="1:5" ht="15.75" x14ac:dyDescent="0.25">
      <c r="A914" s="132" t="s">
        <v>52</v>
      </c>
      <c r="B914" s="133">
        <v>36892</v>
      </c>
      <c r="C914" s="132" t="s">
        <v>51</v>
      </c>
      <c r="D914" s="132">
        <v>569</v>
      </c>
      <c r="E914" s="135">
        <v>252.1</v>
      </c>
    </row>
    <row r="915" spans="1:5" ht="15.75" x14ac:dyDescent="0.25">
      <c r="A915" s="132" t="s">
        <v>52</v>
      </c>
      <c r="B915" s="133">
        <v>38353</v>
      </c>
      <c r="C915" s="132" t="s">
        <v>51</v>
      </c>
      <c r="D915" s="132">
        <v>390</v>
      </c>
      <c r="E915" s="135">
        <v>4400</v>
      </c>
    </row>
    <row r="916" spans="1:5" ht="15.75" x14ac:dyDescent="0.25">
      <c r="A916" s="132" t="s">
        <v>52</v>
      </c>
      <c r="B916" s="133">
        <v>39844</v>
      </c>
      <c r="C916" s="132" t="s">
        <v>51</v>
      </c>
      <c r="D916" s="132">
        <v>258</v>
      </c>
      <c r="E916" s="135">
        <v>157.02000000000001</v>
      </c>
    </row>
    <row r="917" spans="1:5" ht="15.75" x14ac:dyDescent="0.25">
      <c r="A917" s="132" t="s">
        <v>52</v>
      </c>
      <c r="B917" s="133">
        <v>40026</v>
      </c>
      <c r="C917" s="132" t="s">
        <v>51</v>
      </c>
      <c r="D917" s="132">
        <v>5615</v>
      </c>
      <c r="E917" s="135">
        <v>71141.72</v>
      </c>
    </row>
    <row r="918" spans="1:5" ht="15.75" x14ac:dyDescent="0.25">
      <c r="A918" s="132" t="s">
        <v>52</v>
      </c>
      <c r="B918" s="133">
        <v>40057</v>
      </c>
      <c r="C918" s="132" t="s">
        <v>51</v>
      </c>
      <c r="D918" s="132">
        <v>814</v>
      </c>
      <c r="E918" s="135">
        <v>2318.81</v>
      </c>
    </row>
    <row r="919" spans="1:5" ht="15.75" x14ac:dyDescent="0.25">
      <c r="A919" s="132" t="s">
        <v>52</v>
      </c>
      <c r="B919" s="133">
        <v>40117</v>
      </c>
      <c r="C919" s="132" t="s">
        <v>51</v>
      </c>
      <c r="D919" s="132">
        <v>248</v>
      </c>
      <c r="E919" s="135">
        <v>-1658.04</v>
      </c>
    </row>
    <row r="920" spans="1:5" ht="15.75" x14ac:dyDescent="0.25">
      <c r="A920" s="132" t="s">
        <v>52</v>
      </c>
      <c r="B920" s="133">
        <v>40147</v>
      </c>
      <c r="C920" s="132" t="s">
        <v>51</v>
      </c>
      <c r="D920" s="132">
        <v>2273</v>
      </c>
      <c r="E920" s="135">
        <v>7494.71</v>
      </c>
    </row>
    <row r="921" spans="1:5" ht="15.75" x14ac:dyDescent="0.25">
      <c r="A921" s="132" t="s">
        <v>52</v>
      </c>
      <c r="B921" s="133">
        <v>40269</v>
      </c>
      <c r="C921" s="132" t="s">
        <v>51</v>
      </c>
      <c r="D921" s="132">
        <v>820</v>
      </c>
      <c r="E921" s="135">
        <v>802.01</v>
      </c>
    </row>
    <row r="922" spans="1:5" ht="15.75" x14ac:dyDescent="0.25">
      <c r="A922" s="132" t="s">
        <v>52</v>
      </c>
      <c r="B922" s="133">
        <v>40330</v>
      </c>
      <c r="C922" s="132" t="s">
        <v>51</v>
      </c>
      <c r="D922" s="132">
        <v>85069</v>
      </c>
      <c r="E922" s="135">
        <v>140603.81</v>
      </c>
    </row>
    <row r="923" spans="1:5" ht="15.75" x14ac:dyDescent="0.25">
      <c r="A923" s="132" t="s">
        <v>52</v>
      </c>
      <c r="B923" s="133">
        <v>40391</v>
      </c>
      <c r="C923" s="132" t="s">
        <v>51</v>
      </c>
      <c r="D923" s="132">
        <v>1402</v>
      </c>
      <c r="E923" s="135">
        <v>2519.0700000000002</v>
      </c>
    </row>
    <row r="924" spans="1:5" ht="15.75" x14ac:dyDescent="0.25">
      <c r="A924" s="132" t="s">
        <v>52</v>
      </c>
      <c r="B924" s="133">
        <v>40451</v>
      </c>
      <c r="C924" s="132" t="s">
        <v>51</v>
      </c>
      <c r="D924" s="132">
        <v>193</v>
      </c>
      <c r="E924" s="135">
        <v>167.74</v>
      </c>
    </row>
    <row r="925" spans="1:5" ht="15.75" x14ac:dyDescent="0.25">
      <c r="A925" s="132" t="s">
        <v>52</v>
      </c>
      <c r="B925" s="133">
        <v>40633</v>
      </c>
      <c r="C925" s="132" t="s">
        <v>51</v>
      </c>
      <c r="D925" s="132">
        <v>826</v>
      </c>
      <c r="E925" s="135">
        <v>1425.48</v>
      </c>
    </row>
    <row r="926" spans="1:5" ht="15.75" x14ac:dyDescent="0.25">
      <c r="A926" s="132" t="s">
        <v>52</v>
      </c>
      <c r="B926" s="133">
        <v>40724</v>
      </c>
      <c r="C926" s="132" t="s">
        <v>51</v>
      </c>
      <c r="D926" s="132">
        <v>1321</v>
      </c>
      <c r="E926" s="135">
        <v>15086.95</v>
      </c>
    </row>
    <row r="927" spans="1:5" ht="15.75" x14ac:dyDescent="0.25">
      <c r="A927" s="132" t="s">
        <v>52</v>
      </c>
      <c r="B927" s="133">
        <v>40756</v>
      </c>
      <c r="C927" s="132" t="s">
        <v>51</v>
      </c>
      <c r="D927" s="132">
        <v>184940</v>
      </c>
      <c r="E927" s="135">
        <v>183617.58</v>
      </c>
    </row>
    <row r="928" spans="1:5" ht="15.75" x14ac:dyDescent="0.25">
      <c r="A928" s="132" t="s">
        <v>52</v>
      </c>
      <c r="B928" s="133">
        <v>40786</v>
      </c>
      <c r="C928" s="132" t="s">
        <v>51</v>
      </c>
      <c r="D928" s="132">
        <v>5510</v>
      </c>
      <c r="E928" s="135">
        <v>19939.96</v>
      </c>
    </row>
    <row r="929" spans="1:5" ht="15.75" x14ac:dyDescent="0.25">
      <c r="A929" s="132" t="s">
        <v>52</v>
      </c>
      <c r="B929" s="133">
        <v>40787</v>
      </c>
      <c r="C929" s="132" t="s">
        <v>51</v>
      </c>
      <c r="D929" s="132">
        <v>1423</v>
      </c>
      <c r="E929" s="135">
        <v>8965.56</v>
      </c>
    </row>
    <row r="930" spans="1:5" ht="15.75" x14ac:dyDescent="0.25">
      <c r="A930" s="132" t="s">
        <v>52</v>
      </c>
      <c r="B930" s="133">
        <v>40816</v>
      </c>
      <c r="C930" s="132" t="s">
        <v>51</v>
      </c>
      <c r="D930" s="132">
        <v>1253</v>
      </c>
      <c r="E930" s="135">
        <v>1552.28</v>
      </c>
    </row>
    <row r="931" spans="1:5" ht="15.75" x14ac:dyDescent="0.25">
      <c r="A931" s="132" t="s">
        <v>52</v>
      </c>
      <c r="B931" s="133">
        <v>40848</v>
      </c>
      <c r="C931" s="132" t="s">
        <v>51</v>
      </c>
      <c r="D931" s="132">
        <v>18944</v>
      </c>
      <c r="E931" s="135">
        <v>28110.87</v>
      </c>
    </row>
    <row r="932" spans="1:5" ht="15.75" x14ac:dyDescent="0.25">
      <c r="A932" s="132" t="s">
        <v>52</v>
      </c>
      <c r="B932" s="133">
        <v>40877</v>
      </c>
      <c r="C932" s="132" t="s">
        <v>51</v>
      </c>
      <c r="D932" s="132">
        <v>257</v>
      </c>
      <c r="E932" s="135">
        <v>2823.75</v>
      </c>
    </row>
    <row r="933" spans="1:5" ht="15.75" x14ac:dyDescent="0.25">
      <c r="A933" s="132" t="s">
        <v>52</v>
      </c>
      <c r="B933" s="133">
        <v>40878</v>
      </c>
      <c r="C933" s="132" t="s">
        <v>51</v>
      </c>
      <c r="D933" s="132">
        <v>3437</v>
      </c>
      <c r="E933" s="135">
        <v>2231.8200000000002</v>
      </c>
    </row>
    <row r="934" spans="1:5" ht="15.75" x14ac:dyDescent="0.25">
      <c r="A934" s="132" t="s">
        <v>52</v>
      </c>
      <c r="B934" s="133">
        <v>40908</v>
      </c>
      <c r="C934" s="132" t="s">
        <v>51</v>
      </c>
      <c r="D934" s="132">
        <v>0</v>
      </c>
      <c r="E934" s="135">
        <v>386.72</v>
      </c>
    </row>
    <row r="935" spans="1:5" ht="15.75" x14ac:dyDescent="0.25">
      <c r="A935" s="132" t="s">
        <v>52</v>
      </c>
      <c r="B935" s="133">
        <v>40968</v>
      </c>
      <c r="C935" s="132" t="s">
        <v>51</v>
      </c>
      <c r="D935" s="132">
        <v>184</v>
      </c>
      <c r="E935" s="135">
        <v>91.66</v>
      </c>
    </row>
    <row r="936" spans="1:5" ht="15.75" x14ac:dyDescent="0.25">
      <c r="A936" s="132" t="s">
        <v>52</v>
      </c>
      <c r="B936" s="133">
        <v>40969</v>
      </c>
      <c r="C936" s="132" t="s">
        <v>51</v>
      </c>
      <c r="D936" s="132">
        <v>4563</v>
      </c>
      <c r="E936" s="135">
        <v>21889.07</v>
      </c>
    </row>
    <row r="937" spans="1:5" ht="15.75" x14ac:dyDescent="0.25">
      <c r="A937" s="132" t="s">
        <v>52</v>
      </c>
      <c r="B937" s="133">
        <v>41030</v>
      </c>
      <c r="C937" s="132" t="s">
        <v>51</v>
      </c>
      <c r="D937" s="132">
        <v>7060</v>
      </c>
      <c r="E937" s="135">
        <v>8556.57</v>
      </c>
    </row>
    <row r="938" spans="1:5" ht="15.75" x14ac:dyDescent="0.25">
      <c r="A938" s="132" t="s">
        <v>52</v>
      </c>
      <c r="B938" s="133">
        <v>41061</v>
      </c>
      <c r="C938" s="132" t="s">
        <v>51</v>
      </c>
      <c r="D938" s="132">
        <v>27194</v>
      </c>
      <c r="E938" s="135">
        <v>53556.92</v>
      </c>
    </row>
    <row r="939" spans="1:5" ht="15.75" x14ac:dyDescent="0.25">
      <c r="A939" s="132" t="s">
        <v>52</v>
      </c>
      <c r="B939" s="133">
        <v>41091</v>
      </c>
      <c r="C939" s="132" t="s">
        <v>51</v>
      </c>
      <c r="D939" s="132">
        <v>1289</v>
      </c>
      <c r="E939" s="135">
        <v>3861.41</v>
      </c>
    </row>
    <row r="940" spans="1:5" ht="15.75" x14ac:dyDescent="0.25">
      <c r="A940" s="132" t="s">
        <v>52</v>
      </c>
      <c r="B940" s="133">
        <v>41122</v>
      </c>
      <c r="C940" s="132" t="s">
        <v>51</v>
      </c>
      <c r="D940" s="132">
        <v>1441</v>
      </c>
      <c r="E940" s="135">
        <v>1366.91</v>
      </c>
    </row>
    <row r="941" spans="1:5" ht="15.75" x14ac:dyDescent="0.25">
      <c r="A941" s="132" t="s">
        <v>52</v>
      </c>
      <c r="B941" s="133">
        <v>41135</v>
      </c>
      <c r="C941" s="132" t="s">
        <v>51</v>
      </c>
      <c r="D941" s="132">
        <v>2706</v>
      </c>
      <c r="E941" s="135">
        <v>2257.21</v>
      </c>
    </row>
    <row r="942" spans="1:5" ht="15.75" x14ac:dyDescent="0.25">
      <c r="A942" s="132" t="s">
        <v>52</v>
      </c>
      <c r="B942" s="133">
        <v>41183</v>
      </c>
      <c r="C942" s="132" t="s">
        <v>51</v>
      </c>
      <c r="D942" s="132">
        <v>4203</v>
      </c>
      <c r="E942" s="135">
        <v>18669.12</v>
      </c>
    </row>
    <row r="943" spans="1:5" ht="15.75" x14ac:dyDescent="0.25">
      <c r="A943" s="132" t="s">
        <v>52</v>
      </c>
      <c r="B943" s="133">
        <v>41213</v>
      </c>
      <c r="C943" s="132" t="s">
        <v>51</v>
      </c>
      <c r="D943" s="132">
        <v>250</v>
      </c>
      <c r="E943" s="135">
        <v>80.540000000000006</v>
      </c>
    </row>
    <row r="944" spans="1:5" ht="15.75" x14ac:dyDescent="0.25">
      <c r="A944" s="132" t="s">
        <v>52</v>
      </c>
      <c r="B944" s="133">
        <v>41214</v>
      </c>
      <c r="C944" s="132" t="s">
        <v>51</v>
      </c>
      <c r="D944" s="132">
        <v>5994</v>
      </c>
      <c r="E944" s="135">
        <v>7329.04</v>
      </c>
    </row>
    <row r="945" spans="1:5" ht="15.75" x14ac:dyDescent="0.25">
      <c r="A945" s="132" t="s">
        <v>52</v>
      </c>
      <c r="B945" s="133">
        <v>41243</v>
      </c>
      <c r="C945" s="132" t="s">
        <v>51</v>
      </c>
      <c r="D945" s="132">
        <v>185</v>
      </c>
      <c r="E945" s="135">
        <v>186.79</v>
      </c>
    </row>
    <row r="946" spans="1:5" ht="15.75" x14ac:dyDescent="0.25">
      <c r="A946" s="132" t="s">
        <v>52</v>
      </c>
      <c r="B946" s="133">
        <v>41274</v>
      </c>
      <c r="C946" s="132" t="s">
        <v>51</v>
      </c>
      <c r="D946" s="132">
        <v>11706</v>
      </c>
      <c r="E946" s="135">
        <v>23154.3</v>
      </c>
    </row>
    <row r="947" spans="1:5" ht="15.75" x14ac:dyDescent="0.25">
      <c r="A947" s="132" t="s">
        <v>52</v>
      </c>
      <c r="B947" s="133">
        <v>41305</v>
      </c>
      <c r="C947" s="132" t="s">
        <v>51</v>
      </c>
      <c r="D947" s="132">
        <v>1428</v>
      </c>
      <c r="E947" s="135">
        <v>27731.62</v>
      </c>
    </row>
    <row r="948" spans="1:5" ht="15.75" x14ac:dyDescent="0.25">
      <c r="A948" s="132" t="s">
        <v>52</v>
      </c>
      <c r="B948" s="133">
        <v>41364</v>
      </c>
      <c r="C948" s="132" t="s">
        <v>51</v>
      </c>
      <c r="D948" s="132">
        <v>199</v>
      </c>
      <c r="E948" s="135">
        <v>303.8</v>
      </c>
    </row>
    <row r="949" spans="1:5" ht="15.75" x14ac:dyDescent="0.25">
      <c r="A949" s="132" t="s">
        <v>52</v>
      </c>
      <c r="B949" s="133">
        <v>41365</v>
      </c>
      <c r="C949" s="132" t="s">
        <v>51</v>
      </c>
      <c r="D949" s="132">
        <v>7389</v>
      </c>
      <c r="E949" s="135">
        <v>34976.18</v>
      </c>
    </row>
    <row r="950" spans="1:5" ht="15.75" x14ac:dyDescent="0.25">
      <c r="A950" s="132" t="s">
        <v>52</v>
      </c>
      <c r="B950" s="133">
        <v>41424</v>
      </c>
      <c r="C950" s="132" t="s">
        <v>51</v>
      </c>
      <c r="D950" s="132">
        <v>40</v>
      </c>
      <c r="E950" s="135">
        <v>33.64</v>
      </c>
    </row>
    <row r="951" spans="1:5" ht="15.75" x14ac:dyDescent="0.25">
      <c r="A951" s="132" t="s">
        <v>52</v>
      </c>
      <c r="B951" s="133">
        <v>41456</v>
      </c>
      <c r="C951" s="132" t="s">
        <v>51</v>
      </c>
      <c r="D951" s="132">
        <v>1454</v>
      </c>
      <c r="E951" s="135">
        <v>5399.47</v>
      </c>
    </row>
    <row r="952" spans="1:5" ht="15.75" x14ac:dyDescent="0.25">
      <c r="A952" s="132" t="s">
        <v>52</v>
      </c>
      <c r="B952" s="133">
        <v>41639</v>
      </c>
      <c r="C952" s="132" t="s">
        <v>51</v>
      </c>
      <c r="D952" s="132">
        <v>140</v>
      </c>
      <c r="E952" s="135">
        <v>370.36</v>
      </c>
    </row>
    <row r="953" spans="1:5" ht="15.75" x14ac:dyDescent="0.25">
      <c r="A953" s="132" t="s">
        <v>52</v>
      </c>
      <c r="B953" s="133">
        <v>41640</v>
      </c>
      <c r="C953" s="132" t="s">
        <v>51</v>
      </c>
      <c r="D953" s="132">
        <v>1886</v>
      </c>
      <c r="E953" s="135">
        <v>2316.9</v>
      </c>
    </row>
    <row r="954" spans="1:5" ht="15.75" x14ac:dyDescent="0.25">
      <c r="A954" s="132" t="s">
        <v>52</v>
      </c>
      <c r="B954" s="133">
        <v>41698</v>
      </c>
      <c r="C954" s="132" t="s">
        <v>51</v>
      </c>
      <c r="D954" s="132">
        <v>35</v>
      </c>
      <c r="E954" s="135">
        <v>173.29</v>
      </c>
    </row>
    <row r="955" spans="1:5" ht="15.75" x14ac:dyDescent="0.25">
      <c r="A955" s="132" t="s">
        <v>52</v>
      </c>
      <c r="B955" s="133">
        <v>41730</v>
      </c>
      <c r="C955" s="132" t="s">
        <v>51</v>
      </c>
      <c r="D955" s="132">
        <v>650</v>
      </c>
      <c r="E955" s="135">
        <v>2039.83</v>
      </c>
    </row>
    <row r="956" spans="1:5" ht="15.75" x14ac:dyDescent="0.25">
      <c r="A956" s="132" t="s">
        <v>52</v>
      </c>
      <c r="B956" s="133">
        <v>41759</v>
      </c>
      <c r="C956" s="132" t="s">
        <v>51</v>
      </c>
      <c r="D956" s="132">
        <v>1398</v>
      </c>
      <c r="E956" s="135">
        <v>3554.38</v>
      </c>
    </row>
    <row r="957" spans="1:5" ht="15.75" x14ac:dyDescent="0.25">
      <c r="A957" s="132" t="s">
        <v>52</v>
      </c>
      <c r="B957" s="133">
        <v>41760</v>
      </c>
      <c r="C957" s="132" t="s">
        <v>51</v>
      </c>
      <c r="D957" s="132">
        <v>1934</v>
      </c>
      <c r="E957" s="135">
        <v>7465.42</v>
      </c>
    </row>
    <row r="958" spans="1:5" ht="15.75" x14ac:dyDescent="0.25">
      <c r="A958" s="132" t="s">
        <v>52</v>
      </c>
      <c r="B958" s="133">
        <v>41791</v>
      </c>
      <c r="C958" s="132" t="s">
        <v>51</v>
      </c>
      <c r="D958" s="132">
        <v>517</v>
      </c>
      <c r="E958" s="135">
        <v>2355.4499999999998</v>
      </c>
    </row>
    <row r="959" spans="1:5" ht="15.75" x14ac:dyDescent="0.25">
      <c r="A959" s="132" t="s">
        <v>52</v>
      </c>
      <c r="B959" s="133">
        <v>41851</v>
      </c>
      <c r="C959" s="132" t="s">
        <v>51</v>
      </c>
      <c r="D959" s="132">
        <v>115931</v>
      </c>
      <c r="E959" s="135">
        <v>110489.56</v>
      </c>
    </row>
    <row r="960" spans="1:5" ht="15.75" x14ac:dyDescent="0.25">
      <c r="A960" s="132" t="s">
        <v>52</v>
      </c>
      <c r="B960" s="133">
        <v>41852</v>
      </c>
      <c r="C960" s="132" t="s">
        <v>51</v>
      </c>
      <c r="D960" s="132">
        <v>698</v>
      </c>
      <c r="E960" s="135">
        <v>2306.89</v>
      </c>
    </row>
    <row r="961" spans="1:5" ht="15.75" x14ac:dyDescent="0.25">
      <c r="A961" s="132" t="s">
        <v>52</v>
      </c>
      <c r="B961" s="133">
        <v>41912</v>
      </c>
      <c r="C961" s="132" t="s">
        <v>51</v>
      </c>
      <c r="D961" s="132">
        <v>445</v>
      </c>
      <c r="E961" s="135">
        <v>2755.86</v>
      </c>
    </row>
    <row r="962" spans="1:5" ht="15.75" x14ac:dyDescent="0.25">
      <c r="A962" s="132" t="s">
        <v>52</v>
      </c>
      <c r="B962" s="133">
        <v>41943</v>
      </c>
      <c r="C962" s="132" t="s">
        <v>51</v>
      </c>
      <c r="D962" s="132">
        <v>2463</v>
      </c>
      <c r="E962" s="135">
        <v>8541</v>
      </c>
    </row>
    <row r="963" spans="1:5" ht="15.75" x14ac:dyDescent="0.25">
      <c r="A963" s="132" t="s">
        <v>52</v>
      </c>
      <c r="B963" s="133">
        <v>41973</v>
      </c>
      <c r="C963" s="132" t="s">
        <v>51</v>
      </c>
      <c r="D963" s="132">
        <v>70</v>
      </c>
      <c r="E963" s="135">
        <v>246.94</v>
      </c>
    </row>
    <row r="964" spans="1:5" ht="15.75" x14ac:dyDescent="0.25">
      <c r="A964" s="132" t="s">
        <v>52</v>
      </c>
      <c r="B964" s="133">
        <v>42004</v>
      </c>
      <c r="C964" s="132" t="s">
        <v>51</v>
      </c>
      <c r="D964" s="132">
        <v>236132</v>
      </c>
      <c r="E964" s="135">
        <v>176588.76</v>
      </c>
    </row>
    <row r="965" spans="1:5" ht="15.75" x14ac:dyDescent="0.25">
      <c r="A965" s="132" t="s">
        <v>52</v>
      </c>
      <c r="B965" s="133">
        <v>42155</v>
      </c>
      <c r="C965" s="132" t="s">
        <v>51</v>
      </c>
      <c r="D965" s="132">
        <v>400</v>
      </c>
      <c r="E965" s="135">
        <v>158.88</v>
      </c>
    </row>
    <row r="966" spans="1:5" ht="15.75" x14ac:dyDescent="0.25">
      <c r="A966" s="132" t="s">
        <v>52</v>
      </c>
      <c r="B966" s="133">
        <v>42185</v>
      </c>
      <c r="C966" s="132" t="s">
        <v>51</v>
      </c>
      <c r="D966" s="132">
        <v>3280</v>
      </c>
      <c r="E966" s="135">
        <v>6366.02</v>
      </c>
    </row>
    <row r="967" spans="1:5" ht="15.75" x14ac:dyDescent="0.25">
      <c r="A967" s="132" t="s">
        <v>52</v>
      </c>
      <c r="B967" s="133">
        <v>42278</v>
      </c>
      <c r="C967" s="132" t="s">
        <v>51</v>
      </c>
      <c r="D967" s="132">
        <v>300</v>
      </c>
      <c r="E967" s="135">
        <v>939.31</v>
      </c>
    </row>
    <row r="968" spans="1:5" ht="15.75" x14ac:dyDescent="0.25">
      <c r="A968" s="132" t="s">
        <v>52</v>
      </c>
      <c r="B968" s="133">
        <v>42338</v>
      </c>
      <c r="C968" s="132" t="s">
        <v>51</v>
      </c>
      <c r="D968" s="132">
        <v>200</v>
      </c>
      <c r="E968" s="135">
        <v>584.4</v>
      </c>
    </row>
    <row r="969" spans="1:5" ht="15.75" x14ac:dyDescent="0.25">
      <c r="A969" s="132" t="s">
        <v>52</v>
      </c>
      <c r="B969" s="133">
        <v>42369</v>
      </c>
      <c r="C969" s="132" t="s">
        <v>51</v>
      </c>
      <c r="D969" s="132">
        <v>10762</v>
      </c>
      <c r="E969" s="135">
        <v>8826.15</v>
      </c>
    </row>
    <row r="970" spans="1:5" ht="15.75" x14ac:dyDescent="0.25">
      <c r="A970" s="132" t="s">
        <v>52</v>
      </c>
      <c r="B970" s="133">
        <v>40422</v>
      </c>
      <c r="C970" s="132" t="s">
        <v>109</v>
      </c>
      <c r="D970" s="132">
        <v>1150</v>
      </c>
      <c r="E970" s="135">
        <v>990.51</v>
      </c>
    </row>
    <row r="971" spans="1:5" ht="15.75" x14ac:dyDescent="0.25">
      <c r="A971" s="132" t="s">
        <v>52</v>
      </c>
      <c r="B971" s="133">
        <v>41029</v>
      </c>
      <c r="C971" s="132" t="s">
        <v>109</v>
      </c>
      <c r="D971" s="132">
        <v>65</v>
      </c>
      <c r="E971" s="135">
        <v>320.02999999999997</v>
      </c>
    </row>
    <row r="972" spans="1:5" ht="15.75" x14ac:dyDescent="0.25">
      <c r="A972" s="132" t="s">
        <v>52</v>
      </c>
      <c r="B972" s="133">
        <v>41214</v>
      </c>
      <c r="C972" s="132" t="s">
        <v>109</v>
      </c>
      <c r="D972" s="132">
        <v>2468</v>
      </c>
      <c r="E972" s="135">
        <v>74867.16</v>
      </c>
    </row>
    <row r="973" spans="1:5" ht="15.75" x14ac:dyDescent="0.25">
      <c r="A973" s="132" t="s">
        <v>52</v>
      </c>
      <c r="B973" s="133">
        <v>41244</v>
      </c>
      <c r="C973" s="132" t="s">
        <v>109</v>
      </c>
      <c r="D973" s="132">
        <v>300</v>
      </c>
      <c r="E973" s="135">
        <v>422.75</v>
      </c>
    </row>
    <row r="974" spans="1:5" ht="15.75" x14ac:dyDescent="0.25">
      <c r="A974" s="132" t="s">
        <v>52</v>
      </c>
      <c r="B974" s="133">
        <v>39661</v>
      </c>
      <c r="C974" s="132" t="s">
        <v>69</v>
      </c>
      <c r="D974" s="132">
        <v>534</v>
      </c>
      <c r="E974" s="135">
        <v>1966.17</v>
      </c>
    </row>
    <row r="975" spans="1:5" ht="15.75" x14ac:dyDescent="0.25">
      <c r="A975" s="132" t="s">
        <v>52</v>
      </c>
      <c r="B975" s="133">
        <v>39721</v>
      </c>
      <c r="C975" s="132" t="s">
        <v>69</v>
      </c>
      <c r="D975" s="132">
        <v>303</v>
      </c>
      <c r="E975" s="135">
        <v>18.059999999999999</v>
      </c>
    </row>
    <row r="976" spans="1:5" ht="15.75" x14ac:dyDescent="0.25">
      <c r="A976" s="132" t="s">
        <v>52</v>
      </c>
      <c r="B976" s="133">
        <v>40009</v>
      </c>
      <c r="C976" s="132" t="s">
        <v>69</v>
      </c>
      <c r="D976" s="132">
        <v>937</v>
      </c>
      <c r="E976" s="135">
        <v>0.02</v>
      </c>
    </row>
    <row r="977" spans="1:5" ht="15.75" x14ac:dyDescent="0.25">
      <c r="A977" s="132" t="s">
        <v>52</v>
      </c>
      <c r="B977" s="133">
        <v>40025</v>
      </c>
      <c r="C977" s="132" t="s">
        <v>69</v>
      </c>
      <c r="D977" s="132">
        <v>36</v>
      </c>
      <c r="E977" s="135">
        <v>107.43</v>
      </c>
    </row>
    <row r="978" spans="1:5" ht="15.75" x14ac:dyDescent="0.25">
      <c r="A978" s="132" t="s">
        <v>52</v>
      </c>
      <c r="B978" s="133">
        <v>40057</v>
      </c>
      <c r="C978" s="132" t="s">
        <v>69</v>
      </c>
      <c r="D978" s="132">
        <v>100009</v>
      </c>
      <c r="E978" s="135">
        <v>100552.61</v>
      </c>
    </row>
    <row r="979" spans="1:5" ht="15.75" x14ac:dyDescent="0.25">
      <c r="A979" s="132" t="s">
        <v>52</v>
      </c>
      <c r="B979" s="133">
        <v>40087</v>
      </c>
      <c r="C979" s="132" t="s">
        <v>69</v>
      </c>
      <c r="D979" s="132">
        <v>14633</v>
      </c>
      <c r="E979" s="135">
        <v>30923.89</v>
      </c>
    </row>
    <row r="980" spans="1:5" ht="15.75" x14ac:dyDescent="0.25">
      <c r="A980" s="132" t="s">
        <v>52</v>
      </c>
      <c r="B980" s="133">
        <v>40102</v>
      </c>
      <c r="C980" s="132" t="s">
        <v>69</v>
      </c>
      <c r="D980" s="132">
        <v>1143</v>
      </c>
      <c r="E980" s="135">
        <v>573.95000000000005</v>
      </c>
    </row>
    <row r="981" spans="1:5" ht="15.75" x14ac:dyDescent="0.25">
      <c r="A981" s="132" t="s">
        <v>52</v>
      </c>
      <c r="B981" s="133">
        <v>40116</v>
      </c>
      <c r="C981" s="132" t="s">
        <v>69</v>
      </c>
      <c r="D981" s="132">
        <v>115</v>
      </c>
      <c r="E981" s="135">
        <v>-122.82</v>
      </c>
    </row>
    <row r="982" spans="1:5" ht="15.75" x14ac:dyDescent="0.25">
      <c r="A982" s="132" t="s">
        <v>52</v>
      </c>
      <c r="B982" s="133">
        <v>40117</v>
      </c>
      <c r="C982" s="132" t="s">
        <v>69</v>
      </c>
      <c r="D982" s="132">
        <v>131</v>
      </c>
      <c r="E982" s="135">
        <v>159.94</v>
      </c>
    </row>
    <row r="983" spans="1:5" ht="15.75" x14ac:dyDescent="0.25">
      <c r="A983" s="132" t="s">
        <v>52</v>
      </c>
      <c r="B983" s="133">
        <v>40122</v>
      </c>
      <c r="C983" s="132" t="s">
        <v>69</v>
      </c>
      <c r="D983" s="132">
        <v>15</v>
      </c>
      <c r="E983" s="135">
        <v>7.68</v>
      </c>
    </row>
    <row r="984" spans="1:5" ht="15.75" x14ac:dyDescent="0.25">
      <c r="A984" s="132" t="s">
        <v>52</v>
      </c>
      <c r="B984" s="133">
        <v>40129</v>
      </c>
      <c r="C984" s="132" t="s">
        <v>69</v>
      </c>
      <c r="D984" s="132">
        <v>1025</v>
      </c>
      <c r="E984" s="135">
        <v>620.62</v>
      </c>
    </row>
    <row r="985" spans="1:5" ht="15.75" x14ac:dyDescent="0.25">
      <c r="A985" s="132" t="s">
        <v>52</v>
      </c>
      <c r="B985" s="133">
        <v>40130</v>
      </c>
      <c r="C985" s="132" t="s">
        <v>69</v>
      </c>
      <c r="D985" s="132">
        <v>1077</v>
      </c>
      <c r="E985" s="135">
        <v>804.96</v>
      </c>
    </row>
    <row r="986" spans="1:5" ht="15.75" x14ac:dyDescent="0.25">
      <c r="A986" s="132" t="s">
        <v>52</v>
      </c>
      <c r="B986" s="133">
        <v>40133</v>
      </c>
      <c r="C986" s="132" t="s">
        <v>69</v>
      </c>
      <c r="D986" s="132">
        <v>460</v>
      </c>
      <c r="E986" s="135">
        <v>421.51</v>
      </c>
    </row>
    <row r="987" spans="1:5" ht="15.75" x14ac:dyDescent="0.25">
      <c r="A987" s="132" t="s">
        <v>52</v>
      </c>
      <c r="B987" s="133">
        <v>40147</v>
      </c>
      <c r="C987" s="132" t="s">
        <v>69</v>
      </c>
      <c r="D987" s="132">
        <v>86</v>
      </c>
      <c r="E987" s="135">
        <v>-0.01</v>
      </c>
    </row>
    <row r="988" spans="1:5" ht="15.75" x14ac:dyDescent="0.25">
      <c r="A988" s="132" t="s">
        <v>52</v>
      </c>
      <c r="B988" s="133">
        <v>40156</v>
      </c>
      <c r="C988" s="132" t="s">
        <v>69</v>
      </c>
      <c r="D988" s="132">
        <v>22</v>
      </c>
      <c r="E988" s="135">
        <v>-2.12</v>
      </c>
    </row>
    <row r="989" spans="1:5" ht="15.75" x14ac:dyDescent="0.25">
      <c r="A989" s="132" t="s">
        <v>52</v>
      </c>
      <c r="B989" s="133">
        <v>40169</v>
      </c>
      <c r="C989" s="132" t="s">
        <v>69</v>
      </c>
      <c r="D989" s="132">
        <v>105</v>
      </c>
      <c r="E989" s="135">
        <v>163.86</v>
      </c>
    </row>
    <row r="990" spans="1:5" ht="15.75" x14ac:dyDescent="0.25">
      <c r="A990" s="132" t="s">
        <v>52</v>
      </c>
      <c r="B990" s="133">
        <v>40170</v>
      </c>
      <c r="C990" s="132" t="s">
        <v>69</v>
      </c>
      <c r="D990" s="132">
        <v>903</v>
      </c>
      <c r="E990" s="135">
        <v>1118.05</v>
      </c>
    </row>
    <row r="991" spans="1:5" ht="15.75" x14ac:dyDescent="0.25">
      <c r="A991" s="132" t="s">
        <v>52</v>
      </c>
      <c r="B991" s="133">
        <v>40171</v>
      </c>
      <c r="C991" s="132" t="s">
        <v>69</v>
      </c>
      <c r="D991" s="132">
        <v>1940</v>
      </c>
      <c r="E991" s="135">
        <v>11173.02</v>
      </c>
    </row>
    <row r="992" spans="1:5" ht="15.75" x14ac:dyDescent="0.25">
      <c r="A992" s="132" t="s">
        <v>52</v>
      </c>
      <c r="B992" s="133">
        <v>40176</v>
      </c>
      <c r="C992" s="132" t="s">
        <v>69</v>
      </c>
      <c r="D992" s="132">
        <v>2717</v>
      </c>
      <c r="E992" s="135">
        <v>2592.41</v>
      </c>
    </row>
    <row r="993" spans="1:5" ht="15.75" x14ac:dyDescent="0.25">
      <c r="A993" s="132" t="s">
        <v>52</v>
      </c>
      <c r="B993" s="133">
        <v>40268</v>
      </c>
      <c r="C993" s="132" t="s">
        <v>69</v>
      </c>
      <c r="D993" s="132">
        <v>327</v>
      </c>
      <c r="E993" s="135">
        <v>90.03</v>
      </c>
    </row>
    <row r="994" spans="1:5" ht="15.75" x14ac:dyDescent="0.25">
      <c r="A994" s="132" t="s">
        <v>52</v>
      </c>
      <c r="B994" s="133">
        <v>40298</v>
      </c>
      <c r="C994" s="132" t="s">
        <v>69</v>
      </c>
      <c r="D994" s="132">
        <v>86</v>
      </c>
      <c r="E994" s="135">
        <v>152.80000000000001</v>
      </c>
    </row>
    <row r="995" spans="1:5" ht="15.75" x14ac:dyDescent="0.25">
      <c r="A995" s="132" t="s">
        <v>52</v>
      </c>
      <c r="B995" s="133">
        <v>40330</v>
      </c>
      <c r="C995" s="132" t="s">
        <v>69</v>
      </c>
      <c r="D995" s="132">
        <v>2103</v>
      </c>
      <c r="E995" s="135">
        <v>4788.8900000000003</v>
      </c>
    </row>
    <row r="996" spans="1:5" ht="15.75" x14ac:dyDescent="0.25">
      <c r="A996" s="132" t="s">
        <v>52</v>
      </c>
      <c r="B996" s="133">
        <v>40359</v>
      </c>
      <c r="C996" s="132" t="s">
        <v>69</v>
      </c>
      <c r="D996" s="132">
        <v>266</v>
      </c>
      <c r="E996" s="135">
        <v>2846.52</v>
      </c>
    </row>
    <row r="997" spans="1:5" ht="15.75" x14ac:dyDescent="0.25">
      <c r="A997" s="132" t="s">
        <v>52</v>
      </c>
      <c r="B997" s="133">
        <v>40390</v>
      </c>
      <c r="C997" s="132" t="s">
        <v>69</v>
      </c>
      <c r="D997" s="132">
        <v>443</v>
      </c>
      <c r="E997" s="135">
        <v>9799.7900000000009</v>
      </c>
    </row>
    <row r="998" spans="1:5" ht="15.75" x14ac:dyDescent="0.25">
      <c r="A998" s="132" t="s">
        <v>52</v>
      </c>
      <c r="B998" s="133">
        <v>40421</v>
      </c>
      <c r="C998" s="132" t="s">
        <v>69</v>
      </c>
      <c r="D998" s="132">
        <v>200</v>
      </c>
      <c r="E998" s="135">
        <v>216.47</v>
      </c>
    </row>
    <row r="999" spans="1:5" ht="15.75" x14ac:dyDescent="0.25">
      <c r="A999" s="132" t="s">
        <v>52</v>
      </c>
      <c r="B999" s="133">
        <v>40451</v>
      </c>
      <c r="C999" s="132" t="s">
        <v>69</v>
      </c>
      <c r="D999" s="132">
        <v>196493</v>
      </c>
      <c r="E999" s="135">
        <v>230279.64</v>
      </c>
    </row>
    <row r="1000" spans="1:5" ht="15.75" x14ac:dyDescent="0.25">
      <c r="A1000" s="132" t="s">
        <v>52</v>
      </c>
      <c r="B1000" s="133">
        <v>40574</v>
      </c>
      <c r="C1000" s="132" t="s">
        <v>69</v>
      </c>
      <c r="D1000" s="132">
        <v>21</v>
      </c>
      <c r="E1000" s="135">
        <v>1447.47</v>
      </c>
    </row>
    <row r="1001" spans="1:5" ht="15.75" x14ac:dyDescent="0.25">
      <c r="A1001" s="132" t="s">
        <v>52</v>
      </c>
      <c r="B1001" s="133">
        <v>40663</v>
      </c>
      <c r="C1001" s="132" t="s">
        <v>69</v>
      </c>
      <c r="D1001" s="132">
        <v>195</v>
      </c>
      <c r="E1001" s="135">
        <v>235.14</v>
      </c>
    </row>
    <row r="1002" spans="1:5" ht="15.75" x14ac:dyDescent="0.25">
      <c r="A1002" s="132" t="s">
        <v>52</v>
      </c>
      <c r="B1002" s="133">
        <v>40724</v>
      </c>
      <c r="C1002" s="132" t="s">
        <v>69</v>
      </c>
      <c r="D1002" s="132">
        <v>7275</v>
      </c>
      <c r="E1002" s="135">
        <v>-22050.43</v>
      </c>
    </row>
    <row r="1003" spans="1:5" ht="15.75" x14ac:dyDescent="0.25">
      <c r="A1003" s="132" t="s">
        <v>52</v>
      </c>
      <c r="B1003" s="133">
        <v>40725</v>
      </c>
      <c r="C1003" s="132" t="s">
        <v>69</v>
      </c>
      <c r="D1003" s="132">
        <v>194</v>
      </c>
      <c r="E1003" s="135">
        <v>7.94</v>
      </c>
    </row>
    <row r="1004" spans="1:5" ht="15.75" x14ac:dyDescent="0.25">
      <c r="A1004" s="132" t="s">
        <v>52</v>
      </c>
      <c r="B1004" s="133">
        <v>40939</v>
      </c>
      <c r="C1004" s="132" t="s">
        <v>69</v>
      </c>
      <c r="D1004" s="132">
        <v>637</v>
      </c>
      <c r="E1004" s="135">
        <v>-1246.26</v>
      </c>
    </row>
    <row r="1005" spans="1:5" ht="15.75" x14ac:dyDescent="0.25">
      <c r="A1005" s="132" t="s">
        <v>52</v>
      </c>
      <c r="B1005" s="133">
        <v>41060</v>
      </c>
      <c r="C1005" s="132" t="s">
        <v>69</v>
      </c>
      <c r="D1005" s="132">
        <v>138</v>
      </c>
      <c r="E1005" s="135">
        <v>22.58</v>
      </c>
    </row>
    <row r="1006" spans="1:5" ht="15.75" x14ac:dyDescent="0.25">
      <c r="A1006" s="132" t="s">
        <v>52</v>
      </c>
      <c r="B1006" s="133">
        <v>27030</v>
      </c>
      <c r="C1006" s="132" t="s">
        <v>55</v>
      </c>
      <c r="D1006" s="132">
        <v>24969</v>
      </c>
      <c r="E1006" s="135">
        <v>73005.55</v>
      </c>
    </row>
    <row r="1007" spans="1:5" ht="15.75" x14ac:dyDescent="0.25">
      <c r="A1007" s="132" t="s">
        <v>52</v>
      </c>
      <c r="B1007" s="133">
        <v>27395</v>
      </c>
      <c r="C1007" s="132" t="s">
        <v>55</v>
      </c>
      <c r="D1007" s="132">
        <v>3952</v>
      </c>
      <c r="E1007" s="135">
        <v>12923.56</v>
      </c>
    </row>
    <row r="1008" spans="1:5" ht="15.75" x14ac:dyDescent="0.25">
      <c r="A1008" s="132" t="s">
        <v>52</v>
      </c>
      <c r="B1008" s="133">
        <v>27760</v>
      </c>
      <c r="C1008" s="132" t="s">
        <v>55</v>
      </c>
      <c r="D1008" s="132">
        <v>7847</v>
      </c>
      <c r="E1008" s="135">
        <v>25440.17</v>
      </c>
    </row>
    <row r="1009" spans="1:5" ht="15.75" x14ac:dyDescent="0.25">
      <c r="A1009" s="132" t="s">
        <v>52</v>
      </c>
      <c r="B1009" s="133">
        <v>28126</v>
      </c>
      <c r="C1009" s="132" t="s">
        <v>55</v>
      </c>
      <c r="D1009" s="132">
        <v>3454</v>
      </c>
      <c r="E1009" s="135">
        <v>11981.86</v>
      </c>
    </row>
    <row r="1010" spans="1:5" ht="15.75" x14ac:dyDescent="0.25">
      <c r="A1010" s="132" t="s">
        <v>52</v>
      </c>
      <c r="B1010" s="133">
        <v>28491</v>
      </c>
      <c r="C1010" s="132" t="s">
        <v>55</v>
      </c>
      <c r="D1010" s="132">
        <v>6575</v>
      </c>
      <c r="E1010" s="135">
        <v>41123.72</v>
      </c>
    </row>
    <row r="1011" spans="1:5" ht="15.75" x14ac:dyDescent="0.25">
      <c r="A1011" s="132" t="s">
        <v>52</v>
      </c>
      <c r="B1011" s="133">
        <v>28856</v>
      </c>
      <c r="C1011" s="132" t="s">
        <v>55</v>
      </c>
      <c r="D1011" s="132">
        <v>9130</v>
      </c>
      <c r="E1011" s="135">
        <v>73806.95</v>
      </c>
    </row>
    <row r="1012" spans="1:5" ht="15.75" x14ac:dyDescent="0.25">
      <c r="A1012" s="132" t="s">
        <v>52</v>
      </c>
      <c r="B1012" s="133">
        <v>29221</v>
      </c>
      <c r="C1012" s="132" t="s">
        <v>55</v>
      </c>
      <c r="D1012" s="132">
        <v>8042</v>
      </c>
      <c r="E1012" s="135">
        <v>35759.160000000003</v>
      </c>
    </row>
    <row r="1013" spans="1:5" ht="15.75" x14ac:dyDescent="0.25">
      <c r="A1013" s="132" t="s">
        <v>52</v>
      </c>
      <c r="B1013" s="133">
        <v>29952</v>
      </c>
      <c r="C1013" s="132" t="s">
        <v>55</v>
      </c>
      <c r="D1013" s="132">
        <v>1931</v>
      </c>
      <c r="E1013" s="135">
        <v>22160.79</v>
      </c>
    </row>
    <row r="1014" spans="1:5" ht="15.75" x14ac:dyDescent="0.25">
      <c r="A1014" s="132" t="s">
        <v>52</v>
      </c>
      <c r="B1014" s="133">
        <v>30682</v>
      </c>
      <c r="C1014" s="132" t="s">
        <v>55</v>
      </c>
      <c r="D1014" s="132">
        <v>2865</v>
      </c>
      <c r="E1014" s="135">
        <v>65040.86</v>
      </c>
    </row>
    <row r="1015" spans="1:5" ht="15.75" x14ac:dyDescent="0.25">
      <c r="A1015" s="132" t="s">
        <v>52</v>
      </c>
      <c r="B1015" s="133">
        <v>31413</v>
      </c>
      <c r="C1015" s="132" t="s">
        <v>55</v>
      </c>
      <c r="D1015" s="132">
        <v>712</v>
      </c>
      <c r="E1015" s="135">
        <v>18328.150000000001</v>
      </c>
    </row>
    <row r="1016" spans="1:5" ht="15.75" x14ac:dyDescent="0.25">
      <c r="A1016" s="132" t="s">
        <v>52</v>
      </c>
      <c r="B1016" s="133">
        <v>31778</v>
      </c>
      <c r="C1016" s="132" t="s">
        <v>55</v>
      </c>
      <c r="D1016" s="132">
        <v>11717</v>
      </c>
      <c r="E1016" s="135">
        <v>281927.96000000002</v>
      </c>
    </row>
    <row r="1017" spans="1:5" ht="15.75" x14ac:dyDescent="0.25">
      <c r="A1017" s="132" t="s">
        <v>52</v>
      </c>
      <c r="B1017" s="133">
        <v>32143</v>
      </c>
      <c r="C1017" s="132" t="s">
        <v>55</v>
      </c>
      <c r="D1017" s="132">
        <v>590</v>
      </c>
      <c r="E1017" s="135">
        <v>21387.35</v>
      </c>
    </row>
    <row r="1018" spans="1:5" ht="15.75" x14ac:dyDescent="0.25">
      <c r="A1018" s="132" t="s">
        <v>52</v>
      </c>
      <c r="B1018" s="133">
        <v>32509</v>
      </c>
      <c r="C1018" s="132" t="s">
        <v>55</v>
      </c>
      <c r="D1018" s="132">
        <v>223</v>
      </c>
      <c r="E1018" s="135">
        <v>3853.23</v>
      </c>
    </row>
    <row r="1019" spans="1:5" ht="15.75" x14ac:dyDescent="0.25">
      <c r="A1019" s="132" t="s">
        <v>52</v>
      </c>
      <c r="B1019" s="133">
        <v>32874</v>
      </c>
      <c r="C1019" s="132" t="s">
        <v>55</v>
      </c>
      <c r="D1019" s="132">
        <v>126</v>
      </c>
      <c r="E1019" s="135">
        <v>1640.99</v>
      </c>
    </row>
    <row r="1020" spans="1:5" ht="15.75" x14ac:dyDescent="0.25">
      <c r="A1020" s="132" t="s">
        <v>52</v>
      </c>
      <c r="B1020" s="133">
        <v>33604</v>
      </c>
      <c r="C1020" s="132" t="s">
        <v>55</v>
      </c>
      <c r="D1020" s="132">
        <v>81</v>
      </c>
      <c r="E1020" s="135">
        <v>7580.3</v>
      </c>
    </row>
    <row r="1021" spans="1:5" ht="15.75" x14ac:dyDescent="0.25">
      <c r="A1021" s="132" t="s">
        <v>52</v>
      </c>
      <c r="B1021" s="133">
        <v>34335</v>
      </c>
      <c r="C1021" s="132" t="s">
        <v>55</v>
      </c>
      <c r="D1021" s="132">
        <v>516</v>
      </c>
      <c r="E1021" s="135">
        <v>14042.11</v>
      </c>
    </row>
    <row r="1022" spans="1:5" ht="15.75" x14ac:dyDescent="0.25">
      <c r="A1022" s="132" t="s">
        <v>52</v>
      </c>
      <c r="B1022" s="133">
        <v>34700</v>
      </c>
      <c r="C1022" s="132" t="s">
        <v>55</v>
      </c>
      <c r="D1022" s="132">
        <v>7656</v>
      </c>
      <c r="E1022" s="135">
        <v>250816.08</v>
      </c>
    </row>
    <row r="1023" spans="1:5" ht="15.75" x14ac:dyDescent="0.25">
      <c r="A1023" s="132" t="s">
        <v>52</v>
      </c>
      <c r="B1023" s="133">
        <v>35065</v>
      </c>
      <c r="C1023" s="132" t="s">
        <v>55</v>
      </c>
      <c r="D1023" s="132">
        <v>825</v>
      </c>
      <c r="E1023" s="135">
        <v>26533.27</v>
      </c>
    </row>
    <row r="1024" spans="1:5" ht="15.75" x14ac:dyDescent="0.25">
      <c r="A1024" s="132" t="s">
        <v>52</v>
      </c>
      <c r="B1024" s="133">
        <v>35796</v>
      </c>
      <c r="C1024" s="132" t="s">
        <v>55</v>
      </c>
      <c r="D1024" s="132">
        <v>673</v>
      </c>
      <c r="E1024" s="135">
        <v>20170.060000000001</v>
      </c>
    </row>
    <row r="1025" spans="1:5" ht="15.75" x14ac:dyDescent="0.25">
      <c r="A1025" s="132" t="s">
        <v>52</v>
      </c>
      <c r="B1025" s="133">
        <v>36161</v>
      </c>
      <c r="C1025" s="132" t="s">
        <v>55</v>
      </c>
      <c r="D1025" s="132">
        <v>260</v>
      </c>
      <c r="E1025" s="135">
        <v>17659.45</v>
      </c>
    </row>
    <row r="1026" spans="1:5" ht="15.75" x14ac:dyDescent="0.25">
      <c r="A1026" s="132" t="s">
        <v>52</v>
      </c>
      <c r="B1026" s="133">
        <v>36526</v>
      </c>
      <c r="C1026" s="132" t="s">
        <v>55</v>
      </c>
      <c r="D1026" s="132">
        <v>487</v>
      </c>
      <c r="E1026" s="135">
        <v>59421.82</v>
      </c>
    </row>
    <row r="1027" spans="1:5" ht="15.75" x14ac:dyDescent="0.25">
      <c r="A1027" s="132" t="s">
        <v>52</v>
      </c>
      <c r="B1027" s="133">
        <v>36892</v>
      </c>
      <c r="C1027" s="132" t="s">
        <v>55</v>
      </c>
      <c r="D1027" s="132">
        <v>1344</v>
      </c>
      <c r="E1027" s="135">
        <v>57187.27</v>
      </c>
    </row>
    <row r="1028" spans="1:5" ht="15.75" x14ac:dyDescent="0.25">
      <c r="A1028" s="132" t="s">
        <v>52</v>
      </c>
      <c r="B1028" s="133">
        <v>37257</v>
      </c>
      <c r="C1028" s="132" t="s">
        <v>55</v>
      </c>
      <c r="D1028" s="132">
        <v>365</v>
      </c>
      <c r="E1028" s="135">
        <v>14573.48</v>
      </c>
    </row>
    <row r="1029" spans="1:5" ht="15.75" x14ac:dyDescent="0.25">
      <c r="A1029" s="132" t="s">
        <v>52</v>
      </c>
      <c r="B1029" s="133">
        <v>39083</v>
      </c>
      <c r="C1029" s="132" t="s">
        <v>55</v>
      </c>
      <c r="D1029" s="132">
        <v>1134</v>
      </c>
      <c r="E1029" s="135">
        <v>7356.91</v>
      </c>
    </row>
    <row r="1030" spans="1:5" ht="15.75" x14ac:dyDescent="0.25">
      <c r="A1030" s="132" t="s">
        <v>52</v>
      </c>
      <c r="B1030" s="133">
        <v>40816</v>
      </c>
      <c r="C1030" s="132" t="s">
        <v>55</v>
      </c>
      <c r="D1030" s="132">
        <v>46</v>
      </c>
      <c r="E1030" s="135">
        <v>6101.73</v>
      </c>
    </row>
    <row r="1031" spans="1:5" ht="15.75" x14ac:dyDescent="0.25">
      <c r="A1031" s="132" t="s">
        <v>52</v>
      </c>
      <c r="B1031" s="133">
        <v>41852</v>
      </c>
      <c r="C1031" s="132" t="s">
        <v>55</v>
      </c>
      <c r="D1031" s="132">
        <v>30</v>
      </c>
      <c r="E1031" s="135">
        <v>1466.38</v>
      </c>
    </row>
    <row r="1032" spans="1:5" ht="15.75" x14ac:dyDescent="0.25">
      <c r="A1032" s="132" t="s">
        <v>52</v>
      </c>
      <c r="B1032" s="133">
        <v>31413</v>
      </c>
      <c r="C1032" s="132" t="s">
        <v>65</v>
      </c>
      <c r="D1032" s="132">
        <v>336</v>
      </c>
      <c r="E1032" s="135">
        <v>1921.49</v>
      </c>
    </row>
    <row r="1033" spans="1:5" ht="15.75" x14ac:dyDescent="0.25">
      <c r="A1033" s="132" t="s">
        <v>52</v>
      </c>
      <c r="B1033" s="133">
        <v>41852</v>
      </c>
      <c r="C1033" s="132" t="s">
        <v>65</v>
      </c>
      <c r="D1033" s="132">
        <v>2270</v>
      </c>
      <c r="E1033" s="135">
        <v>36326.370000000003</v>
      </c>
    </row>
    <row r="1034" spans="1:5" ht="15.75" x14ac:dyDescent="0.25">
      <c r="A1034" s="132" t="s">
        <v>52</v>
      </c>
      <c r="B1034" s="133">
        <v>42308</v>
      </c>
      <c r="C1034" s="132" t="s">
        <v>62</v>
      </c>
      <c r="D1034" s="132">
        <v>673</v>
      </c>
      <c r="E1034" s="135">
        <v>1252.1199999999999</v>
      </c>
    </row>
    <row r="1035" spans="1:5" x14ac:dyDescent="0.2">
      <c r="B1035" s="15"/>
      <c r="D1035" s="15"/>
      <c r="E1035" s="13">
        <f>SUM(E7:E1034)</f>
        <v>164858955.68000001</v>
      </c>
    </row>
    <row r="1036" spans="1:5" x14ac:dyDescent="0.2">
      <c r="B1036" s="15"/>
      <c r="D1036" s="15"/>
      <c r="E1036" s="15"/>
    </row>
  </sheetData>
  <autoFilter ref="A6:E881"/>
  <mergeCells count="4">
    <mergeCell ref="A1:F1"/>
    <mergeCell ref="A2:F2"/>
    <mergeCell ref="A3:F3"/>
    <mergeCell ref="L47:M47"/>
  </mergeCells>
  <pageMargins left="0.75" right="0.75" top="2" bottom="1" header="0.5" footer="0.5"/>
  <pageSetup scale="80" orientation="portrait" r:id="rId1"/>
  <headerFooter alignWithMargins="0">
    <oddHeader>&amp;C&amp;"Arial,Bold"&amp;12Kentucky Utilities Company
Zero Intercept Analysis
Account 367 -- Underground Conductor
&amp;RExhibit WSS-14
&amp;P of 4</oddHeader>
  </headerFooter>
  <colBreaks count="1" manualBreakCount="1">
    <brk id="12" min="7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454"/>
  <sheetViews>
    <sheetView view="pageBreakPreview" zoomScale="80" zoomScaleSheetLayoutView="80" workbookViewId="0">
      <selection sqref="A1:G1"/>
    </sheetView>
  </sheetViews>
  <sheetFormatPr defaultColWidth="9.140625" defaultRowHeight="12.75" x14ac:dyDescent="0.2"/>
  <cols>
    <col min="1" max="1" width="23.5703125" style="15" bestFit="1" customWidth="1"/>
    <col min="2" max="2" width="13.85546875" style="43" bestFit="1" customWidth="1"/>
    <col min="3" max="3" width="40.28515625" style="15" customWidth="1"/>
    <col min="4" max="4" width="9.140625" style="25"/>
    <col min="5" max="5" width="19.85546875" style="26" customWidth="1"/>
    <col min="6" max="9" width="9.140625" style="15"/>
    <col min="10" max="10" width="37" style="15" bestFit="1" customWidth="1"/>
    <col min="11" max="11" width="9.140625" style="15"/>
    <col min="12" max="12" width="16.28515625" style="15" bestFit="1" customWidth="1"/>
    <col min="13" max="13" width="14.140625" style="15" bestFit="1" customWidth="1"/>
    <col min="14" max="14" width="14.85546875" style="15" bestFit="1" customWidth="1"/>
    <col min="15" max="15" width="13" style="15" bestFit="1" customWidth="1"/>
    <col min="16" max="16" width="15.42578125" style="15" bestFit="1" customWidth="1"/>
    <col min="17" max="18" width="19.7109375" style="15" customWidth="1"/>
    <col min="19" max="19" width="16.28515625" style="15" bestFit="1" customWidth="1"/>
    <col min="20" max="20" width="13.85546875" style="15" bestFit="1" customWidth="1"/>
    <col min="21" max="21" width="13.140625" style="15" bestFit="1" customWidth="1"/>
    <col min="22" max="22" width="13" style="15" bestFit="1" customWidth="1"/>
    <col min="23" max="16384" width="9.140625" style="15"/>
  </cols>
  <sheetData>
    <row r="1" spans="1:21" ht="15.75" x14ac:dyDescent="0.25">
      <c r="A1" s="143" t="s">
        <v>119</v>
      </c>
      <c r="B1" s="143"/>
      <c r="C1" s="143"/>
      <c r="D1" s="143"/>
      <c r="E1" s="143"/>
      <c r="F1" s="143"/>
      <c r="G1" s="143"/>
    </row>
    <row r="2" spans="1:21" ht="15.75" x14ac:dyDescent="0.25">
      <c r="A2" s="144" t="s">
        <v>123</v>
      </c>
      <c r="B2" s="144"/>
      <c r="C2" s="144"/>
      <c r="D2" s="144"/>
      <c r="E2" s="144"/>
      <c r="F2" s="144"/>
      <c r="G2" s="144"/>
    </row>
    <row r="3" spans="1:21" ht="15.75" x14ac:dyDescent="0.25">
      <c r="A3" s="144" t="s">
        <v>139</v>
      </c>
      <c r="B3" s="144"/>
      <c r="C3" s="144"/>
      <c r="D3" s="144"/>
      <c r="E3" s="144"/>
      <c r="F3" s="144"/>
      <c r="G3" s="144"/>
    </row>
    <row r="6" spans="1:21" x14ac:dyDescent="0.2">
      <c r="A6" s="15" t="s">
        <v>22</v>
      </c>
      <c r="B6" s="42"/>
      <c r="C6" s="15" t="s">
        <v>86</v>
      </c>
      <c r="D6" s="25" t="s">
        <v>87</v>
      </c>
      <c r="E6" s="26" t="s">
        <v>88</v>
      </c>
    </row>
    <row r="7" spans="1:21" ht="15.75" x14ac:dyDescent="0.25">
      <c r="A7" s="132" t="s">
        <v>22</v>
      </c>
      <c r="B7" s="133">
        <v>37622</v>
      </c>
      <c r="C7" s="132" t="s">
        <v>124</v>
      </c>
      <c r="D7" s="132">
        <v>4</v>
      </c>
      <c r="E7" s="135">
        <v>5877.45</v>
      </c>
    </row>
    <row r="8" spans="1:21" ht="15.75" x14ac:dyDescent="0.25">
      <c r="A8" s="132" t="s">
        <v>22</v>
      </c>
      <c r="B8" s="133">
        <v>40512</v>
      </c>
      <c r="C8" s="132" t="s">
        <v>124</v>
      </c>
      <c r="D8" s="132">
        <v>1</v>
      </c>
      <c r="E8" s="135">
        <v>473.46</v>
      </c>
    </row>
    <row r="9" spans="1:21" ht="15.75" x14ac:dyDescent="0.25">
      <c r="A9" s="132" t="s">
        <v>22</v>
      </c>
      <c r="B9" s="133">
        <v>40512</v>
      </c>
      <c r="C9" s="132" t="s">
        <v>116</v>
      </c>
      <c r="D9" s="132">
        <v>4</v>
      </c>
      <c r="E9" s="135">
        <v>1882.91</v>
      </c>
    </row>
    <row r="10" spans="1:21" ht="15.75" x14ac:dyDescent="0.25">
      <c r="A10" s="132" t="s">
        <v>22</v>
      </c>
      <c r="B10" s="133">
        <v>40968</v>
      </c>
      <c r="C10" s="132" t="s">
        <v>116</v>
      </c>
      <c r="D10" s="132">
        <v>1</v>
      </c>
      <c r="E10" s="135">
        <v>534.36</v>
      </c>
    </row>
    <row r="11" spans="1:21" ht="15.75" x14ac:dyDescent="0.25">
      <c r="A11" s="132" t="s">
        <v>22</v>
      </c>
      <c r="B11" s="133">
        <v>41943</v>
      </c>
      <c r="C11" s="132" t="s">
        <v>116</v>
      </c>
      <c r="D11" s="132">
        <v>12</v>
      </c>
      <c r="E11" s="135">
        <v>4795.75</v>
      </c>
      <c r="J11" s="58"/>
      <c r="K11" s="10" t="s">
        <v>1</v>
      </c>
      <c r="L11" s="10" t="s">
        <v>90</v>
      </c>
      <c r="M11" s="10" t="s">
        <v>0</v>
      </c>
      <c r="N11" s="10" t="s">
        <v>2</v>
      </c>
      <c r="O11" s="10" t="s">
        <v>3</v>
      </c>
      <c r="P11" s="10" t="s">
        <v>4</v>
      </c>
      <c r="Q11" s="10" t="s">
        <v>5</v>
      </c>
      <c r="R11" s="10" t="s">
        <v>6</v>
      </c>
      <c r="S11" s="10" t="s">
        <v>7</v>
      </c>
      <c r="T11" s="10" t="s">
        <v>8</v>
      </c>
      <c r="U11" s="10" t="s">
        <v>9</v>
      </c>
    </row>
    <row r="12" spans="1:21" ht="15.75" x14ac:dyDescent="0.25">
      <c r="A12" s="132" t="s">
        <v>22</v>
      </c>
      <c r="B12" s="133">
        <v>14977</v>
      </c>
      <c r="C12" s="132" t="s">
        <v>125</v>
      </c>
      <c r="D12" s="132">
        <v>20</v>
      </c>
      <c r="E12" s="135">
        <v>1417.71</v>
      </c>
      <c r="J12" s="130" t="s">
        <v>124</v>
      </c>
      <c r="K12" s="31">
        <v>0.6</v>
      </c>
      <c r="L12" s="128">
        <f>SUMIF($C$7:$C$1454,J12,$E$7:$E$1454)</f>
        <v>6350.91</v>
      </c>
      <c r="M12" s="76">
        <f>SUMIF($C$7:$C$1454,J12,$D$7:$D$1454)</f>
        <v>5</v>
      </c>
      <c r="N12" s="129">
        <f>L12/M12</f>
        <v>1270.182</v>
      </c>
      <c r="O12" s="11">
        <f>M12</f>
        <v>5</v>
      </c>
      <c r="P12" s="11">
        <f>N12</f>
        <v>1270.182</v>
      </c>
      <c r="Q12" s="13">
        <f>K12</f>
        <v>0.6</v>
      </c>
      <c r="R12" s="11">
        <f t="shared" ref="R12:R62" si="0">$L$70+$L$71*Q12</f>
        <v>266.78531860889188</v>
      </c>
      <c r="S12" s="15">
        <f>P12*O12^0.5</f>
        <v>2840.2132957966382</v>
      </c>
      <c r="T12" s="13">
        <f>O12^0.5</f>
        <v>2.2360679774997898</v>
      </c>
      <c r="U12" s="15">
        <f>Q12*O12^0.5</f>
        <v>1.3416407864998738</v>
      </c>
    </row>
    <row r="13" spans="1:21" ht="15.75" x14ac:dyDescent="0.25">
      <c r="A13" s="132" t="s">
        <v>22</v>
      </c>
      <c r="B13" s="133">
        <v>16803</v>
      </c>
      <c r="C13" s="132" t="s">
        <v>125</v>
      </c>
      <c r="D13" s="132">
        <v>2</v>
      </c>
      <c r="E13" s="135">
        <v>99.09</v>
      </c>
      <c r="J13" s="130" t="s">
        <v>116</v>
      </c>
      <c r="K13" s="31">
        <v>1</v>
      </c>
      <c r="L13" s="128">
        <f t="shared" ref="L13:L62" si="1">SUMIF($C$7:$C$1454,J13,$E$7:$E$1454)</f>
        <v>7213.02</v>
      </c>
      <c r="M13" s="76">
        <f t="shared" ref="M13:M62" si="2">SUMIF($C$7:$C$1454,J13,$D$7:$D$1454)</f>
        <v>17</v>
      </c>
      <c r="N13" s="129">
        <f>L13/M13</f>
        <v>424.29529411764707</v>
      </c>
      <c r="O13" s="11">
        <f>M13</f>
        <v>17</v>
      </c>
      <c r="P13" s="11">
        <f>N13</f>
        <v>424.29529411764707</v>
      </c>
      <c r="Q13" s="13">
        <f>K13</f>
        <v>1</v>
      </c>
      <c r="R13" s="11">
        <f t="shared" si="0"/>
        <v>437.27252955865629</v>
      </c>
      <c r="S13" s="15">
        <f>P13*O13^0.5</f>
        <v>1749.4143140995704</v>
      </c>
      <c r="T13" s="13">
        <f>O13^0.5</f>
        <v>4.1231056256176606</v>
      </c>
      <c r="U13" s="15">
        <f>Q13*O13^0.5</f>
        <v>4.1231056256176606</v>
      </c>
    </row>
    <row r="14" spans="1:21" ht="15.75" x14ac:dyDescent="0.25">
      <c r="A14" s="132" t="s">
        <v>22</v>
      </c>
      <c r="B14" s="133">
        <v>19360</v>
      </c>
      <c r="C14" s="132" t="s">
        <v>94</v>
      </c>
      <c r="D14" s="132">
        <v>17</v>
      </c>
      <c r="E14" s="135">
        <v>5157.03</v>
      </c>
      <c r="J14" s="130" t="s">
        <v>125</v>
      </c>
      <c r="K14" s="31">
        <v>1.5</v>
      </c>
      <c r="L14" s="128">
        <f t="shared" si="1"/>
        <v>1516.8</v>
      </c>
      <c r="M14" s="76">
        <f t="shared" si="2"/>
        <v>22</v>
      </c>
      <c r="N14" s="129">
        <f t="shared" ref="N14:N57" si="3">L14/M14</f>
        <v>68.945454545454538</v>
      </c>
      <c r="O14" s="11">
        <f t="shared" ref="O14:O57" si="4">M14</f>
        <v>22</v>
      </c>
      <c r="P14" s="11">
        <f t="shared" ref="P14:P57" si="5">N14</f>
        <v>68.945454545454538</v>
      </c>
      <c r="Q14" s="13">
        <f t="shared" ref="Q14:Q57" si="6">K14</f>
        <v>1.5</v>
      </c>
      <c r="R14" s="11">
        <f t="shared" si="0"/>
        <v>650.38154324586174</v>
      </c>
      <c r="S14" s="15">
        <f t="shared" ref="S14:S57" si="7">P14*O14^0.5</f>
        <v>323.3828465681899</v>
      </c>
      <c r="T14" s="13">
        <f t="shared" ref="T14:T57" si="8">O14^0.5</f>
        <v>4.6904157598234297</v>
      </c>
      <c r="U14" s="15">
        <f t="shared" ref="U14:U57" si="9">Q14*O14^0.5</f>
        <v>7.0356236397351442</v>
      </c>
    </row>
    <row r="15" spans="1:21" ht="15.75" x14ac:dyDescent="0.25">
      <c r="A15" s="132" t="s">
        <v>22</v>
      </c>
      <c r="B15" s="133">
        <v>20090</v>
      </c>
      <c r="C15" s="132" t="s">
        <v>94</v>
      </c>
      <c r="D15" s="132">
        <v>23</v>
      </c>
      <c r="E15" s="135">
        <v>5003.58</v>
      </c>
      <c r="J15" s="130" t="s">
        <v>94</v>
      </c>
      <c r="K15" s="31">
        <v>10</v>
      </c>
      <c r="L15" s="128">
        <f t="shared" si="1"/>
        <v>9385213.2000000011</v>
      </c>
      <c r="M15" s="76">
        <f t="shared" si="2"/>
        <v>27058</v>
      </c>
      <c r="N15" s="129">
        <f t="shared" si="3"/>
        <v>346.8553921206298</v>
      </c>
      <c r="O15" s="11">
        <f t="shared" si="4"/>
        <v>27058</v>
      </c>
      <c r="P15" s="11">
        <f t="shared" si="5"/>
        <v>346.8553921206298</v>
      </c>
      <c r="Q15" s="13">
        <f t="shared" si="6"/>
        <v>10</v>
      </c>
      <c r="R15" s="11">
        <f t="shared" si="0"/>
        <v>4273.2347759283557</v>
      </c>
      <c r="S15" s="15">
        <f t="shared" si="7"/>
        <v>57055.339843188311</v>
      </c>
      <c r="T15" s="13">
        <f t="shared" si="8"/>
        <v>164.49316095205904</v>
      </c>
      <c r="U15" s="15">
        <f t="shared" si="9"/>
        <v>1644.9316095205904</v>
      </c>
    </row>
    <row r="16" spans="1:21" ht="15.75" x14ac:dyDescent="0.25">
      <c r="A16" s="132" t="s">
        <v>22</v>
      </c>
      <c r="B16" s="133">
        <v>20821</v>
      </c>
      <c r="C16" s="132" t="s">
        <v>94</v>
      </c>
      <c r="D16" s="132">
        <v>58</v>
      </c>
      <c r="E16" s="135">
        <v>12702.8</v>
      </c>
      <c r="J16" s="130" t="s">
        <v>23</v>
      </c>
      <c r="K16" s="31">
        <v>100</v>
      </c>
      <c r="L16" s="128">
        <f t="shared" si="1"/>
        <v>6031328.080000001</v>
      </c>
      <c r="M16" s="76">
        <f t="shared" si="2"/>
        <v>4248</v>
      </c>
      <c r="N16" s="129">
        <f t="shared" si="3"/>
        <v>1419.804161958569</v>
      </c>
      <c r="O16" s="11">
        <f t="shared" si="4"/>
        <v>4248</v>
      </c>
      <c r="P16" s="11">
        <f t="shared" si="5"/>
        <v>1419.804161958569</v>
      </c>
      <c r="Q16" s="13">
        <f t="shared" si="6"/>
        <v>100</v>
      </c>
      <c r="R16" s="11">
        <f t="shared" si="0"/>
        <v>42632.857239625351</v>
      </c>
      <c r="S16" s="15">
        <f t="shared" si="7"/>
        <v>92538.125711090499</v>
      </c>
      <c r="T16" s="13">
        <f t="shared" si="8"/>
        <v>65.1766829472013</v>
      </c>
      <c r="U16" s="15">
        <f t="shared" si="9"/>
        <v>6517.6682947201298</v>
      </c>
    </row>
    <row r="17" spans="1:21" ht="15.75" x14ac:dyDescent="0.25">
      <c r="A17" s="132" t="s">
        <v>22</v>
      </c>
      <c r="B17" s="133">
        <v>21186</v>
      </c>
      <c r="C17" s="132" t="s">
        <v>94</v>
      </c>
      <c r="D17" s="132">
        <v>267</v>
      </c>
      <c r="E17" s="135">
        <v>56358.5</v>
      </c>
      <c r="J17" s="130" t="s">
        <v>126</v>
      </c>
      <c r="K17" s="31">
        <v>1250</v>
      </c>
      <c r="L17" s="128">
        <f t="shared" si="1"/>
        <v>148540.75</v>
      </c>
      <c r="M17" s="76">
        <f t="shared" si="2"/>
        <v>14</v>
      </c>
      <c r="N17" s="129">
        <f t="shared" si="3"/>
        <v>10610.053571428571</v>
      </c>
      <c r="O17" s="11">
        <f t="shared" si="4"/>
        <v>14</v>
      </c>
      <c r="P17" s="11">
        <f t="shared" si="5"/>
        <v>10610.053571428571</v>
      </c>
      <c r="Q17" s="13">
        <f t="shared" si="6"/>
        <v>1250</v>
      </c>
      <c r="R17" s="11">
        <f t="shared" si="0"/>
        <v>532783.58872019802</v>
      </c>
      <c r="S17" s="15">
        <f t="shared" si="7"/>
        <v>39699.185319602948</v>
      </c>
      <c r="T17" s="13">
        <f t="shared" si="8"/>
        <v>3.7416573867739413</v>
      </c>
      <c r="U17" s="15">
        <f t="shared" si="9"/>
        <v>4677.0717334674264</v>
      </c>
    </row>
    <row r="18" spans="1:21" ht="15.75" x14ac:dyDescent="0.25">
      <c r="A18" s="132" t="s">
        <v>22</v>
      </c>
      <c r="B18" s="133">
        <v>21551</v>
      </c>
      <c r="C18" s="132" t="s">
        <v>94</v>
      </c>
      <c r="D18" s="132">
        <v>319</v>
      </c>
      <c r="E18" s="135">
        <v>66326.37</v>
      </c>
      <c r="J18" s="130" t="s">
        <v>44</v>
      </c>
      <c r="K18" s="31">
        <v>15</v>
      </c>
      <c r="L18" s="128">
        <f t="shared" si="1"/>
        <v>27800803.470000003</v>
      </c>
      <c r="M18" s="76">
        <f t="shared" si="2"/>
        <v>54618</v>
      </c>
      <c r="N18" s="129">
        <f t="shared" si="3"/>
        <v>509.00442106997696</v>
      </c>
      <c r="O18" s="11">
        <f t="shared" si="4"/>
        <v>54618</v>
      </c>
      <c r="P18" s="11">
        <f t="shared" si="5"/>
        <v>509.00442106997696</v>
      </c>
      <c r="Q18" s="13">
        <f t="shared" si="6"/>
        <v>15</v>
      </c>
      <c r="R18" s="11">
        <f t="shared" si="0"/>
        <v>6404.3249128004109</v>
      </c>
      <c r="S18" s="15">
        <f t="shared" si="7"/>
        <v>118956.84879622341</v>
      </c>
      <c r="T18" s="13">
        <f t="shared" si="8"/>
        <v>233.70494218137537</v>
      </c>
      <c r="U18" s="15">
        <f t="shared" si="9"/>
        <v>3505.5741327206306</v>
      </c>
    </row>
    <row r="19" spans="1:21" ht="15.75" x14ac:dyDescent="0.25">
      <c r="A19" s="132" t="s">
        <v>22</v>
      </c>
      <c r="B19" s="133">
        <v>21916</v>
      </c>
      <c r="C19" s="132" t="s">
        <v>94</v>
      </c>
      <c r="D19" s="132">
        <v>213</v>
      </c>
      <c r="E19" s="135">
        <v>46893.58</v>
      </c>
      <c r="J19" s="130" t="s">
        <v>31</v>
      </c>
      <c r="K19" s="31">
        <v>150</v>
      </c>
      <c r="L19" s="128">
        <f t="shared" si="1"/>
        <v>8633.26</v>
      </c>
      <c r="M19" s="76">
        <f t="shared" si="2"/>
        <v>5</v>
      </c>
      <c r="N19" s="129">
        <f>L19/M19</f>
        <v>1726.652</v>
      </c>
      <c r="O19" s="11">
        <f>M19</f>
        <v>5</v>
      </c>
      <c r="P19" s="11">
        <f>N19</f>
        <v>1726.652</v>
      </c>
      <c r="Q19" s="13">
        <f>K19</f>
        <v>150</v>
      </c>
      <c r="R19" s="11">
        <f t="shared" si="0"/>
        <v>63943.758608345903</v>
      </c>
      <c r="S19" s="15">
        <f>P19*O19^0.5</f>
        <v>3860.9112454859674</v>
      </c>
      <c r="T19" s="13">
        <f>O19^0.5</f>
        <v>2.2360679774997898</v>
      </c>
      <c r="U19" s="15">
        <f>Q19*O19^0.5</f>
        <v>335.41019662496848</v>
      </c>
    </row>
    <row r="20" spans="1:21" ht="15.75" x14ac:dyDescent="0.25">
      <c r="A20" s="132" t="s">
        <v>22</v>
      </c>
      <c r="B20" s="133">
        <v>22282</v>
      </c>
      <c r="C20" s="132" t="s">
        <v>94</v>
      </c>
      <c r="D20" s="132">
        <v>304</v>
      </c>
      <c r="E20" s="135">
        <v>63502.18</v>
      </c>
      <c r="J20" s="130" t="s">
        <v>39</v>
      </c>
      <c r="K20" s="31">
        <v>167</v>
      </c>
      <c r="L20" s="128">
        <f t="shared" si="1"/>
        <v>4105405.8300000005</v>
      </c>
      <c r="M20" s="76">
        <f t="shared" si="2"/>
        <v>2250</v>
      </c>
      <c r="N20" s="129">
        <f t="shared" si="3"/>
        <v>1824.6248133333336</v>
      </c>
      <c r="O20" s="11">
        <f t="shared" si="4"/>
        <v>2250</v>
      </c>
      <c r="P20" s="11">
        <f t="shared" si="5"/>
        <v>1824.6248133333336</v>
      </c>
      <c r="Q20" s="13">
        <f t="shared" si="6"/>
        <v>167</v>
      </c>
      <c r="R20" s="11">
        <f t="shared" si="0"/>
        <v>71189.465073710875</v>
      </c>
      <c r="S20" s="15">
        <f t="shared" si="7"/>
        <v>86549.554280893499</v>
      </c>
      <c r="T20" s="13">
        <f t="shared" si="8"/>
        <v>47.434164902525687</v>
      </c>
      <c r="U20" s="15">
        <f t="shared" si="9"/>
        <v>7921.5055387217899</v>
      </c>
    </row>
    <row r="21" spans="1:21" ht="15.75" x14ac:dyDescent="0.25">
      <c r="A21" s="132" t="s">
        <v>22</v>
      </c>
      <c r="B21" s="133">
        <v>22647</v>
      </c>
      <c r="C21" s="132" t="s">
        <v>94</v>
      </c>
      <c r="D21" s="132">
        <v>235</v>
      </c>
      <c r="E21" s="135">
        <v>46831.51</v>
      </c>
      <c r="J21" s="130" t="s">
        <v>46</v>
      </c>
      <c r="K21" s="31">
        <v>25</v>
      </c>
      <c r="L21" s="128">
        <f t="shared" si="1"/>
        <v>39922144.75999999</v>
      </c>
      <c r="M21" s="76">
        <f t="shared" si="2"/>
        <v>62932</v>
      </c>
      <c r="N21" s="129">
        <f t="shared" si="3"/>
        <v>634.36955380410586</v>
      </c>
      <c r="O21" s="11">
        <f t="shared" si="4"/>
        <v>62932</v>
      </c>
      <c r="P21" s="11">
        <f t="shared" si="5"/>
        <v>634.36955380410586</v>
      </c>
      <c r="Q21" s="13">
        <f t="shared" si="6"/>
        <v>25</v>
      </c>
      <c r="R21" s="11">
        <f t="shared" si="0"/>
        <v>10666.50518654452</v>
      </c>
      <c r="S21" s="15">
        <f t="shared" si="7"/>
        <v>159139.53989597972</v>
      </c>
      <c r="T21" s="13">
        <f t="shared" si="8"/>
        <v>250.86251214559741</v>
      </c>
      <c r="U21" s="15">
        <f t="shared" si="9"/>
        <v>6271.5628036399348</v>
      </c>
    </row>
    <row r="22" spans="1:21" ht="15.75" x14ac:dyDescent="0.25">
      <c r="A22" s="132" t="s">
        <v>22</v>
      </c>
      <c r="B22" s="133">
        <v>23012</v>
      </c>
      <c r="C22" s="132" t="s">
        <v>94</v>
      </c>
      <c r="D22" s="132">
        <v>374</v>
      </c>
      <c r="E22" s="135">
        <v>64947.07</v>
      </c>
      <c r="J22" s="130" t="s">
        <v>42</v>
      </c>
      <c r="K22" s="31">
        <v>250</v>
      </c>
      <c r="L22" s="128">
        <f t="shared" si="1"/>
        <v>995942.03999999992</v>
      </c>
      <c r="M22" s="76">
        <f t="shared" si="2"/>
        <v>297</v>
      </c>
      <c r="N22" s="129">
        <f t="shared" si="3"/>
        <v>3353.3402020202016</v>
      </c>
      <c r="O22" s="11">
        <f t="shared" si="4"/>
        <v>297</v>
      </c>
      <c r="P22" s="11">
        <f t="shared" si="5"/>
        <v>3353.3402020202016</v>
      </c>
      <c r="Q22" s="13">
        <f t="shared" si="6"/>
        <v>250</v>
      </c>
      <c r="R22" s="11">
        <f t="shared" si="0"/>
        <v>106565.56134578699</v>
      </c>
      <c r="S22" s="15">
        <f t="shared" si="7"/>
        <v>57790.418596978612</v>
      </c>
      <c r="T22" s="13">
        <f t="shared" si="8"/>
        <v>17.233687939614086</v>
      </c>
      <c r="U22" s="15">
        <f t="shared" si="9"/>
        <v>4308.4219849035217</v>
      </c>
    </row>
    <row r="23" spans="1:21" ht="15.75" x14ac:dyDescent="0.25">
      <c r="A23" s="132" t="s">
        <v>22</v>
      </c>
      <c r="B23" s="133">
        <v>23377</v>
      </c>
      <c r="C23" s="132" t="s">
        <v>94</v>
      </c>
      <c r="D23" s="132">
        <v>325</v>
      </c>
      <c r="E23" s="135">
        <v>57771.79</v>
      </c>
      <c r="J23" s="130" t="s">
        <v>127</v>
      </c>
      <c r="K23" s="31">
        <v>3</v>
      </c>
      <c r="L23" s="128">
        <f t="shared" si="1"/>
        <v>97135.319999999992</v>
      </c>
      <c r="M23" s="76">
        <f t="shared" si="2"/>
        <v>793</v>
      </c>
      <c r="N23" s="129">
        <f t="shared" ref="N23:N38" si="10">L23/M23</f>
        <v>122.49094577553593</v>
      </c>
      <c r="O23" s="11">
        <f t="shared" ref="O23:O38" si="11">M23</f>
        <v>793</v>
      </c>
      <c r="P23" s="11">
        <f t="shared" ref="P23:P38" si="12">N23</f>
        <v>122.49094577553593</v>
      </c>
      <c r="Q23" s="13">
        <f t="shared" ref="Q23:Q38" si="13">K23</f>
        <v>3</v>
      </c>
      <c r="R23" s="11">
        <f t="shared" si="0"/>
        <v>1289.7085843074781</v>
      </c>
      <c r="S23" s="15">
        <f t="shared" ref="S23:S38" si="14">P23*O23^0.5</f>
        <v>3449.3763516046388</v>
      </c>
      <c r="T23" s="13">
        <f t="shared" ref="T23:T38" si="15">O23^0.5</f>
        <v>28.160255680657446</v>
      </c>
      <c r="U23" s="15">
        <f t="shared" ref="U23:U38" si="16">Q23*O23^0.5</f>
        <v>84.480767041972342</v>
      </c>
    </row>
    <row r="24" spans="1:21" ht="15.75" x14ac:dyDescent="0.25">
      <c r="A24" s="132" t="s">
        <v>22</v>
      </c>
      <c r="B24" s="133">
        <v>23743</v>
      </c>
      <c r="C24" s="132" t="s">
        <v>94</v>
      </c>
      <c r="D24" s="132">
        <v>296</v>
      </c>
      <c r="E24" s="135">
        <v>51487.13</v>
      </c>
      <c r="J24" s="130" t="s">
        <v>117</v>
      </c>
      <c r="K24" s="31">
        <v>333</v>
      </c>
      <c r="L24" s="128">
        <f t="shared" si="1"/>
        <v>498154.29000000004</v>
      </c>
      <c r="M24" s="76">
        <f t="shared" si="2"/>
        <v>134</v>
      </c>
      <c r="N24" s="129">
        <f t="shared" si="10"/>
        <v>3717.5693283582091</v>
      </c>
      <c r="O24" s="11">
        <f t="shared" si="11"/>
        <v>134</v>
      </c>
      <c r="P24" s="11">
        <f t="shared" si="12"/>
        <v>3717.5693283582091</v>
      </c>
      <c r="Q24" s="13">
        <f t="shared" si="13"/>
        <v>333</v>
      </c>
      <c r="R24" s="11">
        <f t="shared" si="0"/>
        <v>141941.65761786309</v>
      </c>
      <c r="S24" s="15">
        <f t="shared" si="14"/>
        <v>43033.976219890028</v>
      </c>
      <c r="T24" s="13">
        <f t="shared" si="15"/>
        <v>11.575836902790225</v>
      </c>
      <c r="U24" s="15">
        <f t="shared" si="16"/>
        <v>3854.753688629145</v>
      </c>
    </row>
    <row r="25" spans="1:21" ht="15.75" x14ac:dyDescent="0.25">
      <c r="A25" s="132" t="s">
        <v>22</v>
      </c>
      <c r="B25" s="133">
        <v>24108</v>
      </c>
      <c r="C25" s="132" t="s">
        <v>94</v>
      </c>
      <c r="D25" s="132">
        <v>376</v>
      </c>
      <c r="E25" s="135">
        <v>65895.7</v>
      </c>
      <c r="J25" s="130" t="s">
        <v>40</v>
      </c>
      <c r="K25" s="31">
        <v>37.5</v>
      </c>
      <c r="L25" s="128">
        <f t="shared" si="1"/>
        <v>23229188.039999995</v>
      </c>
      <c r="M25" s="76">
        <f t="shared" si="2"/>
        <v>30639</v>
      </c>
      <c r="N25" s="129">
        <f t="shared" si="10"/>
        <v>758.15751297366091</v>
      </c>
      <c r="O25" s="11">
        <f t="shared" si="11"/>
        <v>30639</v>
      </c>
      <c r="P25" s="11">
        <f t="shared" si="12"/>
        <v>758.15751297366091</v>
      </c>
      <c r="Q25" s="13">
        <f t="shared" si="13"/>
        <v>37.5</v>
      </c>
      <c r="R25" s="11">
        <f t="shared" si="0"/>
        <v>15994.230528724658</v>
      </c>
      <c r="S25" s="15">
        <f t="shared" si="14"/>
        <v>132707.88760583865</v>
      </c>
      <c r="T25" s="13">
        <f t="shared" si="15"/>
        <v>175.03999542961603</v>
      </c>
      <c r="U25" s="15">
        <f t="shared" si="16"/>
        <v>6563.9998286106011</v>
      </c>
    </row>
    <row r="26" spans="1:21" ht="15.75" x14ac:dyDescent="0.25">
      <c r="A26" s="132" t="s">
        <v>22</v>
      </c>
      <c r="B26" s="133">
        <v>24473</v>
      </c>
      <c r="C26" s="132" t="s">
        <v>94</v>
      </c>
      <c r="D26" s="132">
        <v>739</v>
      </c>
      <c r="E26" s="135">
        <v>139747.29</v>
      </c>
      <c r="J26" s="130" t="s">
        <v>128</v>
      </c>
      <c r="K26" s="31">
        <v>5</v>
      </c>
      <c r="L26" s="128">
        <f t="shared" si="1"/>
        <v>804677.62</v>
      </c>
      <c r="M26" s="76">
        <f t="shared" si="2"/>
        <v>5314</v>
      </c>
      <c r="N26" s="129">
        <f t="shared" si="10"/>
        <v>151.42597290176892</v>
      </c>
      <c r="O26" s="11">
        <f t="shared" si="11"/>
        <v>5314</v>
      </c>
      <c r="P26" s="11">
        <f t="shared" si="12"/>
        <v>151.42597290176892</v>
      </c>
      <c r="Q26" s="13">
        <f t="shared" si="13"/>
        <v>5</v>
      </c>
      <c r="R26" s="11">
        <f t="shared" si="0"/>
        <v>2142.1446390563005</v>
      </c>
      <c r="S26" s="15">
        <f t="shared" si="14"/>
        <v>11038.527595688653</v>
      </c>
      <c r="T26" s="13">
        <f t="shared" si="15"/>
        <v>72.897187874430387</v>
      </c>
      <c r="U26" s="15">
        <f t="shared" si="16"/>
        <v>364.48593937215196</v>
      </c>
    </row>
    <row r="27" spans="1:21" ht="15.75" x14ac:dyDescent="0.25">
      <c r="A27" s="132" t="s">
        <v>22</v>
      </c>
      <c r="B27" s="133">
        <v>24838</v>
      </c>
      <c r="C27" s="132" t="s">
        <v>94</v>
      </c>
      <c r="D27" s="132">
        <v>455</v>
      </c>
      <c r="E27" s="135">
        <v>87351.77</v>
      </c>
      <c r="J27" s="130" t="s">
        <v>29</v>
      </c>
      <c r="K27" s="31">
        <v>50</v>
      </c>
      <c r="L27" s="128">
        <f t="shared" si="1"/>
        <v>22526634.760000002</v>
      </c>
      <c r="M27" s="76">
        <f t="shared" si="2"/>
        <v>18853</v>
      </c>
      <c r="N27" s="129">
        <f t="shared" si="10"/>
        <v>1194.8567739882249</v>
      </c>
      <c r="O27" s="11">
        <f t="shared" si="11"/>
        <v>18853</v>
      </c>
      <c r="P27" s="11">
        <f t="shared" si="12"/>
        <v>1194.8567739882249</v>
      </c>
      <c r="Q27" s="13">
        <f t="shared" si="13"/>
        <v>50</v>
      </c>
      <c r="R27" s="11">
        <f t="shared" si="0"/>
        <v>21321.955870904796</v>
      </c>
      <c r="S27" s="15">
        <f t="shared" si="14"/>
        <v>164061.27555930015</v>
      </c>
      <c r="T27" s="13">
        <f t="shared" si="15"/>
        <v>137.30622709840949</v>
      </c>
      <c r="U27" s="15">
        <f t="shared" si="16"/>
        <v>6865.3113549204745</v>
      </c>
    </row>
    <row r="28" spans="1:21" ht="15.75" x14ac:dyDescent="0.25">
      <c r="A28" s="132" t="s">
        <v>22</v>
      </c>
      <c r="B28" s="133">
        <v>25204</v>
      </c>
      <c r="C28" s="132" t="s">
        <v>94</v>
      </c>
      <c r="D28" s="132">
        <v>624</v>
      </c>
      <c r="E28" s="135">
        <v>118006.79</v>
      </c>
      <c r="J28" s="130" t="s">
        <v>48</v>
      </c>
      <c r="K28" s="31">
        <v>500</v>
      </c>
      <c r="L28" s="128">
        <f t="shared" si="1"/>
        <v>1079113.1100000003</v>
      </c>
      <c r="M28" s="76">
        <f t="shared" si="2"/>
        <v>230</v>
      </c>
      <c r="N28" s="129">
        <f t="shared" si="10"/>
        <v>4691.7961304347837</v>
      </c>
      <c r="O28" s="11">
        <f t="shared" si="11"/>
        <v>230</v>
      </c>
      <c r="P28" s="11">
        <f t="shared" si="12"/>
        <v>4691.7961304347837</v>
      </c>
      <c r="Q28" s="13">
        <f t="shared" si="13"/>
        <v>500</v>
      </c>
      <c r="R28" s="11">
        <f t="shared" si="0"/>
        <v>213120.06818938974</v>
      </c>
      <c r="S28" s="15">
        <f t="shared" si="14"/>
        <v>71154.611331940017</v>
      </c>
      <c r="T28" s="13">
        <f t="shared" si="15"/>
        <v>15.165750888103101</v>
      </c>
      <c r="U28" s="15">
        <f t="shared" si="16"/>
        <v>7582.8754440515504</v>
      </c>
    </row>
    <row r="29" spans="1:21" ht="15.75" x14ac:dyDescent="0.25">
      <c r="A29" s="132" t="s">
        <v>22</v>
      </c>
      <c r="B29" s="133">
        <v>25569</v>
      </c>
      <c r="C29" s="132" t="s">
        <v>94</v>
      </c>
      <c r="D29" s="132">
        <v>987</v>
      </c>
      <c r="E29" s="135">
        <v>183465.21</v>
      </c>
      <c r="J29" s="130" t="s">
        <v>129</v>
      </c>
      <c r="K29" s="31">
        <v>667</v>
      </c>
      <c r="L29" s="128">
        <f t="shared" si="1"/>
        <v>92692.950000000012</v>
      </c>
      <c r="M29" s="76">
        <f t="shared" si="2"/>
        <v>17</v>
      </c>
      <c r="N29" s="129">
        <f t="shared" si="10"/>
        <v>5452.5264705882364</v>
      </c>
      <c r="O29" s="11">
        <f t="shared" si="11"/>
        <v>17</v>
      </c>
      <c r="P29" s="11">
        <f t="shared" si="12"/>
        <v>5452.5264705882364</v>
      </c>
      <c r="Q29" s="13">
        <f t="shared" si="13"/>
        <v>667</v>
      </c>
      <c r="R29" s="11">
        <f t="shared" si="0"/>
        <v>284298.47876091639</v>
      </c>
      <c r="S29" s="15">
        <f t="shared" si="14"/>
        <v>22481.342564711566</v>
      </c>
      <c r="T29" s="13">
        <f t="shared" si="15"/>
        <v>4.1231056256176606</v>
      </c>
      <c r="U29" s="15">
        <f t="shared" si="16"/>
        <v>2750.1114522869798</v>
      </c>
    </row>
    <row r="30" spans="1:21" ht="15.75" x14ac:dyDescent="0.25">
      <c r="A30" s="132" t="s">
        <v>22</v>
      </c>
      <c r="B30" s="133">
        <v>25934</v>
      </c>
      <c r="C30" s="132" t="s">
        <v>94</v>
      </c>
      <c r="D30" s="132">
        <v>870</v>
      </c>
      <c r="E30" s="135">
        <v>161638.01999999999</v>
      </c>
      <c r="J30" s="130" t="s">
        <v>118</v>
      </c>
      <c r="K30" s="31">
        <v>7.5</v>
      </c>
      <c r="L30" s="128">
        <f t="shared" si="1"/>
        <v>4794.0099999999993</v>
      </c>
      <c r="M30" s="76">
        <f t="shared" si="2"/>
        <v>14</v>
      </c>
      <c r="N30" s="129">
        <f t="shared" si="10"/>
        <v>342.42928571428564</v>
      </c>
      <c r="O30" s="11">
        <f t="shared" si="11"/>
        <v>14</v>
      </c>
      <c r="P30" s="11">
        <f t="shared" si="12"/>
        <v>342.42928571428564</v>
      </c>
      <c r="Q30" s="13">
        <f t="shared" si="13"/>
        <v>7.5</v>
      </c>
      <c r="R30" s="11">
        <f t="shared" si="0"/>
        <v>3207.6897074923281</v>
      </c>
      <c r="S30" s="15">
        <f t="shared" si="14"/>
        <v>1281.2530663405814</v>
      </c>
      <c r="T30" s="13">
        <f t="shared" si="15"/>
        <v>3.7416573867739413</v>
      </c>
      <c r="U30" s="15">
        <f t="shared" si="16"/>
        <v>28.062430400804558</v>
      </c>
    </row>
    <row r="31" spans="1:21" ht="15.75" x14ac:dyDescent="0.25">
      <c r="A31" s="132" t="s">
        <v>22</v>
      </c>
      <c r="B31" s="133">
        <v>26299</v>
      </c>
      <c r="C31" s="132" t="s">
        <v>94</v>
      </c>
      <c r="D31" s="132">
        <v>1326</v>
      </c>
      <c r="E31" s="135">
        <v>236816.15</v>
      </c>
      <c r="J31" s="130" t="s">
        <v>26</v>
      </c>
      <c r="K31" s="31">
        <v>75</v>
      </c>
      <c r="L31" s="128">
        <f t="shared" si="1"/>
        <v>7792123.3899999997</v>
      </c>
      <c r="M31" s="76">
        <f t="shared" si="2"/>
        <v>6654</v>
      </c>
      <c r="N31" s="129">
        <f t="shared" si="10"/>
        <v>1171.0434911331529</v>
      </c>
      <c r="O31" s="11">
        <f t="shared" si="11"/>
        <v>6654</v>
      </c>
      <c r="P31" s="11">
        <f t="shared" si="12"/>
        <v>1171.0434911331529</v>
      </c>
      <c r="Q31" s="13">
        <f t="shared" si="13"/>
        <v>75</v>
      </c>
      <c r="R31" s="11">
        <f t="shared" si="0"/>
        <v>31977.406555265072</v>
      </c>
      <c r="S31" s="15">
        <f t="shared" si="14"/>
        <v>95524.422939716824</v>
      </c>
      <c r="T31" s="13">
        <f t="shared" si="15"/>
        <v>81.57205403813245</v>
      </c>
      <c r="U31" s="15">
        <f t="shared" si="16"/>
        <v>6117.9040528599335</v>
      </c>
    </row>
    <row r="32" spans="1:21" ht="15.75" x14ac:dyDescent="0.25">
      <c r="A32" s="132" t="s">
        <v>22</v>
      </c>
      <c r="B32" s="133">
        <v>26665</v>
      </c>
      <c r="C32" s="132" t="s">
        <v>94</v>
      </c>
      <c r="D32" s="132">
        <v>1451</v>
      </c>
      <c r="E32" s="135">
        <v>301990.89</v>
      </c>
      <c r="J32" s="130" t="s">
        <v>130</v>
      </c>
      <c r="K32" s="31">
        <v>833</v>
      </c>
      <c r="L32" s="128">
        <f t="shared" si="1"/>
        <v>255840.51999999993</v>
      </c>
      <c r="M32" s="76">
        <f t="shared" si="2"/>
        <v>25</v>
      </c>
      <c r="N32" s="129">
        <f t="shared" si="10"/>
        <v>10233.620799999997</v>
      </c>
      <c r="O32" s="11">
        <f t="shared" si="11"/>
        <v>25</v>
      </c>
      <c r="P32" s="11">
        <f t="shared" si="12"/>
        <v>10233.620799999997</v>
      </c>
      <c r="Q32" s="13">
        <f t="shared" si="13"/>
        <v>833</v>
      </c>
      <c r="R32" s="11">
        <f t="shared" si="0"/>
        <v>355050.67130506865</v>
      </c>
      <c r="S32" s="15">
        <f t="shared" si="14"/>
        <v>51168.103999999985</v>
      </c>
      <c r="T32" s="13">
        <f t="shared" si="15"/>
        <v>5</v>
      </c>
      <c r="U32" s="15">
        <f t="shared" si="16"/>
        <v>4165</v>
      </c>
    </row>
    <row r="33" spans="1:21" ht="15.75" x14ac:dyDescent="0.25">
      <c r="A33" s="132" t="s">
        <v>22</v>
      </c>
      <c r="B33" s="133">
        <v>27030</v>
      </c>
      <c r="C33" s="132" t="s">
        <v>94</v>
      </c>
      <c r="D33" s="132">
        <v>1178</v>
      </c>
      <c r="E33" s="135">
        <v>246392.94</v>
      </c>
      <c r="J33" s="130" t="s">
        <v>131</v>
      </c>
      <c r="K33" s="31">
        <v>10</v>
      </c>
      <c r="L33" s="128">
        <f t="shared" si="1"/>
        <v>119797.83</v>
      </c>
      <c r="M33" s="76">
        <f t="shared" si="2"/>
        <v>156</v>
      </c>
      <c r="N33" s="129">
        <f t="shared" si="10"/>
        <v>767.93480769230769</v>
      </c>
      <c r="O33" s="11">
        <f t="shared" si="11"/>
        <v>156</v>
      </c>
      <c r="P33" s="11">
        <f t="shared" si="12"/>
        <v>767.93480769230769</v>
      </c>
      <c r="Q33" s="13">
        <f t="shared" si="13"/>
        <v>10</v>
      </c>
      <c r="R33" s="11">
        <f t="shared" si="0"/>
        <v>4273.2347759283557</v>
      </c>
      <c r="S33" s="15">
        <f t="shared" si="14"/>
        <v>9591.5026738778415</v>
      </c>
      <c r="T33" s="13">
        <f t="shared" si="15"/>
        <v>12.489995996796797</v>
      </c>
      <c r="U33" s="15">
        <f t="shared" si="16"/>
        <v>124.89995996796796</v>
      </c>
    </row>
    <row r="34" spans="1:21" ht="15.75" x14ac:dyDescent="0.25">
      <c r="A34" s="132" t="s">
        <v>22</v>
      </c>
      <c r="B34" s="133">
        <v>27395</v>
      </c>
      <c r="C34" s="132" t="s">
        <v>94</v>
      </c>
      <c r="D34" s="132">
        <v>130</v>
      </c>
      <c r="E34" s="135">
        <v>33308.44</v>
      </c>
      <c r="J34" s="130" t="s">
        <v>37</v>
      </c>
      <c r="K34" s="31">
        <v>100</v>
      </c>
      <c r="L34" s="128">
        <f t="shared" si="1"/>
        <v>2620877.58</v>
      </c>
      <c r="M34" s="76">
        <f t="shared" si="2"/>
        <v>1410</v>
      </c>
      <c r="N34" s="129">
        <f t="shared" si="10"/>
        <v>1858.778425531915</v>
      </c>
      <c r="O34" s="11">
        <f t="shared" si="11"/>
        <v>1410</v>
      </c>
      <c r="P34" s="11">
        <f t="shared" si="12"/>
        <v>1858.778425531915</v>
      </c>
      <c r="Q34" s="13">
        <f t="shared" si="13"/>
        <v>100</v>
      </c>
      <c r="R34" s="11">
        <f t="shared" si="0"/>
        <v>42632.857239625351</v>
      </c>
      <c r="S34" s="15">
        <f t="shared" si="14"/>
        <v>69797.068001917491</v>
      </c>
      <c r="T34" s="13">
        <f t="shared" si="15"/>
        <v>37.549966711037172</v>
      </c>
      <c r="U34" s="15">
        <f t="shared" si="16"/>
        <v>3754.9966711037173</v>
      </c>
    </row>
    <row r="35" spans="1:21" ht="15.75" x14ac:dyDescent="0.25">
      <c r="A35" s="132" t="s">
        <v>22</v>
      </c>
      <c r="B35" s="133">
        <v>27760</v>
      </c>
      <c r="C35" s="132" t="s">
        <v>94</v>
      </c>
      <c r="D35" s="132">
        <v>335</v>
      </c>
      <c r="E35" s="135">
        <v>92474.23</v>
      </c>
      <c r="J35" s="130" t="s">
        <v>95</v>
      </c>
      <c r="K35" s="31">
        <v>15</v>
      </c>
      <c r="L35" s="128">
        <f t="shared" si="1"/>
        <v>2512954.3200000003</v>
      </c>
      <c r="M35" s="76">
        <f t="shared" si="2"/>
        <v>2860</v>
      </c>
      <c r="N35" s="129">
        <f t="shared" si="10"/>
        <v>878.65535664335675</v>
      </c>
      <c r="O35" s="11">
        <f t="shared" si="11"/>
        <v>2860</v>
      </c>
      <c r="P35" s="11">
        <f t="shared" si="12"/>
        <v>878.65535664335675</v>
      </c>
      <c r="Q35" s="13">
        <f t="shared" si="13"/>
        <v>15</v>
      </c>
      <c r="R35" s="11">
        <f t="shared" si="0"/>
        <v>6404.3249128004109</v>
      </c>
      <c r="S35" s="15">
        <f t="shared" si="14"/>
        <v>46989.581550254996</v>
      </c>
      <c r="T35" s="13">
        <f t="shared" si="15"/>
        <v>53.478967828483754</v>
      </c>
      <c r="U35" s="15">
        <f t="shared" si="16"/>
        <v>802.18451742725631</v>
      </c>
    </row>
    <row r="36" spans="1:21" ht="15.75" x14ac:dyDescent="0.25">
      <c r="A36" s="132" t="s">
        <v>22</v>
      </c>
      <c r="B36" s="133">
        <v>28126</v>
      </c>
      <c r="C36" s="132" t="s">
        <v>94</v>
      </c>
      <c r="D36" s="132">
        <v>573</v>
      </c>
      <c r="E36" s="135">
        <v>172912.71</v>
      </c>
      <c r="J36" s="130" t="s">
        <v>25</v>
      </c>
      <c r="K36" s="31">
        <v>150</v>
      </c>
      <c r="L36" s="128">
        <f t="shared" si="1"/>
        <v>70726.3</v>
      </c>
      <c r="M36" s="76">
        <f t="shared" si="2"/>
        <v>15</v>
      </c>
      <c r="N36" s="129">
        <f t="shared" si="10"/>
        <v>4715.086666666667</v>
      </c>
      <c r="O36" s="11">
        <f t="shared" si="11"/>
        <v>15</v>
      </c>
      <c r="P36" s="11">
        <f t="shared" si="12"/>
        <v>4715.086666666667</v>
      </c>
      <c r="Q36" s="13">
        <f t="shared" si="13"/>
        <v>150</v>
      </c>
      <c r="R36" s="11">
        <f t="shared" si="0"/>
        <v>63943.758608345903</v>
      </c>
      <c r="S36" s="15">
        <f t="shared" si="14"/>
        <v>18261.452135924643</v>
      </c>
      <c r="T36" s="13">
        <f t="shared" si="15"/>
        <v>3.872983346207417</v>
      </c>
      <c r="U36" s="15">
        <f t="shared" si="16"/>
        <v>580.94750193111258</v>
      </c>
    </row>
    <row r="37" spans="1:21" ht="15.75" x14ac:dyDescent="0.25">
      <c r="A37" s="132" t="s">
        <v>22</v>
      </c>
      <c r="B37" s="133">
        <v>28491</v>
      </c>
      <c r="C37" s="132" t="s">
        <v>94</v>
      </c>
      <c r="D37" s="132">
        <v>651</v>
      </c>
      <c r="E37" s="135">
        <v>207671.65</v>
      </c>
      <c r="J37" s="130" t="s">
        <v>96</v>
      </c>
      <c r="K37" s="31">
        <v>167</v>
      </c>
      <c r="L37" s="128">
        <f t="shared" si="1"/>
        <v>2208351.4400000004</v>
      </c>
      <c r="M37" s="76">
        <f t="shared" si="2"/>
        <v>972</v>
      </c>
      <c r="N37" s="129">
        <f t="shared" si="10"/>
        <v>2271.9665020576135</v>
      </c>
      <c r="O37" s="11">
        <f t="shared" si="11"/>
        <v>972</v>
      </c>
      <c r="P37" s="11">
        <f t="shared" si="12"/>
        <v>2271.9665020576135</v>
      </c>
      <c r="Q37" s="13">
        <f t="shared" si="13"/>
        <v>167</v>
      </c>
      <c r="R37" s="11">
        <f t="shared" si="0"/>
        <v>71189.465073710875</v>
      </c>
      <c r="S37" s="15">
        <f t="shared" si="14"/>
        <v>70832.905463849878</v>
      </c>
      <c r="T37" s="13">
        <f t="shared" si="15"/>
        <v>31.176914536239792</v>
      </c>
      <c r="U37" s="15">
        <f t="shared" si="16"/>
        <v>5206.5447275520455</v>
      </c>
    </row>
    <row r="38" spans="1:21" ht="15.75" x14ac:dyDescent="0.25">
      <c r="A38" s="132" t="s">
        <v>22</v>
      </c>
      <c r="B38" s="133">
        <v>28856</v>
      </c>
      <c r="C38" s="132" t="s">
        <v>94</v>
      </c>
      <c r="D38" s="132">
        <v>695</v>
      </c>
      <c r="E38" s="135">
        <v>203786</v>
      </c>
      <c r="J38" s="130" t="s">
        <v>35</v>
      </c>
      <c r="K38" s="31">
        <v>225</v>
      </c>
      <c r="L38" s="128">
        <f t="shared" si="1"/>
        <v>24046.73</v>
      </c>
      <c r="M38" s="76">
        <f t="shared" si="2"/>
        <v>7</v>
      </c>
      <c r="N38" s="129">
        <f t="shared" si="10"/>
        <v>3435.247142857143</v>
      </c>
      <c r="O38" s="11">
        <f t="shared" si="11"/>
        <v>7</v>
      </c>
      <c r="P38" s="11">
        <f t="shared" si="12"/>
        <v>3435.247142857143</v>
      </c>
      <c r="Q38" s="13">
        <f t="shared" si="13"/>
        <v>225</v>
      </c>
      <c r="R38" s="11">
        <f t="shared" si="0"/>
        <v>95910.110661426719</v>
      </c>
      <c r="S38" s="15">
        <f t="shared" si="14"/>
        <v>9088.809632045175</v>
      </c>
      <c r="T38" s="13">
        <f t="shared" si="15"/>
        <v>2.6457513110645907</v>
      </c>
      <c r="U38" s="15">
        <f t="shared" si="16"/>
        <v>595.29404498953295</v>
      </c>
    </row>
    <row r="39" spans="1:21" ht="15.75" x14ac:dyDescent="0.25">
      <c r="A39" s="132" t="s">
        <v>22</v>
      </c>
      <c r="B39" s="133">
        <v>29221</v>
      </c>
      <c r="C39" s="132" t="s">
        <v>94</v>
      </c>
      <c r="D39" s="132">
        <v>183</v>
      </c>
      <c r="E39" s="135">
        <v>63666.84</v>
      </c>
      <c r="J39" s="130" t="s">
        <v>24</v>
      </c>
      <c r="K39" s="31">
        <v>25</v>
      </c>
      <c r="L39" s="128">
        <f t="shared" si="1"/>
        <v>9557478.4199999999</v>
      </c>
      <c r="M39" s="76">
        <f t="shared" si="2"/>
        <v>9683</v>
      </c>
      <c r="N39" s="129">
        <f t="shared" si="3"/>
        <v>987.03691211401429</v>
      </c>
      <c r="O39" s="11">
        <f t="shared" si="4"/>
        <v>9683</v>
      </c>
      <c r="P39" s="11">
        <f t="shared" si="5"/>
        <v>987.03691211401429</v>
      </c>
      <c r="Q39" s="13">
        <f t="shared" si="6"/>
        <v>25</v>
      </c>
      <c r="R39" s="11">
        <f t="shared" si="0"/>
        <v>10666.50518654452</v>
      </c>
      <c r="S39" s="15">
        <f t="shared" si="7"/>
        <v>97126.638916793207</v>
      </c>
      <c r="T39" s="13">
        <f t="shared" si="8"/>
        <v>98.40223574695851</v>
      </c>
      <c r="U39" s="15">
        <f t="shared" si="9"/>
        <v>2460.0558936739626</v>
      </c>
    </row>
    <row r="40" spans="1:21" ht="15.75" x14ac:dyDescent="0.25">
      <c r="A40" s="132" t="s">
        <v>22</v>
      </c>
      <c r="B40" s="133">
        <v>29587</v>
      </c>
      <c r="C40" s="132" t="s">
        <v>94</v>
      </c>
      <c r="D40" s="132">
        <v>299</v>
      </c>
      <c r="E40" s="135">
        <v>121204.2</v>
      </c>
      <c r="J40" s="130" t="s">
        <v>97</v>
      </c>
      <c r="K40" s="31">
        <v>250</v>
      </c>
      <c r="L40" s="128">
        <f t="shared" si="1"/>
        <v>1850305.5900000003</v>
      </c>
      <c r="M40" s="76">
        <f t="shared" si="2"/>
        <v>485</v>
      </c>
      <c r="N40" s="129">
        <f t="shared" si="3"/>
        <v>3815.0630721649491</v>
      </c>
      <c r="O40" s="11">
        <f t="shared" si="4"/>
        <v>485</v>
      </c>
      <c r="P40" s="11">
        <f t="shared" si="5"/>
        <v>3815.0630721649491</v>
      </c>
      <c r="Q40" s="13">
        <f t="shared" si="6"/>
        <v>250</v>
      </c>
      <c r="R40" s="11">
        <f t="shared" si="0"/>
        <v>106565.56134578699</v>
      </c>
      <c r="S40" s="15">
        <f t="shared" si="7"/>
        <v>84018.048826602608</v>
      </c>
      <c r="T40" s="13">
        <f t="shared" si="8"/>
        <v>22.022715545545239</v>
      </c>
      <c r="U40" s="15">
        <f t="shared" si="9"/>
        <v>5505.6788863863094</v>
      </c>
    </row>
    <row r="41" spans="1:21" ht="15.75" x14ac:dyDescent="0.25">
      <c r="A41" s="132" t="s">
        <v>22</v>
      </c>
      <c r="B41" s="133">
        <v>29952</v>
      </c>
      <c r="C41" s="132" t="s">
        <v>94</v>
      </c>
      <c r="D41" s="132">
        <v>452</v>
      </c>
      <c r="E41" s="135">
        <v>218813.44</v>
      </c>
      <c r="J41" s="130" t="s">
        <v>132</v>
      </c>
      <c r="K41" s="31">
        <v>333</v>
      </c>
      <c r="L41" s="128">
        <f t="shared" si="1"/>
        <v>3901.9</v>
      </c>
      <c r="M41" s="76">
        <f t="shared" si="2"/>
        <v>2</v>
      </c>
      <c r="N41" s="129">
        <f t="shared" si="3"/>
        <v>1950.95</v>
      </c>
      <c r="O41" s="11">
        <f t="shared" si="4"/>
        <v>2</v>
      </c>
      <c r="P41" s="11">
        <f t="shared" si="5"/>
        <v>1950.95</v>
      </c>
      <c r="Q41" s="13">
        <f t="shared" si="6"/>
        <v>333</v>
      </c>
      <c r="R41" s="11">
        <f t="shared" si="0"/>
        <v>141941.65761786309</v>
      </c>
      <c r="S41" s="15">
        <f t="shared" si="7"/>
        <v>2759.0599495117899</v>
      </c>
      <c r="T41" s="13">
        <f t="shared" si="8"/>
        <v>1.4142135623730951</v>
      </c>
      <c r="U41" s="15">
        <f t="shared" si="9"/>
        <v>470.9331162702407</v>
      </c>
    </row>
    <row r="42" spans="1:21" ht="15.75" x14ac:dyDescent="0.25">
      <c r="A42" s="132" t="s">
        <v>22</v>
      </c>
      <c r="B42" s="133">
        <v>30317</v>
      </c>
      <c r="C42" s="132" t="s">
        <v>94</v>
      </c>
      <c r="D42" s="132">
        <v>965</v>
      </c>
      <c r="E42" s="135">
        <v>487119.13</v>
      </c>
      <c r="J42" s="130" t="s">
        <v>38</v>
      </c>
      <c r="K42" s="31">
        <v>37.5</v>
      </c>
      <c r="L42" s="128">
        <f t="shared" si="1"/>
        <v>10048725.050000001</v>
      </c>
      <c r="M42" s="76">
        <f t="shared" si="2"/>
        <v>9363</v>
      </c>
      <c r="N42" s="129">
        <f t="shared" si="3"/>
        <v>1073.2377496528891</v>
      </c>
      <c r="O42" s="11">
        <f t="shared" si="4"/>
        <v>9363</v>
      </c>
      <c r="P42" s="11">
        <f t="shared" si="5"/>
        <v>1073.2377496528891</v>
      </c>
      <c r="Q42" s="13">
        <f t="shared" si="6"/>
        <v>37.5</v>
      </c>
      <c r="R42" s="11">
        <f t="shared" si="0"/>
        <v>15994.230528724658</v>
      </c>
      <c r="S42" s="15">
        <f t="shared" si="7"/>
        <v>103849.27086668742</v>
      </c>
      <c r="T42" s="13">
        <f t="shared" si="8"/>
        <v>96.76259607927021</v>
      </c>
      <c r="U42" s="15">
        <f t="shared" si="9"/>
        <v>3628.597352972633</v>
      </c>
    </row>
    <row r="43" spans="1:21" ht="15.75" x14ac:dyDescent="0.25">
      <c r="A43" s="132" t="s">
        <v>22</v>
      </c>
      <c r="B43" s="133">
        <v>30682</v>
      </c>
      <c r="C43" s="132" t="s">
        <v>94</v>
      </c>
      <c r="D43" s="132">
        <v>593</v>
      </c>
      <c r="E43" s="135">
        <v>258326.25</v>
      </c>
      <c r="J43" s="130" t="s">
        <v>34</v>
      </c>
      <c r="K43" s="31">
        <v>50</v>
      </c>
      <c r="L43" s="128">
        <f t="shared" si="1"/>
        <v>8556238.0899999999</v>
      </c>
      <c r="M43" s="76">
        <f t="shared" si="2"/>
        <v>7415</v>
      </c>
      <c r="N43" s="129">
        <f t="shared" si="3"/>
        <v>1153.9093850303439</v>
      </c>
      <c r="O43" s="11">
        <f t="shared" si="4"/>
        <v>7415</v>
      </c>
      <c r="P43" s="11">
        <f t="shared" si="5"/>
        <v>1153.9093850303439</v>
      </c>
      <c r="Q43" s="13">
        <f t="shared" si="6"/>
        <v>50</v>
      </c>
      <c r="R43" s="11">
        <f t="shared" si="0"/>
        <v>21321.955870904796</v>
      </c>
      <c r="S43" s="15">
        <f t="shared" si="7"/>
        <v>99363.592087872428</v>
      </c>
      <c r="T43" s="13">
        <f t="shared" si="8"/>
        <v>86.110394262249201</v>
      </c>
      <c r="U43" s="15">
        <f t="shared" si="9"/>
        <v>4305.5197131124605</v>
      </c>
    </row>
    <row r="44" spans="1:21" ht="15.75" x14ac:dyDescent="0.25">
      <c r="A44" s="132" t="s">
        <v>22</v>
      </c>
      <c r="B44" s="133">
        <v>31048</v>
      </c>
      <c r="C44" s="132" t="s">
        <v>94</v>
      </c>
      <c r="D44" s="132">
        <v>551</v>
      </c>
      <c r="E44" s="135">
        <v>269975.15000000002</v>
      </c>
      <c r="J44" s="130" t="s">
        <v>98</v>
      </c>
      <c r="K44" s="31">
        <v>500</v>
      </c>
      <c r="L44" s="128">
        <f t="shared" si="1"/>
        <v>6978.58</v>
      </c>
      <c r="M44" s="76">
        <f t="shared" si="2"/>
        <v>1</v>
      </c>
      <c r="N44" s="129">
        <f t="shared" si="3"/>
        <v>6978.58</v>
      </c>
      <c r="O44" s="11">
        <f t="shared" si="4"/>
        <v>1</v>
      </c>
      <c r="P44" s="11">
        <f t="shared" si="5"/>
        <v>6978.58</v>
      </c>
      <c r="Q44" s="13">
        <f t="shared" si="6"/>
        <v>500</v>
      </c>
      <c r="R44" s="11">
        <f t="shared" si="0"/>
        <v>213120.06818938974</v>
      </c>
      <c r="S44" s="15">
        <f t="shared" si="7"/>
        <v>6978.58</v>
      </c>
      <c r="T44" s="13">
        <f t="shared" si="8"/>
        <v>1</v>
      </c>
      <c r="U44" s="15">
        <f t="shared" si="9"/>
        <v>500</v>
      </c>
    </row>
    <row r="45" spans="1:21" ht="15.75" x14ac:dyDescent="0.25">
      <c r="A45" s="132" t="s">
        <v>22</v>
      </c>
      <c r="B45" s="133">
        <v>31413</v>
      </c>
      <c r="C45" s="132" t="s">
        <v>94</v>
      </c>
      <c r="D45" s="132">
        <v>471</v>
      </c>
      <c r="E45" s="135">
        <v>195795.22</v>
      </c>
      <c r="J45" s="130" t="s">
        <v>28</v>
      </c>
      <c r="K45" s="31">
        <v>75</v>
      </c>
      <c r="L45" s="128">
        <f t="shared" si="1"/>
        <v>4419304.21</v>
      </c>
      <c r="M45" s="76">
        <f t="shared" si="2"/>
        <v>3062</v>
      </c>
      <c r="N45" s="129">
        <f t="shared" si="3"/>
        <v>1443.2737459177008</v>
      </c>
      <c r="O45" s="11">
        <f t="shared" si="4"/>
        <v>3062</v>
      </c>
      <c r="P45" s="11">
        <f t="shared" si="5"/>
        <v>1443.2737459177008</v>
      </c>
      <c r="Q45" s="13">
        <f t="shared" si="6"/>
        <v>75</v>
      </c>
      <c r="R45" s="11">
        <f t="shared" si="0"/>
        <v>31977.406555265072</v>
      </c>
      <c r="S45" s="15">
        <f t="shared" si="7"/>
        <v>79864.045361580356</v>
      </c>
      <c r="T45" s="13">
        <f t="shared" si="8"/>
        <v>55.335341329027692</v>
      </c>
      <c r="U45" s="15">
        <f t="shared" si="9"/>
        <v>4150.1505996770766</v>
      </c>
    </row>
    <row r="46" spans="1:21" ht="15.75" x14ac:dyDescent="0.25">
      <c r="A46" s="132" t="s">
        <v>22</v>
      </c>
      <c r="B46" s="133">
        <v>31778</v>
      </c>
      <c r="C46" s="132" t="s">
        <v>94</v>
      </c>
      <c r="D46" s="132">
        <v>501</v>
      </c>
      <c r="E46" s="135">
        <v>194781.65</v>
      </c>
      <c r="J46" s="130" t="s">
        <v>41</v>
      </c>
      <c r="K46" s="31">
        <v>1000</v>
      </c>
      <c r="L46" s="128">
        <f t="shared" si="1"/>
        <v>4303893.22</v>
      </c>
      <c r="M46" s="76">
        <f t="shared" si="2"/>
        <v>359</v>
      </c>
      <c r="N46" s="129">
        <f t="shared" si="3"/>
        <v>11988.560501392756</v>
      </c>
      <c r="O46" s="11">
        <f t="shared" si="4"/>
        <v>359</v>
      </c>
      <c r="P46" s="11">
        <f t="shared" si="5"/>
        <v>11988.560501392756</v>
      </c>
      <c r="Q46" s="13">
        <f t="shared" si="6"/>
        <v>1000</v>
      </c>
      <c r="R46" s="11">
        <f t="shared" si="0"/>
        <v>426229.08187659527</v>
      </c>
      <c r="S46" s="15">
        <f t="shared" si="7"/>
        <v>227150.7962995157</v>
      </c>
      <c r="T46" s="13">
        <f t="shared" si="8"/>
        <v>18.947295321496416</v>
      </c>
      <c r="U46" s="15">
        <f t="shared" si="9"/>
        <v>18947.295321496415</v>
      </c>
    </row>
    <row r="47" spans="1:21" ht="15.75" x14ac:dyDescent="0.25">
      <c r="A47" s="132" t="s">
        <v>22</v>
      </c>
      <c r="B47" s="133">
        <v>32143</v>
      </c>
      <c r="C47" s="132" t="s">
        <v>94</v>
      </c>
      <c r="D47" s="132">
        <v>648</v>
      </c>
      <c r="E47" s="135">
        <v>272891.07</v>
      </c>
      <c r="J47" s="130" t="s">
        <v>133</v>
      </c>
      <c r="K47" s="31">
        <v>112</v>
      </c>
      <c r="L47" s="128">
        <f t="shared" si="1"/>
        <v>79190.819999999992</v>
      </c>
      <c r="M47" s="76">
        <f t="shared" si="2"/>
        <v>29</v>
      </c>
      <c r="N47" s="129">
        <f t="shared" si="3"/>
        <v>2730.7179310344827</v>
      </c>
      <c r="O47" s="11">
        <f t="shared" si="4"/>
        <v>29</v>
      </c>
      <c r="P47" s="11">
        <f t="shared" si="5"/>
        <v>2730.7179310344827</v>
      </c>
      <c r="Q47" s="13">
        <f t="shared" si="6"/>
        <v>112</v>
      </c>
      <c r="R47" s="11">
        <f t="shared" si="0"/>
        <v>47747.473568118279</v>
      </c>
      <c r="S47" s="15">
        <f t="shared" si="7"/>
        <v>14705.366100418041</v>
      </c>
      <c r="T47" s="13">
        <f t="shared" si="8"/>
        <v>5.3851648071345037</v>
      </c>
      <c r="U47" s="15">
        <f t="shared" si="9"/>
        <v>603.13845839906446</v>
      </c>
    </row>
    <row r="48" spans="1:21" ht="15.75" x14ac:dyDescent="0.25">
      <c r="A48" s="132" t="s">
        <v>22</v>
      </c>
      <c r="B48" s="133">
        <v>32509</v>
      </c>
      <c r="C48" s="132" t="s">
        <v>94</v>
      </c>
      <c r="D48" s="132">
        <v>604</v>
      </c>
      <c r="E48" s="135">
        <v>280896.83</v>
      </c>
      <c r="J48" s="130" t="s">
        <v>134</v>
      </c>
      <c r="K48" s="31">
        <v>112.5</v>
      </c>
      <c r="L48" s="128">
        <f t="shared" si="1"/>
        <v>801067.83000000007</v>
      </c>
      <c r="M48" s="76">
        <f t="shared" si="2"/>
        <v>224</v>
      </c>
      <c r="N48" s="129">
        <f t="shared" si="3"/>
        <v>3576.1956696428574</v>
      </c>
      <c r="O48" s="11">
        <f t="shared" si="4"/>
        <v>224</v>
      </c>
      <c r="P48" s="11">
        <f t="shared" si="5"/>
        <v>3576.1956696428574</v>
      </c>
      <c r="Q48" s="13">
        <f t="shared" si="6"/>
        <v>112.5</v>
      </c>
      <c r="R48" s="11">
        <f t="shared" si="0"/>
        <v>47960.582581805487</v>
      </c>
      <c r="S48" s="15">
        <f t="shared" si="7"/>
        <v>53523.595775472713</v>
      </c>
      <c r="T48" s="13">
        <f t="shared" si="8"/>
        <v>14.966629547095765</v>
      </c>
      <c r="U48" s="15">
        <f t="shared" si="9"/>
        <v>1683.7458240482736</v>
      </c>
    </row>
    <row r="49" spans="1:21" ht="15.75" x14ac:dyDescent="0.25">
      <c r="A49" s="132" t="s">
        <v>22</v>
      </c>
      <c r="B49" s="133">
        <v>32874</v>
      </c>
      <c r="C49" s="132" t="s">
        <v>94</v>
      </c>
      <c r="D49" s="132">
        <v>454</v>
      </c>
      <c r="E49" s="135">
        <v>199733.89</v>
      </c>
      <c r="J49" s="130" t="s">
        <v>135</v>
      </c>
      <c r="K49" s="31">
        <v>1250</v>
      </c>
      <c r="L49" s="128">
        <f t="shared" si="1"/>
        <v>14355.37</v>
      </c>
      <c r="M49" s="76">
        <f t="shared" si="2"/>
        <v>2</v>
      </c>
      <c r="N49" s="129">
        <f t="shared" si="3"/>
        <v>7177.6850000000004</v>
      </c>
      <c r="O49" s="11">
        <f t="shared" si="4"/>
        <v>2</v>
      </c>
      <c r="P49" s="11">
        <f t="shared" si="5"/>
        <v>7177.6850000000004</v>
      </c>
      <c r="Q49" s="13">
        <f t="shared" si="6"/>
        <v>1250</v>
      </c>
      <c r="R49" s="11">
        <f t="shared" si="0"/>
        <v>532783.58872019802</v>
      </c>
      <c r="S49" s="15">
        <f t="shared" si="7"/>
        <v>10150.779473441929</v>
      </c>
      <c r="T49" s="13">
        <f t="shared" si="8"/>
        <v>1.4142135623730951</v>
      </c>
      <c r="U49" s="15">
        <f t="shared" si="9"/>
        <v>1767.766952966369</v>
      </c>
    </row>
    <row r="50" spans="1:21" ht="15.75" x14ac:dyDescent="0.25">
      <c r="A50" s="132" t="s">
        <v>22</v>
      </c>
      <c r="B50" s="133">
        <v>33239</v>
      </c>
      <c r="C50" s="132" t="s">
        <v>94</v>
      </c>
      <c r="D50" s="132">
        <v>476</v>
      </c>
      <c r="E50" s="135">
        <v>209251.81</v>
      </c>
      <c r="J50" s="130" t="s">
        <v>27</v>
      </c>
      <c r="K50" s="31">
        <v>150</v>
      </c>
      <c r="L50" s="128">
        <f t="shared" si="1"/>
        <v>3688490.2499999986</v>
      </c>
      <c r="M50" s="76">
        <f t="shared" si="2"/>
        <v>872</v>
      </c>
      <c r="N50" s="129">
        <f t="shared" si="3"/>
        <v>4229.9200114678879</v>
      </c>
      <c r="O50" s="11">
        <f t="shared" si="4"/>
        <v>872</v>
      </c>
      <c r="P50" s="11">
        <f t="shared" si="5"/>
        <v>4229.9200114678879</v>
      </c>
      <c r="Q50" s="13">
        <f t="shared" si="6"/>
        <v>150</v>
      </c>
      <c r="R50" s="11">
        <f t="shared" si="0"/>
        <v>63943.758608345903</v>
      </c>
      <c r="S50" s="15">
        <f t="shared" si="7"/>
        <v>124908.0410565276</v>
      </c>
      <c r="T50" s="13">
        <f t="shared" si="8"/>
        <v>29.529646120466801</v>
      </c>
      <c r="U50" s="15">
        <f t="shared" si="9"/>
        <v>4429.4469180700198</v>
      </c>
    </row>
    <row r="51" spans="1:21" ht="15.75" x14ac:dyDescent="0.25">
      <c r="A51" s="132" t="s">
        <v>22</v>
      </c>
      <c r="B51" s="133">
        <v>33604</v>
      </c>
      <c r="C51" s="132" t="s">
        <v>94</v>
      </c>
      <c r="D51" s="132">
        <v>430</v>
      </c>
      <c r="E51" s="135">
        <v>207982.02</v>
      </c>
      <c r="J51" s="130" t="s">
        <v>47</v>
      </c>
      <c r="K51" s="31">
        <v>1500</v>
      </c>
      <c r="L51" s="128">
        <f t="shared" si="1"/>
        <v>4766436.8900000006</v>
      </c>
      <c r="M51" s="76">
        <f t="shared" si="2"/>
        <v>279</v>
      </c>
      <c r="N51" s="129">
        <f t="shared" si="3"/>
        <v>17084.003189964158</v>
      </c>
      <c r="O51" s="11">
        <f t="shared" si="4"/>
        <v>279</v>
      </c>
      <c r="P51" s="11">
        <f t="shared" si="5"/>
        <v>17084.003189964158</v>
      </c>
      <c r="Q51" s="13">
        <f t="shared" si="6"/>
        <v>1500</v>
      </c>
      <c r="R51" s="11">
        <f t="shared" si="0"/>
        <v>639338.09556380077</v>
      </c>
      <c r="S51" s="15">
        <f t="shared" si="7"/>
        <v>285359.11240667058</v>
      </c>
      <c r="T51" s="13">
        <f t="shared" si="8"/>
        <v>16.703293088490067</v>
      </c>
      <c r="U51" s="15">
        <f t="shared" si="9"/>
        <v>25054.939632735102</v>
      </c>
    </row>
    <row r="52" spans="1:21" ht="15.75" x14ac:dyDescent="0.25">
      <c r="A52" s="132" t="s">
        <v>22</v>
      </c>
      <c r="B52" s="133">
        <v>33970</v>
      </c>
      <c r="C52" s="132" t="s">
        <v>94</v>
      </c>
      <c r="D52" s="132">
        <v>800</v>
      </c>
      <c r="E52" s="135">
        <v>416969.14</v>
      </c>
      <c r="J52" s="130" t="s">
        <v>36</v>
      </c>
      <c r="K52" s="31">
        <v>2000</v>
      </c>
      <c r="L52" s="128">
        <f t="shared" si="1"/>
        <v>2812618.8699999996</v>
      </c>
      <c r="M52" s="76">
        <f t="shared" si="2"/>
        <v>120</v>
      </c>
      <c r="N52" s="129">
        <f t="shared" si="3"/>
        <v>23438.490583333329</v>
      </c>
      <c r="O52" s="11">
        <f t="shared" si="4"/>
        <v>120</v>
      </c>
      <c r="P52" s="11">
        <f t="shared" si="5"/>
        <v>23438.490583333329</v>
      </c>
      <c r="Q52" s="13">
        <f t="shared" si="6"/>
        <v>2000</v>
      </c>
      <c r="R52" s="11">
        <f t="shared" si="0"/>
        <v>852447.10925100627</v>
      </c>
      <c r="S52" s="15">
        <f t="shared" si="7"/>
        <v>256755.80012728166</v>
      </c>
      <c r="T52" s="13">
        <f t="shared" si="8"/>
        <v>10.954451150103322</v>
      </c>
      <c r="U52" s="15">
        <f t="shared" si="9"/>
        <v>21908.902300206646</v>
      </c>
    </row>
    <row r="53" spans="1:21" ht="15.75" x14ac:dyDescent="0.25">
      <c r="A53" s="132" t="s">
        <v>22</v>
      </c>
      <c r="B53" s="133">
        <v>34335</v>
      </c>
      <c r="C53" s="132" t="s">
        <v>94</v>
      </c>
      <c r="D53" s="132">
        <v>824</v>
      </c>
      <c r="E53" s="135">
        <v>469964.04</v>
      </c>
      <c r="J53" s="130" t="s">
        <v>32</v>
      </c>
      <c r="K53" s="31">
        <v>225</v>
      </c>
      <c r="L53" s="128">
        <f t="shared" si="1"/>
        <v>2660782.2600000002</v>
      </c>
      <c r="M53" s="76">
        <f t="shared" si="2"/>
        <v>574</v>
      </c>
      <c r="N53" s="129">
        <f t="shared" si="3"/>
        <v>4635.5091637630667</v>
      </c>
      <c r="O53" s="11">
        <f t="shared" si="4"/>
        <v>574</v>
      </c>
      <c r="P53" s="11">
        <f t="shared" si="5"/>
        <v>4635.5091637630667</v>
      </c>
      <c r="Q53" s="13">
        <f t="shared" si="6"/>
        <v>225</v>
      </c>
      <c r="R53" s="11">
        <f t="shared" si="0"/>
        <v>95910.110661426719</v>
      </c>
      <c r="S53" s="15">
        <f t="shared" si="7"/>
        <v>111058.90576179924</v>
      </c>
      <c r="T53" s="13">
        <f t="shared" si="8"/>
        <v>23.958297101421877</v>
      </c>
      <c r="U53" s="15">
        <f t="shared" si="9"/>
        <v>5390.6168478199224</v>
      </c>
    </row>
    <row r="54" spans="1:21" ht="15.75" x14ac:dyDescent="0.25">
      <c r="A54" s="132" t="s">
        <v>22</v>
      </c>
      <c r="B54" s="133">
        <v>34700</v>
      </c>
      <c r="C54" s="132" t="s">
        <v>94</v>
      </c>
      <c r="D54" s="132">
        <v>551</v>
      </c>
      <c r="E54" s="135">
        <v>266516.53999999998</v>
      </c>
      <c r="J54" s="130" t="s">
        <v>30</v>
      </c>
      <c r="K54" s="31">
        <v>2500</v>
      </c>
      <c r="L54" s="128">
        <f t="shared" si="1"/>
        <v>3483061.8899999997</v>
      </c>
      <c r="M54" s="76">
        <f t="shared" si="2"/>
        <v>167</v>
      </c>
      <c r="N54" s="129">
        <f t="shared" si="3"/>
        <v>20856.658023952095</v>
      </c>
      <c r="O54" s="11">
        <f t="shared" si="4"/>
        <v>167</v>
      </c>
      <c r="P54" s="11">
        <f t="shared" si="5"/>
        <v>20856.658023952095</v>
      </c>
      <c r="Q54" s="13">
        <f t="shared" si="6"/>
        <v>2500</v>
      </c>
      <c r="R54" s="11">
        <f t="shared" si="0"/>
        <v>1065556.1229382118</v>
      </c>
      <c r="S54" s="15">
        <f t="shared" si="7"/>
        <v>269527.42108362605</v>
      </c>
      <c r="T54" s="13">
        <f t="shared" si="8"/>
        <v>12.922847983320086</v>
      </c>
      <c r="U54" s="15">
        <f t="shared" si="9"/>
        <v>32307.119958300216</v>
      </c>
    </row>
    <row r="55" spans="1:21" ht="15.75" x14ac:dyDescent="0.25">
      <c r="A55" s="132" t="s">
        <v>22</v>
      </c>
      <c r="B55" s="133">
        <v>35065</v>
      </c>
      <c r="C55" s="132" t="s">
        <v>94</v>
      </c>
      <c r="D55" s="132">
        <v>479</v>
      </c>
      <c r="E55" s="135">
        <v>218600.19</v>
      </c>
      <c r="J55" s="130" t="s">
        <v>45</v>
      </c>
      <c r="K55" s="31">
        <v>300</v>
      </c>
      <c r="L55" s="128">
        <f t="shared" si="1"/>
        <v>5565402.4300000006</v>
      </c>
      <c r="M55" s="76">
        <f t="shared" si="2"/>
        <v>1007</v>
      </c>
      <c r="N55" s="129">
        <f t="shared" si="3"/>
        <v>5526.7154220456805</v>
      </c>
      <c r="O55" s="11">
        <f t="shared" si="4"/>
        <v>1007</v>
      </c>
      <c r="P55" s="11">
        <f t="shared" si="5"/>
        <v>5526.7154220456805</v>
      </c>
      <c r="Q55" s="13">
        <f t="shared" si="6"/>
        <v>300</v>
      </c>
      <c r="R55" s="11">
        <f t="shared" si="0"/>
        <v>127876.46271450755</v>
      </c>
      <c r="S55" s="15">
        <f t="shared" si="7"/>
        <v>175380.71570093307</v>
      </c>
      <c r="T55" s="13">
        <f t="shared" si="8"/>
        <v>31.733263305244861</v>
      </c>
      <c r="U55" s="15">
        <f t="shared" si="9"/>
        <v>9519.9789915734582</v>
      </c>
    </row>
    <row r="56" spans="1:21" ht="15.75" x14ac:dyDescent="0.25">
      <c r="A56" s="132" t="s">
        <v>22</v>
      </c>
      <c r="B56" s="133">
        <v>35431</v>
      </c>
      <c r="C56" s="132" t="s">
        <v>94</v>
      </c>
      <c r="D56" s="132">
        <v>406</v>
      </c>
      <c r="E56" s="135">
        <v>193571.67</v>
      </c>
      <c r="J56" s="130" t="s">
        <v>50</v>
      </c>
      <c r="K56" s="31">
        <v>3000</v>
      </c>
      <c r="L56" s="128">
        <f t="shared" si="1"/>
        <v>573153.94999999995</v>
      </c>
      <c r="M56" s="76">
        <f t="shared" si="2"/>
        <v>15</v>
      </c>
      <c r="N56" s="129">
        <f t="shared" si="3"/>
        <v>38210.263333333329</v>
      </c>
      <c r="O56" s="11">
        <f t="shared" si="4"/>
        <v>15</v>
      </c>
      <c r="P56" s="11">
        <f t="shared" si="5"/>
        <v>38210.263333333329</v>
      </c>
      <c r="Q56" s="13">
        <f t="shared" si="6"/>
        <v>3000</v>
      </c>
      <c r="R56" s="11">
        <f t="shared" si="0"/>
        <v>1278665.1366254173</v>
      </c>
      <c r="S56" s="15">
        <f t="shared" si="7"/>
        <v>147987.71354419988</v>
      </c>
      <c r="T56" s="13">
        <f t="shared" si="8"/>
        <v>3.872983346207417</v>
      </c>
      <c r="U56" s="15">
        <f t="shared" si="9"/>
        <v>11618.950038622252</v>
      </c>
    </row>
    <row r="57" spans="1:21" ht="15.75" x14ac:dyDescent="0.25">
      <c r="A57" s="132" t="s">
        <v>22</v>
      </c>
      <c r="B57" s="133">
        <v>35796</v>
      </c>
      <c r="C57" s="132" t="s">
        <v>94</v>
      </c>
      <c r="D57" s="132">
        <v>259</v>
      </c>
      <c r="E57" s="135">
        <v>120242.22</v>
      </c>
      <c r="J57" s="130" t="s">
        <v>136</v>
      </c>
      <c r="K57" s="31">
        <v>333</v>
      </c>
      <c r="L57" s="128">
        <f t="shared" si="1"/>
        <v>117861.4</v>
      </c>
      <c r="M57" s="76">
        <f t="shared" si="2"/>
        <v>33</v>
      </c>
      <c r="N57" s="129">
        <f t="shared" si="3"/>
        <v>3571.5575757575757</v>
      </c>
      <c r="O57" s="11">
        <f t="shared" si="4"/>
        <v>33</v>
      </c>
      <c r="P57" s="11">
        <f t="shared" si="5"/>
        <v>3571.5575757575757</v>
      </c>
      <c r="Q57" s="13">
        <f t="shared" si="6"/>
        <v>333</v>
      </c>
      <c r="R57" s="11">
        <f t="shared" si="0"/>
        <v>141941.65761786309</v>
      </c>
      <c r="S57" s="15">
        <f t="shared" si="7"/>
        <v>20517.036239656885</v>
      </c>
      <c r="T57" s="13">
        <f t="shared" si="8"/>
        <v>5.7445626465380286</v>
      </c>
      <c r="U57" s="15">
        <f t="shared" si="9"/>
        <v>1912.9393612971635</v>
      </c>
    </row>
    <row r="58" spans="1:21" ht="15.75" x14ac:dyDescent="0.25">
      <c r="A58" s="132" t="s">
        <v>22</v>
      </c>
      <c r="B58" s="133">
        <v>36526</v>
      </c>
      <c r="C58" s="132" t="s">
        <v>94</v>
      </c>
      <c r="D58" s="132">
        <v>319</v>
      </c>
      <c r="E58" s="135">
        <v>140302.66</v>
      </c>
      <c r="J58" s="130" t="s">
        <v>137</v>
      </c>
      <c r="K58" s="31">
        <v>45</v>
      </c>
      <c r="L58" s="128">
        <f t="shared" si="1"/>
        <v>374141.61</v>
      </c>
      <c r="M58" s="76">
        <f t="shared" si="2"/>
        <v>117</v>
      </c>
      <c r="N58" s="129">
        <f>L58/M58</f>
        <v>3197.7915384615385</v>
      </c>
      <c r="O58" s="11">
        <f t="shared" ref="O58:P62" si="17">M58</f>
        <v>117</v>
      </c>
      <c r="P58" s="11">
        <f t="shared" si="17"/>
        <v>3197.7915384615385</v>
      </c>
      <c r="Q58" s="13">
        <f>K58</f>
        <v>45</v>
      </c>
      <c r="R58" s="11">
        <f t="shared" si="0"/>
        <v>19190.865734032741</v>
      </c>
      <c r="S58" s="15">
        <f>P58*O58^0.5</f>
        <v>34589.40408050386</v>
      </c>
      <c r="T58" s="13">
        <f>O58^0.5</f>
        <v>10.816653826391969</v>
      </c>
      <c r="U58" s="15">
        <f>Q58*O58^0.5</f>
        <v>486.74942218763857</v>
      </c>
    </row>
    <row r="59" spans="1:21" ht="15.75" x14ac:dyDescent="0.25">
      <c r="A59" s="132" t="s">
        <v>22</v>
      </c>
      <c r="B59" s="133">
        <v>36892</v>
      </c>
      <c r="C59" s="132" t="s">
        <v>94</v>
      </c>
      <c r="D59" s="132">
        <v>312</v>
      </c>
      <c r="E59" s="135">
        <v>90762.47</v>
      </c>
      <c r="J59" s="130" t="s">
        <v>43</v>
      </c>
      <c r="K59" s="31">
        <v>500</v>
      </c>
      <c r="L59" s="128">
        <f t="shared" si="1"/>
        <v>7621986.2600000007</v>
      </c>
      <c r="M59" s="76">
        <f t="shared" si="2"/>
        <v>1012</v>
      </c>
      <c r="N59" s="129">
        <f>L59/M59</f>
        <v>7531.6069762845855</v>
      </c>
      <c r="O59" s="11">
        <f t="shared" si="17"/>
        <v>1012</v>
      </c>
      <c r="P59" s="11">
        <f t="shared" si="17"/>
        <v>7531.6069762845855</v>
      </c>
      <c r="Q59" s="13">
        <f>K59</f>
        <v>500</v>
      </c>
      <c r="R59" s="11">
        <f t="shared" si="0"/>
        <v>213120.06818938974</v>
      </c>
      <c r="S59" s="15">
        <f>P59*O59^0.5</f>
        <v>239595.08527714264</v>
      </c>
      <c r="T59" s="13">
        <f>O59^0.5</f>
        <v>31.811947441173732</v>
      </c>
      <c r="U59" s="15">
        <f>Q59*O59^0.5</f>
        <v>15905.973720586866</v>
      </c>
    </row>
    <row r="60" spans="1:21" ht="15.75" x14ac:dyDescent="0.25">
      <c r="A60" s="132" t="s">
        <v>22</v>
      </c>
      <c r="B60" s="133">
        <v>37257</v>
      </c>
      <c r="C60" s="132" t="s">
        <v>94</v>
      </c>
      <c r="D60" s="132">
        <v>394</v>
      </c>
      <c r="E60" s="135">
        <v>55265.06</v>
      </c>
      <c r="J60" s="130" t="s">
        <v>49</v>
      </c>
      <c r="K60" s="31">
        <v>75</v>
      </c>
      <c r="L60" s="128">
        <f t="shared" si="1"/>
        <v>2300583.5</v>
      </c>
      <c r="M60" s="76">
        <f t="shared" si="2"/>
        <v>645</v>
      </c>
      <c r="N60" s="129">
        <f>L60/M60</f>
        <v>3566.7961240310078</v>
      </c>
      <c r="O60" s="11">
        <f t="shared" si="17"/>
        <v>645</v>
      </c>
      <c r="P60" s="11">
        <f t="shared" si="17"/>
        <v>3566.7961240310078</v>
      </c>
      <c r="Q60" s="13">
        <f>K60</f>
        <v>75</v>
      </c>
      <c r="R60" s="11">
        <f t="shared" si="0"/>
        <v>31977.406555265072</v>
      </c>
      <c r="S60" s="15">
        <f>P60*O60^0.5</f>
        <v>90585.386850251351</v>
      </c>
      <c r="T60" s="13">
        <f>O60^0.5</f>
        <v>25.396850198400589</v>
      </c>
      <c r="U60" s="15">
        <f>Q60*O60^0.5</f>
        <v>1904.7637648800442</v>
      </c>
    </row>
    <row r="61" spans="1:21" ht="15.75" x14ac:dyDescent="0.25">
      <c r="A61" s="132" t="s">
        <v>22</v>
      </c>
      <c r="B61" s="133">
        <v>37622</v>
      </c>
      <c r="C61" s="132" t="s">
        <v>94</v>
      </c>
      <c r="D61" s="132">
        <v>288</v>
      </c>
      <c r="E61" s="135">
        <v>89215.13</v>
      </c>
      <c r="J61" s="130" t="s">
        <v>33</v>
      </c>
      <c r="K61" s="31">
        <v>750</v>
      </c>
      <c r="L61" s="128">
        <f t="shared" si="1"/>
        <v>5345163.66</v>
      </c>
      <c r="M61" s="76">
        <f t="shared" si="2"/>
        <v>521</v>
      </c>
      <c r="N61" s="129">
        <f>L61/M61</f>
        <v>10259.431209213051</v>
      </c>
      <c r="O61" s="11">
        <f t="shared" si="17"/>
        <v>521</v>
      </c>
      <c r="P61" s="11">
        <f t="shared" si="17"/>
        <v>10259.431209213051</v>
      </c>
      <c r="Q61" s="13">
        <f>K61</f>
        <v>750</v>
      </c>
      <c r="R61" s="11">
        <f t="shared" si="0"/>
        <v>319674.57503299252</v>
      </c>
      <c r="S61" s="15">
        <f>P61*O61^0.5</f>
        <v>234175.87166861459</v>
      </c>
      <c r="T61" s="13">
        <f>O61^0.5</f>
        <v>22.825424421026653</v>
      </c>
      <c r="U61" s="15">
        <f>Q61*O61^0.5</f>
        <v>17119.06831576999</v>
      </c>
    </row>
    <row r="62" spans="1:21" ht="15.75" x14ac:dyDescent="0.25">
      <c r="A62" s="132" t="s">
        <v>22</v>
      </c>
      <c r="B62" s="133">
        <v>37987</v>
      </c>
      <c r="C62" s="132" t="s">
        <v>94</v>
      </c>
      <c r="D62" s="132">
        <v>254</v>
      </c>
      <c r="E62" s="135">
        <v>159955.25</v>
      </c>
      <c r="J62" s="130" t="s">
        <v>138</v>
      </c>
      <c r="K62" s="31">
        <v>833</v>
      </c>
      <c r="L62" s="128">
        <f t="shared" si="1"/>
        <v>16413.78</v>
      </c>
      <c r="M62" s="76">
        <f t="shared" si="2"/>
        <v>3</v>
      </c>
      <c r="N62" s="129">
        <f>L62/M62</f>
        <v>5471.2599999999993</v>
      </c>
      <c r="O62" s="11">
        <f t="shared" si="17"/>
        <v>3</v>
      </c>
      <c r="P62" s="11">
        <f t="shared" si="17"/>
        <v>5471.2599999999993</v>
      </c>
      <c r="Q62" s="13">
        <f>K62</f>
        <v>833</v>
      </c>
      <c r="R62" s="11">
        <f t="shared" si="0"/>
        <v>355050.67130506865</v>
      </c>
      <c r="S62" s="15">
        <f>P62*O62^0.5</f>
        <v>9476.5003014192935</v>
      </c>
      <c r="T62" s="13">
        <f>O62^0.5</f>
        <v>1.7320508075688772</v>
      </c>
      <c r="U62" s="15">
        <f>Q62*O62^0.5</f>
        <v>1442.7983227048746</v>
      </c>
    </row>
    <row r="63" spans="1:21" ht="15.75" x14ac:dyDescent="0.25">
      <c r="A63" s="132" t="s">
        <v>22</v>
      </c>
      <c r="B63" s="133">
        <v>38353</v>
      </c>
      <c r="C63" s="132" t="s">
        <v>94</v>
      </c>
      <c r="D63" s="132">
        <v>227</v>
      </c>
      <c r="E63" s="135">
        <v>121292.44</v>
      </c>
    </row>
    <row r="64" spans="1:21" ht="15.75" x14ac:dyDescent="0.25">
      <c r="A64" s="132" t="s">
        <v>22</v>
      </c>
      <c r="B64" s="133">
        <v>38718</v>
      </c>
      <c r="C64" s="132" t="s">
        <v>94</v>
      </c>
      <c r="D64" s="132">
        <v>292</v>
      </c>
      <c r="E64" s="135">
        <v>178628.16</v>
      </c>
    </row>
    <row r="65" spans="1:22" ht="15.75" x14ac:dyDescent="0.25">
      <c r="A65" s="132" t="s">
        <v>22</v>
      </c>
      <c r="B65" s="133">
        <v>39083</v>
      </c>
      <c r="C65" s="132" t="s">
        <v>94</v>
      </c>
      <c r="D65" s="132">
        <v>122</v>
      </c>
      <c r="E65" s="135">
        <v>19135.900000000001</v>
      </c>
    </row>
    <row r="66" spans="1:22" ht="15.75" x14ac:dyDescent="0.25">
      <c r="A66" s="132" t="s">
        <v>22</v>
      </c>
      <c r="B66" s="133">
        <v>39782</v>
      </c>
      <c r="C66" s="132" t="s">
        <v>94</v>
      </c>
      <c r="D66" s="132">
        <v>957</v>
      </c>
      <c r="E66" s="135">
        <v>442419.73</v>
      </c>
      <c r="J66" s="100" t="s">
        <v>91</v>
      </c>
      <c r="Q66" s="101"/>
      <c r="R66" s="67"/>
      <c r="S66" s="67"/>
      <c r="T66" s="67"/>
      <c r="U66" s="67"/>
      <c r="V66" s="67"/>
    </row>
    <row r="67" spans="1:22" ht="15.75" x14ac:dyDescent="0.25">
      <c r="A67" s="132" t="s">
        <v>22</v>
      </c>
      <c r="B67" s="133">
        <v>40117</v>
      </c>
      <c r="C67" s="132" t="s">
        <v>94</v>
      </c>
      <c r="D67" s="132">
        <v>26</v>
      </c>
      <c r="E67" s="135">
        <v>92946.19</v>
      </c>
      <c r="L67" s="16"/>
      <c r="M67" s="17" t="s">
        <v>10</v>
      </c>
      <c r="Q67" s="67"/>
      <c r="R67" s="67"/>
      <c r="S67" s="102"/>
      <c r="T67" s="103"/>
      <c r="U67" s="67"/>
      <c r="V67" s="67"/>
    </row>
    <row r="68" spans="1:22" ht="15.75" x14ac:dyDescent="0.25">
      <c r="A68" s="132" t="s">
        <v>22</v>
      </c>
      <c r="B68" s="133">
        <v>40512</v>
      </c>
      <c r="C68" s="132" t="s">
        <v>94</v>
      </c>
      <c r="D68" s="132">
        <v>754</v>
      </c>
      <c r="E68" s="135">
        <v>389939.24</v>
      </c>
      <c r="L68" s="18" t="s">
        <v>11</v>
      </c>
      <c r="M68" s="18" t="s">
        <v>12</v>
      </c>
      <c r="N68" s="142" t="s">
        <v>151</v>
      </c>
      <c r="O68" s="142"/>
      <c r="Q68" s="67"/>
      <c r="R68" s="67"/>
      <c r="S68" s="103"/>
      <c r="T68" s="103"/>
      <c r="U68" s="67"/>
      <c r="V68" s="67"/>
    </row>
    <row r="69" spans="1:22" ht="15.75" x14ac:dyDescent="0.25">
      <c r="A69" s="132" t="s">
        <v>22</v>
      </c>
      <c r="B69" s="133">
        <v>40786</v>
      </c>
      <c r="C69" s="132" t="s">
        <v>94</v>
      </c>
      <c r="D69" s="132">
        <v>2</v>
      </c>
      <c r="E69" s="135">
        <v>7167.75</v>
      </c>
      <c r="L69" s="19"/>
      <c r="M69" s="19"/>
      <c r="N69" s="15">
        <f t="array" ref="N69:O73">LINEST(S12:S62,T12:U62,FALSE,TRUE)</f>
        <v>11.054502184245274</v>
      </c>
      <c r="O69" s="15">
        <v>426.21802737441101</v>
      </c>
      <c r="Q69" s="67"/>
      <c r="R69" s="67"/>
      <c r="S69" s="104"/>
      <c r="T69" s="104"/>
      <c r="U69" s="67"/>
      <c r="V69" s="67"/>
    </row>
    <row r="70" spans="1:22" ht="15.75" x14ac:dyDescent="0.25">
      <c r="A70" s="132" t="s">
        <v>22</v>
      </c>
      <c r="B70" s="133">
        <v>41060</v>
      </c>
      <c r="C70" s="132" t="s">
        <v>94</v>
      </c>
      <c r="D70" s="132">
        <v>40</v>
      </c>
      <c r="E70" s="135">
        <v>25213.8</v>
      </c>
      <c r="J70" s="28" t="s">
        <v>89</v>
      </c>
      <c r="L70" s="20">
        <f>N69</f>
        <v>11.054502184245274</v>
      </c>
      <c r="M70" s="20">
        <f>N70</f>
        <v>0.44968010124536123</v>
      </c>
      <c r="N70" s="15">
        <v>0.44968010124536123</v>
      </c>
      <c r="O70" s="15">
        <v>55.553957346256368</v>
      </c>
      <c r="Q70" s="114"/>
      <c r="R70" s="67"/>
      <c r="S70" s="105"/>
      <c r="T70" s="105"/>
      <c r="U70" s="67"/>
      <c r="V70" s="67"/>
    </row>
    <row r="71" spans="1:22" ht="15.75" x14ac:dyDescent="0.25">
      <c r="A71" s="132" t="s">
        <v>22</v>
      </c>
      <c r="B71" s="133">
        <v>41121</v>
      </c>
      <c r="C71" s="132" t="s">
        <v>94</v>
      </c>
      <c r="D71" s="132">
        <v>87</v>
      </c>
      <c r="E71" s="135">
        <v>43029.65</v>
      </c>
      <c r="J71" s="38" t="s">
        <v>82</v>
      </c>
      <c r="L71" s="72">
        <f>O69</f>
        <v>426.21802737441101</v>
      </c>
      <c r="M71" s="20">
        <f>O70</f>
        <v>55.553957346256368</v>
      </c>
      <c r="N71" s="15">
        <v>0.94874714729903964</v>
      </c>
      <c r="O71" s="15">
        <v>26299.7869708047</v>
      </c>
      <c r="Q71" s="106"/>
      <c r="R71" s="67"/>
      <c r="S71" s="115"/>
      <c r="T71" s="105"/>
      <c r="U71" s="67"/>
      <c r="V71" s="67"/>
    </row>
    <row r="72" spans="1:22" ht="15.75" x14ac:dyDescent="0.25">
      <c r="A72" s="132" t="s">
        <v>22</v>
      </c>
      <c r="B72" s="133">
        <v>41518</v>
      </c>
      <c r="C72" s="132" t="s">
        <v>94</v>
      </c>
      <c r="D72" s="132">
        <v>30</v>
      </c>
      <c r="E72" s="135">
        <v>18278.38</v>
      </c>
      <c r="J72"/>
      <c r="L72" s="19"/>
      <c r="M72" s="19"/>
      <c r="N72" s="15">
        <v>453.5221725988128</v>
      </c>
      <c r="O72" s="15">
        <v>49</v>
      </c>
      <c r="Q72" s="8"/>
      <c r="R72" s="67"/>
      <c r="S72" s="104"/>
      <c r="T72" s="104"/>
      <c r="U72" s="67"/>
      <c r="V72" s="67"/>
    </row>
    <row r="73" spans="1:22" ht="15.75" x14ac:dyDescent="0.25">
      <c r="A73" s="132" t="s">
        <v>22</v>
      </c>
      <c r="B73" s="133">
        <v>41943</v>
      </c>
      <c r="C73" s="132" t="s">
        <v>94</v>
      </c>
      <c r="D73" s="132">
        <v>187</v>
      </c>
      <c r="E73" s="135">
        <v>116920.76</v>
      </c>
      <c r="J73" t="s">
        <v>83</v>
      </c>
      <c r="L73" s="20">
        <f>N71</f>
        <v>0.94874714729903964</v>
      </c>
      <c r="M73" s="19"/>
      <c r="N73" s="15">
        <v>627383339434.55054</v>
      </c>
      <c r="O73" s="15">
        <v>33892260940.775719</v>
      </c>
      <c r="Q73" s="8"/>
      <c r="R73" s="67"/>
      <c r="S73" s="105"/>
      <c r="T73" s="104"/>
      <c r="U73" s="67"/>
      <c r="V73" s="67"/>
    </row>
    <row r="74" spans="1:22" ht="15.75" x14ac:dyDescent="0.25">
      <c r="A74" s="132" t="s">
        <v>22</v>
      </c>
      <c r="B74" s="133">
        <v>23012</v>
      </c>
      <c r="C74" s="132" t="s">
        <v>23</v>
      </c>
      <c r="D74" s="132">
        <v>22</v>
      </c>
      <c r="E74" s="135">
        <v>16674.73</v>
      </c>
      <c r="Q74" s="67"/>
      <c r="R74" s="67"/>
      <c r="S74" s="67"/>
      <c r="T74" s="67"/>
      <c r="U74" s="67"/>
      <c r="V74" s="67"/>
    </row>
    <row r="75" spans="1:22" ht="15.75" x14ac:dyDescent="0.25">
      <c r="A75" s="132" t="s">
        <v>22</v>
      </c>
      <c r="B75" s="133">
        <v>23377</v>
      </c>
      <c r="C75" s="132" t="s">
        <v>23</v>
      </c>
      <c r="D75" s="132">
        <v>36</v>
      </c>
      <c r="E75" s="135">
        <v>29200.37</v>
      </c>
      <c r="Q75" s="67"/>
      <c r="R75" s="67"/>
      <c r="S75" s="67"/>
      <c r="T75" s="67"/>
      <c r="U75" s="67"/>
      <c r="V75" s="67"/>
    </row>
    <row r="76" spans="1:22" ht="15.75" x14ac:dyDescent="0.25">
      <c r="A76" s="132" t="s">
        <v>22</v>
      </c>
      <c r="B76" s="133">
        <v>23743</v>
      </c>
      <c r="C76" s="132" t="s">
        <v>23</v>
      </c>
      <c r="D76" s="132">
        <v>39</v>
      </c>
      <c r="E76" s="135">
        <v>30364.01</v>
      </c>
      <c r="Q76" s="67"/>
      <c r="R76" s="67"/>
      <c r="S76" s="67"/>
      <c r="T76" s="67"/>
      <c r="U76" s="67"/>
      <c r="V76" s="67"/>
    </row>
    <row r="77" spans="1:22" ht="15.75" x14ac:dyDescent="0.25">
      <c r="A77" s="132" t="s">
        <v>22</v>
      </c>
      <c r="B77" s="133">
        <v>24108</v>
      </c>
      <c r="C77" s="132" t="s">
        <v>23</v>
      </c>
      <c r="D77" s="132">
        <v>61</v>
      </c>
      <c r="E77" s="135">
        <v>49588.63</v>
      </c>
      <c r="J77" s="44" t="s">
        <v>73</v>
      </c>
      <c r="Q77" s="116"/>
      <c r="R77" s="67"/>
      <c r="S77" s="67"/>
      <c r="T77" s="67"/>
      <c r="U77" s="67"/>
      <c r="V77" s="67"/>
    </row>
    <row r="78" spans="1:22" ht="15.75" x14ac:dyDescent="0.25">
      <c r="A78" s="132" t="s">
        <v>22</v>
      </c>
      <c r="B78" s="133">
        <v>24473</v>
      </c>
      <c r="C78" s="132" t="s">
        <v>23</v>
      </c>
      <c r="D78" s="132">
        <v>78</v>
      </c>
      <c r="E78" s="135">
        <v>62847.62</v>
      </c>
      <c r="Q78" s="67"/>
      <c r="R78" s="67"/>
      <c r="S78" s="67"/>
      <c r="T78" s="67"/>
      <c r="U78" s="67"/>
      <c r="V78" s="67"/>
    </row>
    <row r="79" spans="1:22" ht="15.75" x14ac:dyDescent="0.25">
      <c r="A79" s="132" t="s">
        <v>22</v>
      </c>
      <c r="B79" s="133">
        <v>24838</v>
      </c>
      <c r="C79" s="132" t="s">
        <v>23</v>
      </c>
      <c r="D79" s="132">
        <v>61</v>
      </c>
      <c r="E79" s="135">
        <v>50651.37</v>
      </c>
      <c r="J79" s="15" t="s">
        <v>74</v>
      </c>
      <c r="L79" s="32">
        <f>SUM(M12:M62)</f>
        <v>255549</v>
      </c>
      <c r="Q79" s="67"/>
      <c r="R79" s="67"/>
      <c r="S79" s="117"/>
      <c r="T79" s="67"/>
      <c r="U79" s="67"/>
      <c r="V79" s="67"/>
    </row>
    <row r="80" spans="1:22" ht="15.75" x14ac:dyDescent="0.25">
      <c r="A80" s="132" t="s">
        <v>22</v>
      </c>
      <c r="B80" s="133">
        <v>25204</v>
      </c>
      <c r="C80" s="132" t="s">
        <v>23</v>
      </c>
      <c r="D80" s="132">
        <v>70</v>
      </c>
      <c r="E80" s="135">
        <v>56751.71</v>
      </c>
      <c r="Q80" s="67"/>
      <c r="R80" s="67"/>
      <c r="S80" s="67"/>
      <c r="T80" s="67"/>
      <c r="U80" s="67"/>
      <c r="V80" s="67"/>
    </row>
    <row r="81" spans="1:22" ht="15.75" x14ac:dyDescent="0.25">
      <c r="A81" s="132" t="s">
        <v>22</v>
      </c>
      <c r="B81" s="133">
        <v>25569</v>
      </c>
      <c r="C81" s="132" t="s">
        <v>23</v>
      </c>
      <c r="D81" s="132">
        <v>79</v>
      </c>
      <c r="E81" s="135">
        <v>65121.17</v>
      </c>
      <c r="J81" s="15" t="s">
        <v>75</v>
      </c>
      <c r="L81" s="29">
        <f>L71</f>
        <v>426.21802737441101</v>
      </c>
      <c r="Q81" s="67"/>
      <c r="R81" s="67"/>
      <c r="S81" s="118"/>
      <c r="T81" s="67"/>
      <c r="U81" s="67"/>
      <c r="V81" s="67"/>
    </row>
    <row r="82" spans="1:22" ht="15.75" x14ac:dyDescent="0.25">
      <c r="A82" s="132" t="s">
        <v>22</v>
      </c>
      <c r="B82" s="133">
        <v>25934</v>
      </c>
      <c r="C82" s="132" t="s">
        <v>23</v>
      </c>
      <c r="D82" s="132">
        <v>70</v>
      </c>
      <c r="E82" s="135">
        <v>52962.84</v>
      </c>
      <c r="Q82" s="67"/>
      <c r="R82" s="67"/>
      <c r="S82" s="67"/>
      <c r="T82" s="67"/>
      <c r="U82" s="67"/>
      <c r="V82" s="67"/>
    </row>
    <row r="83" spans="1:22" ht="15.75" x14ac:dyDescent="0.25">
      <c r="A83" s="132" t="s">
        <v>22</v>
      </c>
      <c r="B83" s="133">
        <v>26299</v>
      </c>
      <c r="C83" s="132" t="s">
        <v>23</v>
      </c>
      <c r="D83" s="132">
        <v>101</v>
      </c>
      <c r="E83" s="135">
        <v>66533.899999999994</v>
      </c>
      <c r="J83" s="15" t="s">
        <v>76</v>
      </c>
      <c r="L83" s="121">
        <f>L79*L81</f>
        <v>108919590.67750336</v>
      </c>
      <c r="Q83" s="67"/>
      <c r="R83" s="67"/>
      <c r="S83" s="119"/>
      <c r="T83" s="67"/>
      <c r="U83" s="67"/>
      <c r="V83" s="67"/>
    </row>
    <row r="84" spans="1:22" ht="15.75" x14ac:dyDescent="0.25">
      <c r="A84" s="132" t="s">
        <v>22</v>
      </c>
      <c r="B84" s="133">
        <v>26665</v>
      </c>
      <c r="C84" s="132" t="s">
        <v>23</v>
      </c>
      <c r="D84" s="132">
        <v>120</v>
      </c>
      <c r="E84" s="135">
        <v>95150.02</v>
      </c>
      <c r="Q84" s="67"/>
      <c r="R84" s="67"/>
      <c r="S84" s="67"/>
      <c r="T84" s="67"/>
      <c r="U84" s="67"/>
      <c r="V84" s="67"/>
    </row>
    <row r="85" spans="1:22" ht="15.75" x14ac:dyDescent="0.25">
      <c r="A85" s="132" t="s">
        <v>22</v>
      </c>
      <c r="B85" s="133">
        <v>27030</v>
      </c>
      <c r="C85" s="132" t="s">
        <v>23</v>
      </c>
      <c r="D85" s="132">
        <v>172</v>
      </c>
      <c r="E85" s="135">
        <v>142045.97</v>
      </c>
      <c r="J85" s="15" t="s">
        <v>77</v>
      </c>
      <c r="L85" s="121">
        <f>SUM(L12:L62)</f>
        <v>231317736.16</v>
      </c>
      <c r="Q85" s="67"/>
      <c r="R85" s="67"/>
      <c r="S85" s="118"/>
      <c r="T85" s="67"/>
      <c r="U85" s="67"/>
      <c r="V85" s="67"/>
    </row>
    <row r="86" spans="1:22" ht="15.75" x14ac:dyDescent="0.25">
      <c r="A86" s="132" t="s">
        <v>22</v>
      </c>
      <c r="B86" s="133">
        <v>27395</v>
      </c>
      <c r="C86" s="132" t="s">
        <v>23</v>
      </c>
      <c r="D86" s="132">
        <v>88</v>
      </c>
      <c r="E86" s="135">
        <v>83017.88</v>
      </c>
      <c r="Q86" s="67"/>
      <c r="R86" s="67"/>
      <c r="S86" s="67"/>
      <c r="T86" s="67"/>
      <c r="U86" s="67"/>
      <c r="V86" s="67"/>
    </row>
    <row r="87" spans="1:22" ht="15.75" x14ac:dyDescent="0.25">
      <c r="A87" s="132" t="s">
        <v>22</v>
      </c>
      <c r="B87" s="133">
        <v>27760</v>
      </c>
      <c r="C87" s="132" t="s">
        <v>23</v>
      </c>
      <c r="D87" s="132">
        <v>34</v>
      </c>
      <c r="E87" s="135">
        <v>32542.97</v>
      </c>
      <c r="J87" s="15" t="s">
        <v>78</v>
      </c>
      <c r="L87" s="15">
        <f>L83/L85</f>
        <v>0.47086571261515742</v>
      </c>
      <c r="Q87" s="67"/>
      <c r="R87" s="67"/>
      <c r="S87" s="67"/>
      <c r="T87" s="67"/>
      <c r="U87" s="67"/>
      <c r="V87" s="67"/>
    </row>
    <row r="88" spans="1:22" ht="15.75" x14ac:dyDescent="0.25">
      <c r="A88" s="132" t="s">
        <v>22</v>
      </c>
      <c r="B88" s="133">
        <v>28126</v>
      </c>
      <c r="C88" s="132" t="s">
        <v>23</v>
      </c>
      <c r="D88" s="132">
        <v>140</v>
      </c>
      <c r="E88" s="135">
        <v>140473.43</v>
      </c>
      <c r="Q88" s="67"/>
      <c r="R88" s="67"/>
      <c r="S88" s="67"/>
      <c r="T88" s="67"/>
      <c r="U88" s="67"/>
      <c r="V88" s="67"/>
    </row>
    <row r="89" spans="1:22" ht="15.75" x14ac:dyDescent="0.25">
      <c r="A89" s="132" t="s">
        <v>22</v>
      </c>
      <c r="B89" s="133">
        <v>28491</v>
      </c>
      <c r="C89" s="132" t="s">
        <v>23</v>
      </c>
      <c r="D89" s="132">
        <v>119</v>
      </c>
      <c r="E89" s="135">
        <v>123925.97</v>
      </c>
      <c r="J89" s="15" t="s">
        <v>79</v>
      </c>
      <c r="L89" s="45">
        <f>L87</f>
        <v>0.47086571261515742</v>
      </c>
      <c r="Q89" s="67"/>
      <c r="R89" s="67"/>
      <c r="S89" s="120"/>
      <c r="T89" s="67"/>
      <c r="U89" s="67"/>
      <c r="V89" s="67"/>
    </row>
    <row r="90" spans="1:22" ht="15.75" x14ac:dyDescent="0.25">
      <c r="A90" s="132" t="s">
        <v>22</v>
      </c>
      <c r="B90" s="133">
        <v>28856</v>
      </c>
      <c r="C90" s="132" t="s">
        <v>23</v>
      </c>
      <c r="D90" s="132">
        <v>135</v>
      </c>
      <c r="E90" s="135">
        <v>149799.97</v>
      </c>
      <c r="Q90" s="67"/>
      <c r="R90" s="67"/>
      <c r="S90" s="67"/>
      <c r="T90" s="67"/>
      <c r="U90" s="67"/>
      <c r="V90" s="67"/>
    </row>
    <row r="91" spans="1:22" ht="15.75" x14ac:dyDescent="0.25">
      <c r="A91" s="132" t="s">
        <v>22</v>
      </c>
      <c r="B91" s="133">
        <v>29221</v>
      </c>
      <c r="C91" s="132" t="s">
        <v>23</v>
      </c>
      <c r="D91" s="132">
        <v>69</v>
      </c>
      <c r="E91" s="135">
        <v>77957.919999999998</v>
      </c>
      <c r="J91" s="15" t="s">
        <v>80</v>
      </c>
      <c r="L91" s="45">
        <f>1-L89</f>
        <v>0.52913428738484258</v>
      </c>
      <c r="Q91" s="67"/>
      <c r="R91" s="67"/>
      <c r="S91" s="120"/>
      <c r="T91" s="67"/>
      <c r="U91" s="67"/>
      <c r="V91" s="67"/>
    </row>
    <row r="92" spans="1:22" ht="15.75" x14ac:dyDescent="0.25">
      <c r="A92" s="132" t="s">
        <v>22</v>
      </c>
      <c r="B92" s="133">
        <v>29587</v>
      </c>
      <c r="C92" s="132" t="s">
        <v>23</v>
      </c>
      <c r="D92" s="132">
        <v>29</v>
      </c>
      <c r="E92" s="135">
        <v>43643.23</v>
      </c>
    </row>
    <row r="93" spans="1:22" ht="15.75" x14ac:dyDescent="0.25">
      <c r="A93" s="132" t="s">
        <v>22</v>
      </c>
      <c r="B93" s="133">
        <v>29952</v>
      </c>
      <c r="C93" s="132" t="s">
        <v>23</v>
      </c>
      <c r="D93" s="132">
        <v>52</v>
      </c>
      <c r="E93" s="135">
        <v>103464.87</v>
      </c>
    </row>
    <row r="94" spans="1:22" ht="15.75" x14ac:dyDescent="0.25">
      <c r="A94" s="132" t="s">
        <v>22</v>
      </c>
      <c r="B94" s="133">
        <v>30317</v>
      </c>
      <c r="C94" s="132" t="s">
        <v>23</v>
      </c>
      <c r="D94" s="132">
        <v>67</v>
      </c>
      <c r="E94" s="135">
        <v>102837.99</v>
      </c>
    </row>
    <row r="95" spans="1:22" ht="15.75" x14ac:dyDescent="0.25">
      <c r="A95" s="132" t="s">
        <v>22</v>
      </c>
      <c r="B95" s="133">
        <v>30682</v>
      </c>
      <c r="C95" s="132" t="s">
        <v>23</v>
      </c>
      <c r="D95" s="132">
        <v>24</v>
      </c>
      <c r="E95" s="135">
        <v>38111.64</v>
      </c>
      <c r="J95" s="68"/>
      <c r="K95" s="67"/>
      <c r="L95" s="67"/>
      <c r="M95" s="67"/>
    </row>
    <row r="96" spans="1:22" ht="15.75" x14ac:dyDescent="0.25">
      <c r="A96" s="132" t="s">
        <v>22</v>
      </c>
      <c r="B96" s="133">
        <v>31048</v>
      </c>
      <c r="C96" s="132" t="s">
        <v>23</v>
      </c>
      <c r="D96" s="132">
        <v>69</v>
      </c>
      <c r="E96" s="135">
        <v>109320.09</v>
      </c>
      <c r="K96" s="67"/>
      <c r="L96" s="102"/>
      <c r="M96" s="103"/>
    </row>
    <row r="97" spans="1:13" ht="15.75" x14ac:dyDescent="0.25">
      <c r="A97" s="132" t="s">
        <v>22</v>
      </c>
      <c r="B97" s="133">
        <v>31413</v>
      </c>
      <c r="C97" s="132" t="s">
        <v>23</v>
      </c>
      <c r="D97" s="132">
        <v>62</v>
      </c>
      <c r="E97" s="135">
        <v>81622.86</v>
      </c>
      <c r="K97" s="67"/>
      <c r="L97" s="103"/>
      <c r="M97" s="103"/>
    </row>
    <row r="98" spans="1:13" ht="15.75" x14ac:dyDescent="0.25">
      <c r="A98" s="132" t="s">
        <v>22</v>
      </c>
      <c r="B98" s="133">
        <v>31778</v>
      </c>
      <c r="C98" s="132" t="s">
        <v>23</v>
      </c>
      <c r="D98" s="132">
        <v>136</v>
      </c>
      <c r="E98" s="135">
        <v>164261.51</v>
      </c>
      <c r="K98" s="67"/>
      <c r="L98" s="104"/>
      <c r="M98" s="104"/>
    </row>
    <row r="99" spans="1:13" ht="15.75" x14ac:dyDescent="0.25">
      <c r="A99" s="132" t="s">
        <v>22</v>
      </c>
      <c r="B99" s="133">
        <v>32143</v>
      </c>
      <c r="C99" s="132" t="s">
        <v>23</v>
      </c>
      <c r="D99" s="132">
        <v>129</v>
      </c>
      <c r="E99" s="135">
        <v>182906.5</v>
      </c>
      <c r="J99" s="28"/>
      <c r="K99" s="67"/>
      <c r="L99" s="105"/>
      <c r="M99" s="105"/>
    </row>
    <row r="100" spans="1:13" ht="15.75" x14ac:dyDescent="0.25">
      <c r="A100" s="132" t="s">
        <v>22</v>
      </c>
      <c r="B100" s="133">
        <v>32509</v>
      </c>
      <c r="C100" s="132" t="s">
        <v>23</v>
      </c>
      <c r="D100" s="132">
        <v>112</v>
      </c>
      <c r="E100" s="135">
        <v>168492.12</v>
      </c>
      <c r="J100" s="38"/>
      <c r="L100" s="72"/>
      <c r="M100" s="20"/>
    </row>
    <row r="101" spans="1:13" ht="15.75" x14ac:dyDescent="0.25">
      <c r="A101" s="132" t="s">
        <v>22</v>
      </c>
      <c r="B101" s="133">
        <v>32874</v>
      </c>
      <c r="C101" s="132" t="s">
        <v>23</v>
      </c>
      <c r="D101" s="132">
        <v>59</v>
      </c>
      <c r="E101" s="135">
        <v>86640.03</v>
      </c>
      <c r="J101"/>
      <c r="L101" s="19"/>
      <c r="M101" s="19"/>
    </row>
    <row r="102" spans="1:13" ht="15.75" x14ac:dyDescent="0.25">
      <c r="A102" s="132" t="s">
        <v>22</v>
      </c>
      <c r="B102" s="133">
        <v>33239</v>
      </c>
      <c r="C102" s="132" t="s">
        <v>23</v>
      </c>
      <c r="D102" s="132">
        <v>49</v>
      </c>
      <c r="E102" s="135">
        <v>75565.58</v>
      </c>
      <c r="J102"/>
      <c r="L102" s="20"/>
      <c r="M102" s="19"/>
    </row>
    <row r="103" spans="1:13" ht="15.75" x14ac:dyDescent="0.25">
      <c r="A103" s="132" t="s">
        <v>22</v>
      </c>
      <c r="B103" s="133">
        <v>33604</v>
      </c>
      <c r="C103" s="132" t="s">
        <v>23</v>
      </c>
      <c r="D103" s="132">
        <v>53</v>
      </c>
      <c r="E103" s="135">
        <v>78522.02</v>
      </c>
    </row>
    <row r="104" spans="1:13" ht="15.75" x14ac:dyDescent="0.25">
      <c r="A104" s="132" t="s">
        <v>22</v>
      </c>
      <c r="B104" s="133">
        <v>33970</v>
      </c>
      <c r="C104" s="132" t="s">
        <v>23</v>
      </c>
      <c r="D104" s="132">
        <v>140</v>
      </c>
      <c r="E104" s="135">
        <v>214568.5</v>
      </c>
    </row>
    <row r="105" spans="1:13" ht="15.75" x14ac:dyDescent="0.25">
      <c r="A105" s="132" t="s">
        <v>22</v>
      </c>
      <c r="B105" s="133">
        <v>34335</v>
      </c>
      <c r="C105" s="132" t="s">
        <v>23</v>
      </c>
      <c r="D105" s="132">
        <v>60</v>
      </c>
      <c r="E105" s="135">
        <v>95143.11</v>
      </c>
    </row>
    <row r="106" spans="1:13" ht="15.75" x14ac:dyDescent="0.25">
      <c r="A106" s="132" t="s">
        <v>22</v>
      </c>
      <c r="B106" s="133">
        <v>34700</v>
      </c>
      <c r="C106" s="132" t="s">
        <v>23</v>
      </c>
      <c r="D106" s="132">
        <v>61</v>
      </c>
      <c r="E106" s="135">
        <v>100960.43</v>
      </c>
      <c r="J106" s="44"/>
    </row>
    <row r="107" spans="1:13" ht="15.75" x14ac:dyDescent="0.25">
      <c r="A107" s="132" t="s">
        <v>22</v>
      </c>
      <c r="B107" s="133">
        <v>35065</v>
      </c>
      <c r="C107" s="132" t="s">
        <v>23</v>
      </c>
      <c r="D107" s="132">
        <v>36</v>
      </c>
      <c r="E107" s="135">
        <v>62380.4</v>
      </c>
    </row>
    <row r="108" spans="1:13" ht="15.75" x14ac:dyDescent="0.25">
      <c r="A108" s="132" t="s">
        <v>22</v>
      </c>
      <c r="B108" s="133">
        <v>35431</v>
      </c>
      <c r="C108" s="132" t="s">
        <v>23</v>
      </c>
      <c r="D108" s="132">
        <v>108</v>
      </c>
      <c r="E108" s="135">
        <v>171015.5</v>
      </c>
      <c r="L108" s="32"/>
    </row>
    <row r="109" spans="1:13" ht="15.75" x14ac:dyDescent="0.25">
      <c r="A109" s="132" t="s">
        <v>22</v>
      </c>
      <c r="B109" s="133">
        <v>35796</v>
      </c>
      <c r="C109" s="132" t="s">
        <v>23</v>
      </c>
      <c r="D109" s="132">
        <v>58</v>
      </c>
      <c r="E109" s="135">
        <v>92806.99</v>
      </c>
    </row>
    <row r="110" spans="1:13" ht="15.75" x14ac:dyDescent="0.25">
      <c r="A110" s="132" t="s">
        <v>22</v>
      </c>
      <c r="B110" s="133">
        <v>36526</v>
      </c>
      <c r="C110" s="132" t="s">
        <v>23</v>
      </c>
      <c r="D110" s="132">
        <v>129</v>
      </c>
      <c r="E110" s="135">
        <v>155371.53</v>
      </c>
      <c r="L110" s="29"/>
    </row>
    <row r="111" spans="1:13" ht="15.75" x14ac:dyDescent="0.25">
      <c r="A111" s="132" t="s">
        <v>22</v>
      </c>
      <c r="B111" s="133">
        <v>36892</v>
      </c>
      <c r="C111" s="132" t="s">
        <v>23</v>
      </c>
      <c r="D111" s="132">
        <v>85</v>
      </c>
      <c r="E111" s="135">
        <v>34969.360000000001</v>
      </c>
    </row>
    <row r="112" spans="1:13" ht="15.75" x14ac:dyDescent="0.25">
      <c r="A112" s="132" t="s">
        <v>22</v>
      </c>
      <c r="B112" s="133">
        <v>37257</v>
      </c>
      <c r="C112" s="132" t="s">
        <v>23</v>
      </c>
      <c r="D112" s="132">
        <v>115</v>
      </c>
      <c r="E112" s="135">
        <v>65738.720000000001</v>
      </c>
      <c r="L112" s="33"/>
    </row>
    <row r="113" spans="1:12" ht="15.75" x14ac:dyDescent="0.25">
      <c r="A113" s="132" t="s">
        <v>22</v>
      </c>
      <c r="B113" s="133">
        <v>37622</v>
      </c>
      <c r="C113" s="132" t="s">
        <v>23</v>
      </c>
      <c r="D113" s="132">
        <v>112</v>
      </c>
      <c r="E113" s="135">
        <v>166060.29</v>
      </c>
    </row>
    <row r="114" spans="1:12" ht="15.75" x14ac:dyDescent="0.25">
      <c r="A114" s="132" t="s">
        <v>22</v>
      </c>
      <c r="B114" s="133">
        <v>37987</v>
      </c>
      <c r="C114" s="132" t="s">
        <v>23</v>
      </c>
      <c r="D114" s="132">
        <v>107</v>
      </c>
      <c r="E114" s="135">
        <v>225575.69</v>
      </c>
      <c r="L114" s="29"/>
    </row>
    <row r="115" spans="1:12" ht="15.75" x14ac:dyDescent="0.25">
      <c r="A115" s="132" t="s">
        <v>22</v>
      </c>
      <c r="B115" s="133">
        <v>38353</v>
      </c>
      <c r="C115" s="132" t="s">
        <v>23</v>
      </c>
      <c r="D115" s="132">
        <v>65</v>
      </c>
      <c r="E115" s="135">
        <v>125742.62</v>
      </c>
    </row>
    <row r="116" spans="1:12" ht="15.75" x14ac:dyDescent="0.25">
      <c r="A116" s="132" t="s">
        <v>22</v>
      </c>
      <c r="B116" s="133">
        <v>38718</v>
      </c>
      <c r="C116" s="132" t="s">
        <v>23</v>
      </c>
      <c r="D116" s="132">
        <v>83</v>
      </c>
      <c r="E116" s="135">
        <v>186014.18</v>
      </c>
    </row>
    <row r="117" spans="1:12" ht="15.75" x14ac:dyDescent="0.25">
      <c r="A117" s="132" t="s">
        <v>22</v>
      </c>
      <c r="B117" s="133">
        <v>39083</v>
      </c>
      <c r="C117" s="132" t="s">
        <v>23</v>
      </c>
      <c r="D117" s="132">
        <v>55</v>
      </c>
      <c r="E117" s="135">
        <v>39330.19</v>
      </c>
    </row>
    <row r="118" spans="1:12" ht="15.75" x14ac:dyDescent="0.25">
      <c r="A118" s="132" t="s">
        <v>22</v>
      </c>
      <c r="B118" s="133">
        <v>39782</v>
      </c>
      <c r="C118" s="132" t="s">
        <v>23</v>
      </c>
      <c r="D118" s="132">
        <v>232</v>
      </c>
      <c r="E118" s="135">
        <v>463085.69</v>
      </c>
      <c r="L118" s="45"/>
    </row>
    <row r="119" spans="1:12" ht="15.75" x14ac:dyDescent="0.25">
      <c r="A119" s="132" t="s">
        <v>22</v>
      </c>
      <c r="B119" s="133">
        <v>40117</v>
      </c>
      <c r="C119" s="132" t="s">
        <v>23</v>
      </c>
      <c r="D119" s="132">
        <v>2</v>
      </c>
      <c r="E119" s="135">
        <v>18658</v>
      </c>
    </row>
    <row r="120" spans="1:12" ht="15.75" x14ac:dyDescent="0.25">
      <c r="A120" s="132" t="s">
        <v>22</v>
      </c>
      <c r="B120" s="133">
        <v>40512</v>
      </c>
      <c r="C120" s="132" t="s">
        <v>23</v>
      </c>
      <c r="D120" s="132">
        <v>156</v>
      </c>
      <c r="E120" s="135">
        <v>430176.85</v>
      </c>
      <c r="L120" s="45"/>
    </row>
    <row r="121" spans="1:12" ht="15.75" x14ac:dyDescent="0.25">
      <c r="A121" s="132" t="s">
        <v>22</v>
      </c>
      <c r="B121" s="133">
        <v>40786</v>
      </c>
      <c r="C121" s="132" t="s">
        <v>23</v>
      </c>
      <c r="D121" s="132">
        <v>3</v>
      </c>
      <c r="E121" s="135">
        <v>104509.29</v>
      </c>
    </row>
    <row r="122" spans="1:12" ht="15.75" x14ac:dyDescent="0.25">
      <c r="A122" s="132" t="s">
        <v>22</v>
      </c>
      <c r="B122" s="133">
        <v>41060</v>
      </c>
      <c r="C122" s="132" t="s">
        <v>23</v>
      </c>
      <c r="D122" s="132">
        <v>25</v>
      </c>
      <c r="E122" s="135">
        <v>69019.350000000006</v>
      </c>
    </row>
    <row r="123" spans="1:12" ht="15.75" x14ac:dyDescent="0.25">
      <c r="A123" s="132" t="s">
        <v>22</v>
      </c>
      <c r="B123" s="133">
        <v>41121</v>
      </c>
      <c r="C123" s="132" t="s">
        <v>23</v>
      </c>
      <c r="D123" s="132">
        <v>83</v>
      </c>
      <c r="E123" s="135">
        <v>148917.94</v>
      </c>
    </row>
    <row r="124" spans="1:12" ht="15.75" x14ac:dyDescent="0.25">
      <c r="A124" s="132" t="s">
        <v>22</v>
      </c>
      <c r="B124" s="133">
        <v>41365</v>
      </c>
      <c r="C124" s="132" t="s">
        <v>23</v>
      </c>
      <c r="D124" s="132">
        <v>14</v>
      </c>
      <c r="E124" s="135">
        <v>34413.129999999997</v>
      </c>
    </row>
    <row r="125" spans="1:12" ht="15.75" x14ac:dyDescent="0.25">
      <c r="A125" s="132" t="s">
        <v>22</v>
      </c>
      <c r="B125" s="133">
        <v>41518</v>
      </c>
      <c r="C125" s="132" t="s">
        <v>23</v>
      </c>
      <c r="D125" s="132">
        <v>19</v>
      </c>
      <c r="E125" s="135">
        <v>47890.5</v>
      </c>
    </row>
    <row r="126" spans="1:12" ht="15.75" x14ac:dyDescent="0.25">
      <c r="A126" s="132" t="s">
        <v>22</v>
      </c>
      <c r="B126" s="133">
        <v>41943</v>
      </c>
      <c r="C126" s="132" t="s">
        <v>23</v>
      </c>
      <c r="D126" s="132">
        <v>165</v>
      </c>
      <c r="E126" s="135">
        <v>417980.9</v>
      </c>
    </row>
    <row r="127" spans="1:12" ht="15.75" x14ac:dyDescent="0.25">
      <c r="A127" s="132" t="s">
        <v>22</v>
      </c>
      <c r="B127" s="133">
        <v>25204</v>
      </c>
      <c r="C127" s="132" t="s">
        <v>126</v>
      </c>
      <c r="D127" s="132">
        <v>1</v>
      </c>
      <c r="E127" s="135">
        <v>6820.62</v>
      </c>
    </row>
    <row r="128" spans="1:12" ht="15.75" x14ac:dyDescent="0.25">
      <c r="A128" s="132" t="s">
        <v>22</v>
      </c>
      <c r="B128" s="133">
        <v>25934</v>
      </c>
      <c r="C128" s="132" t="s">
        <v>126</v>
      </c>
      <c r="D128" s="132">
        <v>3</v>
      </c>
      <c r="E128" s="135">
        <v>18315.740000000002</v>
      </c>
    </row>
    <row r="129" spans="1:5" ht="15.75" x14ac:dyDescent="0.25">
      <c r="A129" s="132" t="s">
        <v>22</v>
      </c>
      <c r="B129" s="133">
        <v>26299</v>
      </c>
      <c r="C129" s="132" t="s">
        <v>126</v>
      </c>
      <c r="D129" s="132">
        <v>1</v>
      </c>
      <c r="E129" s="135">
        <v>7568.79</v>
      </c>
    </row>
    <row r="130" spans="1:5" ht="15.75" x14ac:dyDescent="0.25">
      <c r="A130" s="132" t="s">
        <v>22</v>
      </c>
      <c r="B130" s="133">
        <v>26665</v>
      </c>
      <c r="C130" s="132" t="s">
        <v>126</v>
      </c>
      <c r="D130" s="132">
        <v>3</v>
      </c>
      <c r="E130" s="135">
        <v>23641.25</v>
      </c>
    </row>
    <row r="131" spans="1:5" ht="15.75" x14ac:dyDescent="0.25">
      <c r="A131" s="132" t="s">
        <v>22</v>
      </c>
      <c r="B131" s="133">
        <v>30682</v>
      </c>
      <c r="C131" s="132" t="s">
        <v>126</v>
      </c>
      <c r="D131" s="132">
        <v>3</v>
      </c>
      <c r="E131" s="135">
        <v>36969.56</v>
      </c>
    </row>
    <row r="132" spans="1:5" ht="15.75" x14ac:dyDescent="0.25">
      <c r="A132" s="132" t="s">
        <v>22</v>
      </c>
      <c r="B132" s="133">
        <v>34700</v>
      </c>
      <c r="C132" s="132" t="s">
        <v>126</v>
      </c>
      <c r="D132" s="132">
        <v>2</v>
      </c>
      <c r="E132" s="135">
        <v>35131.160000000003</v>
      </c>
    </row>
    <row r="133" spans="1:5" ht="15.75" x14ac:dyDescent="0.25">
      <c r="A133" s="132" t="s">
        <v>22</v>
      </c>
      <c r="B133" s="133">
        <v>35796</v>
      </c>
      <c r="C133" s="132" t="s">
        <v>126</v>
      </c>
      <c r="D133" s="132">
        <v>1</v>
      </c>
      <c r="E133" s="135">
        <v>20093.63</v>
      </c>
    </row>
    <row r="134" spans="1:5" ht="15.75" x14ac:dyDescent="0.25">
      <c r="A134" s="132" t="s">
        <v>22</v>
      </c>
      <c r="B134" s="133">
        <v>21551</v>
      </c>
      <c r="C134" s="132" t="s">
        <v>44</v>
      </c>
      <c r="D134" s="132">
        <v>145</v>
      </c>
      <c r="E134" s="135">
        <v>38230.58</v>
      </c>
    </row>
    <row r="135" spans="1:5" ht="15.75" x14ac:dyDescent="0.25">
      <c r="A135" s="132" t="s">
        <v>22</v>
      </c>
      <c r="B135" s="133">
        <v>21916</v>
      </c>
      <c r="C135" s="132" t="s">
        <v>44</v>
      </c>
      <c r="D135" s="132">
        <v>253</v>
      </c>
      <c r="E135" s="135">
        <v>70356.58</v>
      </c>
    </row>
    <row r="136" spans="1:5" ht="15.75" x14ac:dyDescent="0.25">
      <c r="A136" s="132" t="s">
        <v>22</v>
      </c>
      <c r="B136" s="133">
        <v>22282</v>
      </c>
      <c r="C136" s="132" t="s">
        <v>44</v>
      </c>
      <c r="D136" s="132">
        <v>179</v>
      </c>
      <c r="E136" s="135">
        <v>50390.83</v>
      </c>
    </row>
    <row r="137" spans="1:5" ht="15.75" x14ac:dyDescent="0.25">
      <c r="A137" s="132" t="s">
        <v>22</v>
      </c>
      <c r="B137" s="133">
        <v>22647</v>
      </c>
      <c r="C137" s="132" t="s">
        <v>44</v>
      </c>
      <c r="D137" s="132">
        <v>61</v>
      </c>
      <c r="E137" s="135">
        <v>15406.05</v>
      </c>
    </row>
    <row r="138" spans="1:5" ht="15.75" x14ac:dyDescent="0.25">
      <c r="A138" s="132" t="s">
        <v>22</v>
      </c>
      <c r="B138" s="133">
        <v>23012</v>
      </c>
      <c r="C138" s="132" t="s">
        <v>44</v>
      </c>
      <c r="D138" s="132">
        <v>252</v>
      </c>
      <c r="E138" s="135">
        <v>57413.45</v>
      </c>
    </row>
    <row r="139" spans="1:5" ht="15.75" x14ac:dyDescent="0.25">
      <c r="A139" s="132" t="s">
        <v>22</v>
      </c>
      <c r="B139" s="133">
        <v>23377</v>
      </c>
      <c r="C139" s="132" t="s">
        <v>44</v>
      </c>
      <c r="D139" s="132">
        <v>284</v>
      </c>
      <c r="E139" s="135">
        <v>64614.11</v>
      </c>
    </row>
    <row r="140" spans="1:5" ht="15.75" x14ac:dyDescent="0.25">
      <c r="A140" s="132" t="s">
        <v>22</v>
      </c>
      <c r="B140" s="133">
        <v>23743</v>
      </c>
      <c r="C140" s="132" t="s">
        <v>44</v>
      </c>
      <c r="D140" s="132">
        <v>460</v>
      </c>
      <c r="E140" s="135">
        <v>101630.56</v>
      </c>
    </row>
    <row r="141" spans="1:5" ht="15.75" x14ac:dyDescent="0.25">
      <c r="A141" s="132" t="s">
        <v>22</v>
      </c>
      <c r="B141" s="133">
        <v>24108</v>
      </c>
      <c r="C141" s="132" t="s">
        <v>44</v>
      </c>
      <c r="D141" s="132">
        <v>426</v>
      </c>
      <c r="E141" s="135">
        <v>96341.53</v>
      </c>
    </row>
    <row r="142" spans="1:5" ht="15.75" x14ac:dyDescent="0.25">
      <c r="A142" s="132" t="s">
        <v>22</v>
      </c>
      <c r="B142" s="133">
        <v>24473</v>
      </c>
      <c r="C142" s="132" t="s">
        <v>44</v>
      </c>
      <c r="D142" s="132">
        <v>652</v>
      </c>
      <c r="E142" s="135">
        <v>156925.88</v>
      </c>
    </row>
    <row r="143" spans="1:5" ht="15.75" x14ac:dyDescent="0.25">
      <c r="A143" s="132" t="s">
        <v>22</v>
      </c>
      <c r="B143" s="133">
        <v>24838</v>
      </c>
      <c r="C143" s="132" t="s">
        <v>44</v>
      </c>
      <c r="D143" s="132">
        <v>383</v>
      </c>
      <c r="E143" s="135">
        <v>94222.720000000001</v>
      </c>
    </row>
    <row r="144" spans="1:5" ht="15.75" x14ac:dyDescent="0.25">
      <c r="A144" s="132" t="s">
        <v>22</v>
      </c>
      <c r="B144" s="133">
        <v>25204</v>
      </c>
      <c r="C144" s="132" t="s">
        <v>44</v>
      </c>
      <c r="D144" s="132">
        <v>726</v>
      </c>
      <c r="E144" s="135">
        <v>175141.34</v>
      </c>
    </row>
    <row r="145" spans="1:5" ht="15.75" x14ac:dyDescent="0.25">
      <c r="A145" s="132" t="s">
        <v>22</v>
      </c>
      <c r="B145" s="133">
        <v>25569</v>
      </c>
      <c r="C145" s="132" t="s">
        <v>44</v>
      </c>
      <c r="D145" s="132">
        <v>908</v>
      </c>
      <c r="E145" s="135">
        <v>220213.03</v>
      </c>
    </row>
    <row r="146" spans="1:5" ht="15.75" x14ac:dyDescent="0.25">
      <c r="A146" s="132" t="s">
        <v>22</v>
      </c>
      <c r="B146" s="133">
        <v>25934</v>
      </c>
      <c r="C146" s="132" t="s">
        <v>44</v>
      </c>
      <c r="D146" s="132">
        <v>798</v>
      </c>
      <c r="E146" s="135">
        <v>192593.56</v>
      </c>
    </row>
    <row r="147" spans="1:5" ht="15.75" x14ac:dyDescent="0.25">
      <c r="A147" s="132" t="s">
        <v>22</v>
      </c>
      <c r="B147" s="133">
        <v>26299</v>
      </c>
      <c r="C147" s="132" t="s">
        <v>44</v>
      </c>
      <c r="D147" s="132">
        <v>1017</v>
      </c>
      <c r="E147" s="135">
        <v>226754.43</v>
      </c>
    </row>
    <row r="148" spans="1:5" ht="15.75" x14ac:dyDescent="0.25">
      <c r="A148" s="132" t="s">
        <v>22</v>
      </c>
      <c r="B148" s="133">
        <v>26665</v>
      </c>
      <c r="C148" s="132" t="s">
        <v>44</v>
      </c>
      <c r="D148" s="132">
        <v>1208</v>
      </c>
      <c r="E148" s="135">
        <v>304877.46999999997</v>
      </c>
    </row>
    <row r="149" spans="1:5" ht="15.75" x14ac:dyDescent="0.25">
      <c r="A149" s="132" t="s">
        <v>22</v>
      </c>
      <c r="B149" s="133">
        <v>27030</v>
      </c>
      <c r="C149" s="132" t="s">
        <v>44</v>
      </c>
      <c r="D149" s="132">
        <v>1145</v>
      </c>
      <c r="E149" s="135">
        <v>292673.90999999997</v>
      </c>
    </row>
    <row r="150" spans="1:5" ht="15.75" x14ac:dyDescent="0.25">
      <c r="A150" s="132" t="s">
        <v>22</v>
      </c>
      <c r="B150" s="133">
        <v>27395</v>
      </c>
      <c r="C150" s="132" t="s">
        <v>44</v>
      </c>
      <c r="D150" s="132">
        <v>332</v>
      </c>
      <c r="E150" s="135">
        <v>100650.77</v>
      </c>
    </row>
    <row r="151" spans="1:5" ht="15.75" x14ac:dyDescent="0.25">
      <c r="A151" s="132" t="s">
        <v>22</v>
      </c>
      <c r="B151" s="133">
        <v>27760</v>
      </c>
      <c r="C151" s="132" t="s">
        <v>44</v>
      </c>
      <c r="D151" s="132">
        <v>1095</v>
      </c>
      <c r="E151" s="135">
        <v>345298.46</v>
      </c>
    </row>
    <row r="152" spans="1:5" ht="15.75" x14ac:dyDescent="0.25">
      <c r="A152" s="132" t="s">
        <v>22</v>
      </c>
      <c r="B152" s="133">
        <v>28126</v>
      </c>
      <c r="C152" s="132" t="s">
        <v>44</v>
      </c>
      <c r="D152" s="132">
        <v>1310</v>
      </c>
      <c r="E152" s="135">
        <v>442492.45</v>
      </c>
    </row>
    <row r="153" spans="1:5" ht="15.75" x14ac:dyDescent="0.25">
      <c r="A153" s="132" t="s">
        <v>22</v>
      </c>
      <c r="B153" s="133">
        <v>28491</v>
      </c>
      <c r="C153" s="132" t="s">
        <v>44</v>
      </c>
      <c r="D153" s="132">
        <v>1128</v>
      </c>
      <c r="E153" s="135">
        <v>398812.7</v>
      </c>
    </row>
    <row r="154" spans="1:5" ht="15.75" x14ac:dyDescent="0.25">
      <c r="A154" s="132" t="s">
        <v>22</v>
      </c>
      <c r="B154" s="133">
        <v>28856</v>
      </c>
      <c r="C154" s="132" t="s">
        <v>44</v>
      </c>
      <c r="D154" s="132">
        <v>1084</v>
      </c>
      <c r="E154" s="135">
        <v>383829.03</v>
      </c>
    </row>
    <row r="155" spans="1:5" ht="15.75" x14ac:dyDescent="0.25">
      <c r="A155" s="132" t="s">
        <v>22</v>
      </c>
      <c r="B155" s="133">
        <v>29221</v>
      </c>
      <c r="C155" s="132" t="s">
        <v>44</v>
      </c>
      <c r="D155" s="132">
        <v>625</v>
      </c>
      <c r="E155" s="135">
        <v>235596.54</v>
      </c>
    </row>
    <row r="156" spans="1:5" ht="15.75" x14ac:dyDescent="0.25">
      <c r="A156" s="132" t="s">
        <v>22</v>
      </c>
      <c r="B156" s="133">
        <v>29587</v>
      </c>
      <c r="C156" s="132" t="s">
        <v>44</v>
      </c>
      <c r="D156" s="132">
        <v>662</v>
      </c>
      <c r="E156" s="135">
        <v>338534.75</v>
      </c>
    </row>
    <row r="157" spans="1:5" ht="15.75" x14ac:dyDescent="0.25">
      <c r="A157" s="132" t="s">
        <v>22</v>
      </c>
      <c r="B157" s="133">
        <v>29952</v>
      </c>
      <c r="C157" s="132" t="s">
        <v>44</v>
      </c>
      <c r="D157" s="132">
        <v>855</v>
      </c>
      <c r="E157" s="135">
        <v>472232.81</v>
      </c>
    </row>
    <row r="158" spans="1:5" ht="15.75" x14ac:dyDescent="0.25">
      <c r="A158" s="132" t="s">
        <v>22</v>
      </c>
      <c r="B158" s="133">
        <v>30317</v>
      </c>
      <c r="C158" s="132" t="s">
        <v>44</v>
      </c>
      <c r="D158" s="132">
        <v>980</v>
      </c>
      <c r="E158" s="135">
        <v>539313.05000000005</v>
      </c>
    </row>
    <row r="159" spans="1:5" ht="15.75" x14ac:dyDescent="0.25">
      <c r="A159" s="132" t="s">
        <v>22</v>
      </c>
      <c r="B159" s="133">
        <v>30682</v>
      </c>
      <c r="C159" s="132" t="s">
        <v>44</v>
      </c>
      <c r="D159" s="132">
        <v>914</v>
      </c>
      <c r="E159" s="135">
        <v>457919.11</v>
      </c>
    </row>
    <row r="160" spans="1:5" ht="15.75" x14ac:dyDescent="0.25">
      <c r="A160" s="132" t="s">
        <v>22</v>
      </c>
      <c r="B160" s="133">
        <v>31048</v>
      </c>
      <c r="C160" s="132" t="s">
        <v>44</v>
      </c>
      <c r="D160" s="132">
        <v>824</v>
      </c>
      <c r="E160" s="135">
        <v>437719.03</v>
      </c>
    </row>
    <row r="161" spans="1:5" ht="15.75" x14ac:dyDescent="0.25">
      <c r="A161" s="132" t="s">
        <v>22</v>
      </c>
      <c r="B161" s="133">
        <v>31413</v>
      </c>
      <c r="C161" s="132" t="s">
        <v>44</v>
      </c>
      <c r="D161" s="132">
        <v>960</v>
      </c>
      <c r="E161" s="135">
        <v>471818.9</v>
      </c>
    </row>
    <row r="162" spans="1:5" ht="15.75" x14ac:dyDescent="0.25">
      <c r="A162" s="132" t="s">
        <v>22</v>
      </c>
      <c r="B162" s="133">
        <v>31778</v>
      </c>
      <c r="C162" s="132" t="s">
        <v>44</v>
      </c>
      <c r="D162" s="132">
        <v>1126</v>
      </c>
      <c r="E162" s="135">
        <v>483251.39</v>
      </c>
    </row>
    <row r="163" spans="1:5" ht="15.75" x14ac:dyDescent="0.25">
      <c r="A163" s="132" t="s">
        <v>22</v>
      </c>
      <c r="B163" s="133">
        <v>32143</v>
      </c>
      <c r="C163" s="132" t="s">
        <v>44</v>
      </c>
      <c r="D163" s="132">
        <v>1221</v>
      </c>
      <c r="E163" s="135">
        <v>610548.93000000005</v>
      </c>
    </row>
    <row r="164" spans="1:5" ht="15.75" x14ac:dyDescent="0.25">
      <c r="A164" s="132" t="s">
        <v>22</v>
      </c>
      <c r="B164" s="133">
        <v>32509</v>
      </c>
      <c r="C164" s="132" t="s">
        <v>44</v>
      </c>
      <c r="D164" s="132">
        <v>1144</v>
      </c>
      <c r="E164" s="135">
        <v>602411.24</v>
      </c>
    </row>
    <row r="165" spans="1:5" ht="15.75" x14ac:dyDescent="0.25">
      <c r="A165" s="132" t="s">
        <v>22</v>
      </c>
      <c r="B165" s="133">
        <v>32874</v>
      </c>
      <c r="C165" s="132" t="s">
        <v>44</v>
      </c>
      <c r="D165" s="132">
        <v>1159</v>
      </c>
      <c r="E165" s="135">
        <v>591158.93000000005</v>
      </c>
    </row>
    <row r="166" spans="1:5" ht="15.75" x14ac:dyDescent="0.25">
      <c r="A166" s="132" t="s">
        <v>22</v>
      </c>
      <c r="B166" s="133">
        <v>33239</v>
      </c>
      <c r="C166" s="132" t="s">
        <v>44</v>
      </c>
      <c r="D166" s="132">
        <v>967</v>
      </c>
      <c r="E166" s="135">
        <v>488608.76</v>
      </c>
    </row>
    <row r="167" spans="1:5" ht="15.75" x14ac:dyDescent="0.25">
      <c r="A167" s="132" t="s">
        <v>22</v>
      </c>
      <c r="B167" s="133">
        <v>33604</v>
      </c>
      <c r="C167" s="132" t="s">
        <v>44</v>
      </c>
      <c r="D167" s="132">
        <v>1010</v>
      </c>
      <c r="E167" s="135">
        <v>548896.97</v>
      </c>
    </row>
    <row r="168" spans="1:5" ht="15.75" x14ac:dyDescent="0.25">
      <c r="A168" s="132" t="s">
        <v>22</v>
      </c>
      <c r="B168" s="133">
        <v>33970</v>
      </c>
      <c r="C168" s="132" t="s">
        <v>44</v>
      </c>
      <c r="D168" s="132">
        <v>1433</v>
      </c>
      <c r="E168" s="135">
        <v>817827.23</v>
      </c>
    </row>
    <row r="169" spans="1:5" ht="15.75" x14ac:dyDescent="0.25">
      <c r="A169" s="132" t="s">
        <v>22</v>
      </c>
      <c r="B169" s="133">
        <v>34335</v>
      </c>
      <c r="C169" s="132" t="s">
        <v>44</v>
      </c>
      <c r="D169" s="132">
        <v>1330</v>
      </c>
      <c r="E169" s="135">
        <v>766325.41</v>
      </c>
    </row>
    <row r="170" spans="1:5" ht="15.75" x14ac:dyDescent="0.25">
      <c r="A170" s="132" t="s">
        <v>22</v>
      </c>
      <c r="B170" s="133">
        <v>34700</v>
      </c>
      <c r="C170" s="132" t="s">
        <v>44</v>
      </c>
      <c r="D170" s="132">
        <v>1389</v>
      </c>
      <c r="E170" s="135">
        <v>760528.1</v>
      </c>
    </row>
    <row r="171" spans="1:5" ht="15.75" x14ac:dyDescent="0.25">
      <c r="A171" s="132" t="s">
        <v>22</v>
      </c>
      <c r="B171" s="133">
        <v>35065</v>
      </c>
      <c r="C171" s="132" t="s">
        <v>44</v>
      </c>
      <c r="D171" s="132">
        <v>1421</v>
      </c>
      <c r="E171" s="135">
        <v>759702.61</v>
      </c>
    </row>
    <row r="172" spans="1:5" ht="15.75" x14ac:dyDescent="0.25">
      <c r="A172" s="132" t="s">
        <v>22</v>
      </c>
      <c r="B172" s="133">
        <v>35431</v>
      </c>
      <c r="C172" s="132" t="s">
        <v>44</v>
      </c>
      <c r="D172" s="132">
        <v>1019</v>
      </c>
      <c r="E172" s="135">
        <v>540425.59</v>
      </c>
    </row>
    <row r="173" spans="1:5" ht="15.75" x14ac:dyDescent="0.25">
      <c r="A173" s="132" t="s">
        <v>22</v>
      </c>
      <c r="B173" s="133">
        <v>35796</v>
      </c>
      <c r="C173" s="132" t="s">
        <v>44</v>
      </c>
      <c r="D173" s="132">
        <v>1148</v>
      </c>
      <c r="E173" s="135">
        <v>627796.24</v>
      </c>
    </row>
    <row r="174" spans="1:5" ht="15.75" x14ac:dyDescent="0.25">
      <c r="A174" s="132" t="s">
        <v>22</v>
      </c>
      <c r="B174" s="133">
        <v>36526</v>
      </c>
      <c r="C174" s="132" t="s">
        <v>44</v>
      </c>
      <c r="D174" s="132">
        <v>1048</v>
      </c>
      <c r="E174" s="135">
        <v>470016.36</v>
      </c>
    </row>
    <row r="175" spans="1:5" ht="15.75" x14ac:dyDescent="0.25">
      <c r="A175" s="132" t="s">
        <v>22</v>
      </c>
      <c r="B175" s="133">
        <v>36892</v>
      </c>
      <c r="C175" s="132" t="s">
        <v>44</v>
      </c>
      <c r="D175" s="132">
        <v>1398</v>
      </c>
      <c r="E175" s="135">
        <v>1615300.83</v>
      </c>
    </row>
    <row r="176" spans="1:5" ht="15.75" x14ac:dyDescent="0.25">
      <c r="A176" s="132" t="s">
        <v>22</v>
      </c>
      <c r="B176" s="133">
        <v>37257</v>
      </c>
      <c r="C176" s="132" t="s">
        <v>44</v>
      </c>
      <c r="D176" s="132">
        <v>1960</v>
      </c>
      <c r="E176" s="135">
        <v>306250.82</v>
      </c>
    </row>
    <row r="177" spans="1:5" ht="15.75" x14ac:dyDescent="0.25">
      <c r="A177" s="132" t="s">
        <v>22</v>
      </c>
      <c r="B177" s="133">
        <v>37622</v>
      </c>
      <c r="C177" s="132" t="s">
        <v>44</v>
      </c>
      <c r="D177" s="132">
        <v>979</v>
      </c>
      <c r="E177" s="135">
        <v>381232.34</v>
      </c>
    </row>
    <row r="178" spans="1:5" ht="15.75" x14ac:dyDescent="0.25">
      <c r="A178" s="132" t="s">
        <v>22</v>
      </c>
      <c r="B178" s="133">
        <v>37987</v>
      </c>
      <c r="C178" s="132" t="s">
        <v>44</v>
      </c>
      <c r="D178" s="132">
        <v>1069</v>
      </c>
      <c r="E178" s="135">
        <v>688907.62</v>
      </c>
    </row>
    <row r="179" spans="1:5" ht="15.75" x14ac:dyDescent="0.25">
      <c r="A179" s="132" t="s">
        <v>22</v>
      </c>
      <c r="B179" s="133">
        <v>38353</v>
      </c>
      <c r="C179" s="132" t="s">
        <v>44</v>
      </c>
      <c r="D179" s="132">
        <v>834</v>
      </c>
      <c r="E179" s="135">
        <v>494326.52</v>
      </c>
    </row>
    <row r="180" spans="1:5" ht="15.75" x14ac:dyDescent="0.25">
      <c r="A180" s="132" t="s">
        <v>22</v>
      </c>
      <c r="B180" s="133">
        <v>38718</v>
      </c>
      <c r="C180" s="132" t="s">
        <v>44</v>
      </c>
      <c r="D180" s="132">
        <v>1094</v>
      </c>
      <c r="E180" s="135">
        <v>715033.86</v>
      </c>
    </row>
    <row r="181" spans="1:5" ht="15.75" x14ac:dyDescent="0.25">
      <c r="A181" s="132" t="s">
        <v>22</v>
      </c>
      <c r="B181" s="133">
        <v>39083</v>
      </c>
      <c r="C181" s="132" t="s">
        <v>44</v>
      </c>
      <c r="D181" s="132">
        <v>931</v>
      </c>
      <c r="E181" s="135">
        <v>175463.38</v>
      </c>
    </row>
    <row r="182" spans="1:5" ht="15.75" x14ac:dyDescent="0.25">
      <c r="A182" s="132" t="s">
        <v>22</v>
      </c>
      <c r="B182" s="133">
        <v>39782</v>
      </c>
      <c r="C182" s="132" t="s">
        <v>44</v>
      </c>
      <c r="D182" s="132">
        <v>3069</v>
      </c>
      <c r="E182" s="135">
        <v>1680595.76</v>
      </c>
    </row>
    <row r="183" spans="1:5" ht="15.75" x14ac:dyDescent="0.25">
      <c r="A183" s="132" t="s">
        <v>22</v>
      </c>
      <c r="B183" s="133">
        <v>40117</v>
      </c>
      <c r="C183" s="132" t="s">
        <v>44</v>
      </c>
      <c r="D183" s="132">
        <v>298</v>
      </c>
      <c r="E183" s="135">
        <v>1165842.6100000001</v>
      </c>
    </row>
    <row r="184" spans="1:5" ht="15.75" x14ac:dyDescent="0.25">
      <c r="A184" s="132" t="s">
        <v>22</v>
      </c>
      <c r="B184" s="133">
        <v>40512</v>
      </c>
      <c r="C184" s="132" t="s">
        <v>44</v>
      </c>
      <c r="D184" s="132">
        <v>2742</v>
      </c>
      <c r="E184" s="135">
        <v>2103727.0499999998</v>
      </c>
    </row>
    <row r="185" spans="1:5" ht="15.75" x14ac:dyDescent="0.25">
      <c r="A185" s="132" t="s">
        <v>22</v>
      </c>
      <c r="B185" s="133">
        <v>40756</v>
      </c>
      <c r="C185" s="132" t="s">
        <v>44</v>
      </c>
      <c r="D185" s="132">
        <v>10</v>
      </c>
      <c r="E185" s="135">
        <v>-0.02</v>
      </c>
    </row>
    <row r="186" spans="1:5" ht="15.75" x14ac:dyDescent="0.25">
      <c r="A186" s="132" t="s">
        <v>22</v>
      </c>
      <c r="B186" s="133">
        <v>41060</v>
      </c>
      <c r="C186" s="132" t="s">
        <v>44</v>
      </c>
      <c r="D186" s="132">
        <v>292</v>
      </c>
      <c r="E186" s="135">
        <v>233212.64</v>
      </c>
    </row>
    <row r="187" spans="1:5" ht="15.75" x14ac:dyDescent="0.25">
      <c r="A187" s="132" t="s">
        <v>22</v>
      </c>
      <c r="B187" s="133">
        <v>41121</v>
      </c>
      <c r="C187" s="132" t="s">
        <v>44</v>
      </c>
      <c r="D187" s="132">
        <v>766</v>
      </c>
      <c r="E187" s="135">
        <v>478043.87</v>
      </c>
    </row>
    <row r="188" spans="1:5" ht="15.75" x14ac:dyDescent="0.25">
      <c r="A188" s="132" t="s">
        <v>22</v>
      </c>
      <c r="B188" s="133">
        <v>41365</v>
      </c>
      <c r="C188" s="132" t="s">
        <v>44</v>
      </c>
      <c r="D188" s="132">
        <v>187</v>
      </c>
      <c r="E188" s="135">
        <v>130241.36</v>
      </c>
    </row>
    <row r="189" spans="1:5" ht="15.75" x14ac:dyDescent="0.25">
      <c r="A189" s="132" t="s">
        <v>22</v>
      </c>
      <c r="B189" s="133">
        <v>41425</v>
      </c>
      <c r="C189" s="132" t="s">
        <v>44</v>
      </c>
      <c r="D189" s="132">
        <v>4</v>
      </c>
      <c r="E189" s="135">
        <v>-0.02</v>
      </c>
    </row>
    <row r="190" spans="1:5" ht="15.75" x14ac:dyDescent="0.25">
      <c r="A190" s="132" t="s">
        <v>22</v>
      </c>
      <c r="B190" s="133">
        <v>41518</v>
      </c>
      <c r="C190" s="132" t="s">
        <v>44</v>
      </c>
      <c r="D190" s="132">
        <v>664</v>
      </c>
      <c r="E190" s="135">
        <v>462795.3</v>
      </c>
    </row>
    <row r="191" spans="1:5" ht="15.75" x14ac:dyDescent="0.25">
      <c r="A191" s="132" t="s">
        <v>22</v>
      </c>
      <c r="B191" s="133">
        <v>41820</v>
      </c>
      <c r="C191" s="132" t="s">
        <v>44</v>
      </c>
      <c r="D191" s="132">
        <v>955</v>
      </c>
      <c r="E191" s="135">
        <v>675297.54</v>
      </c>
    </row>
    <row r="192" spans="1:5" ht="15.75" x14ac:dyDescent="0.25">
      <c r="A192" s="132" t="s">
        <v>22</v>
      </c>
      <c r="B192" s="133">
        <v>41943</v>
      </c>
      <c r="C192" s="132" t="s">
        <v>44</v>
      </c>
      <c r="D192" s="132">
        <v>2285</v>
      </c>
      <c r="E192" s="135">
        <v>1645030.62</v>
      </c>
    </row>
    <row r="193" spans="1:5" ht="15.75" x14ac:dyDescent="0.25">
      <c r="A193" s="132" t="s">
        <v>22</v>
      </c>
      <c r="B193" s="133">
        <v>30317</v>
      </c>
      <c r="C193" s="132" t="s">
        <v>31</v>
      </c>
      <c r="D193" s="132">
        <v>3</v>
      </c>
      <c r="E193" s="135">
        <v>1793.73</v>
      </c>
    </row>
    <row r="194" spans="1:5" ht="15.75" x14ac:dyDescent="0.25">
      <c r="A194" s="132" t="s">
        <v>22</v>
      </c>
      <c r="B194" s="133">
        <v>36892</v>
      </c>
      <c r="C194" s="132" t="s">
        <v>31</v>
      </c>
      <c r="D194" s="132">
        <v>1</v>
      </c>
      <c r="E194" s="135">
        <v>597.20000000000005</v>
      </c>
    </row>
    <row r="195" spans="1:5" ht="15.75" x14ac:dyDescent="0.25">
      <c r="A195" s="132" t="s">
        <v>22</v>
      </c>
      <c r="B195" s="133">
        <v>39782</v>
      </c>
      <c r="C195" s="132" t="s">
        <v>31</v>
      </c>
      <c r="D195" s="132">
        <v>1</v>
      </c>
      <c r="E195" s="135">
        <v>6242.33</v>
      </c>
    </row>
    <row r="196" spans="1:5" ht="15.75" x14ac:dyDescent="0.25">
      <c r="A196" s="132" t="s">
        <v>22</v>
      </c>
      <c r="B196" s="133">
        <v>24473</v>
      </c>
      <c r="C196" s="132" t="s">
        <v>39</v>
      </c>
      <c r="D196" s="132">
        <v>114</v>
      </c>
      <c r="E196" s="135">
        <v>131960.53</v>
      </c>
    </row>
    <row r="197" spans="1:5" ht="15.75" x14ac:dyDescent="0.25">
      <c r="A197" s="132" t="s">
        <v>22</v>
      </c>
      <c r="B197" s="133">
        <v>24838</v>
      </c>
      <c r="C197" s="132" t="s">
        <v>39</v>
      </c>
      <c r="D197" s="132">
        <v>43</v>
      </c>
      <c r="E197" s="135">
        <v>54267.93</v>
      </c>
    </row>
    <row r="198" spans="1:5" ht="15.75" x14ac:dyDescent="0.25">
      <c r="A198" s="132" t="s">
        <v>22</v>
      </c>
      <c r="B198" s="133">
        <v>25204</v>
      </c>
      <c r="C198" s="132" t="s">
        <v>39</v>
      </c>
      <c r="D198" s="132">
        <v>50</v>
      </c>
      <c r="E198" s="135">
        <v>60097.23</v>
      </c>
    </row>
    <row r="199" spans="1:5" ht="15.75" x14ac:dyDescent="0.25">
      <c r="A199" s="132" t="s">
        <v>22</v>
      </c>
      <c r="B199" s="133">
        <v>25569</v>
      </c>
      <c r="C199" s="132" t="s">
        <v>39</v>
      </c>
      <c r="D199" s="132">
        <v>73</v>
      </c>
      <c r="E199" s="135">
        <v>88300.91</v>
      </c>
    </row>
    <row r="200" spans="1:5" ht="15.75" x14ac:dyDescent="0.25">
      <c r="A200" s="132" t="s">
        <v>22</v>
      </c>
      <c r="B200" s="133">
        <v>25934</v>
      </c>
      <c r="C200" s="132" t="s">
        <v>39</v>
      </c>
      <c r="D200" s="132">
        <v>34</v>
      </c>
      <c r="E200" s="135">
        <v>39844.769999999997</v>
      </c>
    </row>
    <row r="201" spans="1:5" ht="15.75" x14ac:dyDescent="0.25">
      <c r="A201" s="132" t="s">
        <v>22</v>
      </c>
      <c r="B201" s="133">
        <v>26299</v>
      </c>
      <c r="C201" s="132" t="s">
        <v>39</v>
      </c>
      <c r="D201" s="132">
        <v>28</v>
      </c>
      <c r="E201" s="135">
        <v>29699.25</v>
      </c>
    </row>
    <row r="202" spans="1:5" ht="15.75" x14ac:dyDescent="0.25">
      <c r="A202" s="132" t="s">
        <v>22</v>
      </c>
      <c r="B202" s="133">
        <v>26665</v>
      </c>
      <c r="C202" s="132" t="s">
        <v>39</v>
      </c>
      <c r="D202" s="132">
        <v>54</v>
      </c>
      <c r="E202" s="135">
        <v>65703.69</v>
      </c>
    </row>
    <row r="203" spans="1:5" ht="15.75" x14ac:dyDescent="0.25">
      <c r="A203" s="132" t="s">
        <v>22</v>
      </c>
      <c r="B203" s="133">
        <v>27030</v>
      </c>
      <c r="C203" s="132" t="s">
        <v>39</v>
      </c>
      <c r="D203" s="132">
        <v>138</v>
      </c>
      <c r="E203" s="135">
        <v>170700.58</v>
      </c>
    </row>
    <row r="204" spans="1:5" ht="15.75" x14ac:dyDescent="0.25">
      <c r="A204" s="132" t="s">
        <v>22</v>
      </c>
      <c r="B204" s="133">
        <v>27395</v>
      </c>
      <c r="C204" s="132" t="s">
        <v>39</v>
      </c>
      <c r="D204" s="132">
        <v>60</v>
      </c>
      <c r="E204" s="135">
        <v>85123.68</v>
      </c>
    </row>
    <row r="205" spans="1:5" ht="15.75" x14ac:dyDescent="0.25">
      <c r="A205" s="132" t="s">
        <v>22</v>
      </c>
      <c r="B205" s="133">
        <v>27760</v>
      </c>
      <c r="C205" s="132" t="s">
        <v>39</v>
      </c>
      <c r="D205" s="132">
        <v>4</v>
      </c>
      <c r="E205" s="135">
        <v>5242.21</v>
      </c>
    </row>
    <row r="206" spans="1:5" ht="15.75" x14ac:dyDescent="0.25">
      <c r="A206" s="132" t="s">
        <v>22</v>
      </c>
      <c r="B206" s="133">
        <v>28126</v>
      </c>
      <c r="C206" s="132" t="s">
        <v>39</v>
      </c>
      <c r="D206" s="132">
        <v>84</v>
      </c>
      <c r="E206" s="135">
        <v>128168</v>
      </c>
    </row>
    <row r="207" spans="1:5" ht="15.75" x14ac:dyDescent="0.25">
      <c r="A207" s="132" t="s">
        <v>22</v>
      </c>
      <c r="B207" s="133">
        <v>28491</v>
      </c>
      <c r="C207" s="132" t="s">
        <v>39</v>
      </c>
      <c r="D207" s="132">
        <v>94</v>
      </c>
      <c r="E207" s="135">
        <v>140694.76</v>
      </c>
    </row>
    <row r="208" spans="1:5" ht="15.75" x14ac:dyDescent="0.25">
      <c r="A208" s="132" t="s">
        <v>22</v>
      </c>
      <c r="B208" s="133">
        <v>28856</v>
      </c>
      <c r="C208" s="132" t="s">
        <v>39</v>
      </c>
      <c r="D208" s="132">
        <v>26</v>
      </c>
      <c r="E208" s="135">
        <v>38743.589999999997</v>
      </c>
    </row>
    <row r="209" spans="1:5" ht="15.75" x14ac:dyDescent="0.25">
      <c r="A209" s="132" t="s">
        <v>22</v>
      </c>
      <c r="B209" s="133">
        <v>29221</v>
      </c>
      <c r="C209" s="132" t="s">
        <v>39</v>
      </c>
      <c r="D209" s="132">
        <v>53</v>
      </c>
      <c r="E209" s="135">
        <v>93387.3</v>
      </c>
    </row>
    <row r="210" spans="1:5" ht="15.75" x14ac:dyDescent="0.25">
      <c r="A210" s="132" t="s">
        <v>22</v>
      </c>
      <c r="B210" s="133">
        <v>29587</v>
      </c>
      <c r="C210" s="132" t="s">
        <v>39</v>
      </c>
      <c r="D210" s="132">
        <v>40</v>
      </c>
      <c r="E210" s="135">
        <v>88531.13</v>
      </c>
    </row>
    <row r="211" spans="1:5" ht="15.75" x14ac:dyDescent="0.25">
      <c r="A211" s="132" t="s">
        <v>22</v>
      </c>
      <c r="B211" s="133">
        <v>29952</v>
      </c>
      <c r="C211" s="132" t="s">
        <v>39</v>
      </c>
      <c r="D211" s="132">
        <v>22</v>
      </c>
      <c r="E211" s="135">
        <v>50370.54</v>
      </c>
    </row>
    <row r="212" spans="1:5" ht="15.75" x14ac:dyDescent="0.25">
      <c r="A212" s="132" t="s">
        <v>22</v>
      </c>
      <c r="B212" s="133">
        <v>30317</v>
      </c>
      <c r="C212" s="132" t="s">
        <v>39</v>
      </c>
      <c r="D212" s="132">
        <v>42</v>
      </c>
      <c r="E212" s="135">
        <v>106161.66</v>
      </c>
    </row>
    <row r="213" spans="1:5" ht="15.75" x14ac:dyDescent="0.25">
      <c r="A213" s="132" t="s">
        <v>22</v>
      </c>
      <c r="B213" s="133">
        <v>30682</v>
      </c>
      <c r="C213" s="132" t="s">
        <v>39</v>
      </c>
      <c r="D213" s="132">
        <v>4</v>
      </c>
      <c r="E213" s="135">
        <v>10211.57</v>
      </c>
    </row>
    <row r="214" spans="1:5" ht="15.75" x14ac:dyDescent="0.25">
      <c r="A214" s="132" t="s">
        <v>22</v>
      </c>
      <c r="B214" s="133">
        <v>31048</v>
      </c>
      <c r="C214" s="132" t="s">
        <v>39</v>
      </c>
      <c r="D214" s="132">
        <v>95</v>
      </c>
      <c r="E214" s="135">
        <v>216456.8</v>
      </c>
    </row>
    <row r="215" spans="1:5" ht="15.75" x14ac:dyDescent="0.25">
      <c r="A215" s="132" t="s">
        <v>22</v>
      </c>
      <c r="B215" s="133">
        <v>31413</v>
      </c>
      <c r="C215" s="132" t="s">
        <v>39</v>
      </c>
      <c r="D215" s="132">
        <v>77</v>
      </c>
      <c r="E215" s="135">
        <v>152244.20000000001</v>
      </c>
    </row>
    <row r="216" spans="1:5" ht="15.75" x14ac:dyDescent="0.25">
      <c r="A216" s="132" t="s">
        <v>22</v>
      </c>
      <c r="B216" s="133">
        <v>31778</v>
      </c>
      <c r="C216" s="132" t="s">
        <v>39</v>
      </c>
      <c r="D216" s="132">
        <v>180</v>
      </c>
      <c r="E216" s="135">
        <v>186662.54</v>
      </c>
    </row>
    <row r="217" spans="1:5" ht="15.75" x14ac:dyDescent="0.25">
      <c r="A217" s="132" t="s">
        <v>22</v>
      </c>
      <c r="B217" s="133">
        <v>32143</v>
      </c>
      <c r="C217" s="132" t="s">
        <v>39</v>
      </c>
      <c r="D217" s="132">
        <v>62</v>
      </c>
      <c r="E217" s="135">
        <v>136149.82999999999</v>
      </c>
    </row>
    <row r="218" spans="1:5" ht="15.75" x14ac:dyDescent="0.25">
      <c r="A218" s="132" t="s">
        <v>22</v>
      </c>
      <c r="B218" s="133">
        <v>32509</v>
      </c>
      <c r="C218" s="132" t="s">
        <v>39</v>
      </c>
      <c r="D218" s="132">
        <v>58</v>
      </c>
      <c r="E218" s="135">
        <v>123965.99</v>
      </c>
    </row>
    <row r="219" spans="1:5" ht="15.75" x14ac:dyDescent="0.25">
      <c r="A219" s="132" t="s">
        <v>22</v>
      </c>
      <c r="B219" s="133">
        <v>32874</v>
      </c>
      <c r="C219" s="132" t="s">
        <v>39</v>
      </c>
      <c r="D219" s="132">
        <v>32</v>
      </c>
      <c r="E219" s="135">
        <v>91755.65</v>
      </c>
    </row>
    <row r="220" spans="1:5" ht="15.75" x14ac:dyDescent="0.25">
      <c r="A220" s="132" t="s">
        <v>22</v>
      </c>
      <c r="B220" s="133">
        <v>33239</v>
      </c>
      <c r="C220" s="132" t="s">
        <v>39</v>
      </c>
      <c r="D220" s="132">
        <v>9</v>
      </c>
      <c r="E220" s="135">
        <v>19817.3</v>
      </c>
    </row>
    <row r="221" spans="1:5" ht="15.75" x14ac:dyDescent="0.25">
      <c r="A221" s="132" t="s">
        <v>22</v>
      </c>
      <c r="B221" s="133">
        <v>33604</v>
      </c>
      <c r="C221" s="132" t="s">
        <v>39</v>
      </c>
      <c r="D221" s="132">
        <v>57</v>
      </c>
      <c r="E221" s="135">
        <v>130521.53</v>
      </c>
    </row>
    <row r="222" spans="1:5" ht="15.75" x14ac:dyDescent="0.25">
      <c r="A222" s="132" t="s">
        <v>22</v>
      </c>
      <c r="B222" s="133">
        <v>33970</v>
      </c>
      <c r="C222" s="132" t="s">
        <v>39</v>
      </c>
      <c r="D222" s="132">
        <v>29</v>
      </c>
      <c r="E222" s="135">
        <v>66247.08</v>
      </c>
    </row>
    <row r="223" spans="1:5" ht="15.75" x14ac:dyDescent="0.25">
      <c r="A223" s="132" t="s">
        <v>22</v>
      </c>
      <c r="B223" s="133">
        <v>34335</v>
      </c>
      <c r="C223" s="132" t="s">
        <v>39</v>
      </c>
      <c r="D223" s="132">
        <v>27</v>
      </c>
      <c r="E223" s="135">
        <v>64170.559999999998</v>
      </c>
    </row>
    <row r="224" spans="1:5" ht="15.75" x14ac:dyDescent="0.25">
      <c r="A224" s="132" t="s">
        <v>22</v>
      </c>
      <c r="B224" s="133">
        <v>34700</v>
      </c>
      <c r="C224" s="132" t="s">
        <v>39</v>
      </c>
      <c r="D224" s="132">
        <v>12</v>
      </c>
      <c r="E224" s="135">
        <v>27770.22</v>
      </c>
    </row>
    <row r="225" spans="1:5" ht="15.75" x14ac:dyDescent="0.25">
      <c r="A225" s="132" t="s">
        <v>22</v>
      </c>
      <c r="B225" s="133">
        <v>35065</v>
      </c>
      <c r="C225" s="132" t="s">
        <v>39</v>
      </c>
      <c r="D225" s="132">
        <v>36</v>
      </c>
      <c r="E225" s="135">
        <v>90090.48</v>
      </c>
    </row>
    <row r="226" spans="1:5" ht="15.75" x14ac:dyDescent="0.25">
      <c r="A226" s="132" t="s">
        <v>22</v>
      </c>
      <c r="B226" s="133">
        <v>35431</v>
      </c>
      <c r="C226" s="132" t="s">
        <v>39</v>
      </c>
      <c r="D226" s="132">
        <v>27</v>
      </c>
      <c r="E226" s="135">
        <v>59894.92</v>
      </c>
    </row>
    <row r="227" spans="1:5" ht="15.75" x14ac:dyDescent="0.25">
      <c r="A227" s="132" t="s">
        <v>22</v>
      </c>
      <c r="B227" s="133">
        <v>35796</v>
      </c>
      <c r="C227" s="132" t="s">
        <v>39</v>
      </c>
      <c r="D227" s="132">
        <v>27</v>
      </c>
      <c r="E227" s="135">
        <v>59662.16</v>
      </c>
    </row>
    <row r="228" spans="1:5" ht="15.75" x14ac:dyDescent="0.25">
      <c r="A228" s="132" t="s">
        <v>22</v>
      </c>
      <c r="B228" s="133">
        <v>36526</v>
      </c>
      <c r="C228" s="132" t="s">
        <v>39</v>
      </c>
      <c r="D228" s="132">
        <v>36</v>
      </c>
      <c r="E228" s="135">
        <v>84831.18</v>
      </c>
    </row>
    <row r="229" spans="1:5" ht="15.75" x14ac:dyDescent="0.25">
      <c r="A229" s="132" t="s">
        <v>22</v>
      </c>
      <c r="B229" s="133">
        <v>36892</v>
      </c>
      <c r="C229" s="132" t="s">
        <v>39</v>
      </c>
      <c r="D229" s="132">
        <v>24</v>
      </c>
      <c r="E229" s="135">
        <v>16095.37</v>
      </c>
    </row>
    <row r="230" spans="1:5" ht="15.75" x14ac:dyDescent="0.25">
      <c r="A230" s="132" t="s">
        <v>22</v>
      </c>
      <c r="B230" s="133">
        <v>37257</v>
      </c>
      <c r="C230" s="132" t="s">
        <v>39</v>
      </c>
      <c r="D230" s="132">
        <v>46</v>
      </c>
      <c r="E230" s="135">
        <v>40022.589999999997</v>
      </c>
    </row>
    <row r="231" spans="1:5" ht="15.75" x14ac:dyDescent="0.25">
      <c r="A231" s="132" t="s">
        <v>22</v>
      </c>
      <c r="B231" s="133">
        <v>37622</v>
      </c>
      <c r="C231" s="132" t="s">
        <v>39</v>
      </c>
      <c r="D231" s="132">
        <v>37</v>
      </c>
      <c r="E231" s="135">
        <v>43881.82</v>
      </c>
    </row>
    <row r="232" spans="1:5" ht="15.75" x14ac:dyDescent="0.25">
      <c r="A232" s="132" t="s">
        <v>22</v>
      </c>
      <c r="B232" s="133">
        <v>37987</v>
      </c>
      <c r="C232" s="132" t="s">
        <v>39</v>
      </c>
      <c r="D232" s="132">
        <v>21</v>
      </c>
      <c r="E232" s="135">
        <v>33554.43</v>
      </c>
    </row>
    <row r="233" spans="1:5" ht="15.75" x14ac:dyDescent="0.25">
      <c r="A233" s="132" t="s">
        <v>22</v>
      </c>
      <c r="B233" s="133">
        <v>38353</v>
      </c>
      <c r="C233" s="132" t="s">
        <v>39</v>
      </c>
      <c r="D233" s="132">
        <v>28</v>
      </c>
      <c r="E233" s="135">
        <v>66988.289999999994</v>
      </c>
    </row>
    <row r="234" spans="1:5" ht="15.75" x14ac:dyDescent="0.25">
      <c r="A234" s="132" t="s">
        <v>22</v>
      </c>
      <c r="B234" s="133">
        <v>38718</v>
      </c>
      <c r="C234" s="132" t="s">
        <v>39</v>
      </c>
      <c r="D234" s="132">
        <v>28</v>
      </c>
      <c r="E234" s="135">
        <v>94795.7</v>
      </c>
    </row>
    <row r="235" spans="1:5" ht="15.75" x14ac:dyDescent="0.25">
      <c r="A235" s="132" t="s">
        <v>22</v>
      </c>
      <c r="B235" s="133">
        <v>39083</v>
      </c>
      <c r="C235" s="132" t="s">
        <v>39</v>
      </c>
      <c r="D235" s="132">
        <v>20</v>
      </c>
      <c r="E235" s="135">
        <v>21261.66</v>
      </c>
    </row>
    <row r="236" spans="1:5" ht="15.75" x14ac:dyDescent="0.25">
      <c r="A236" s="132" t="s">
        <v>22</v>
      </c>
      <c r="B236" s="133">
        <v>39782</v>
      </c>
      <c r="C236" s="132" t="s">
        <v>39</v>
      </c>
      <c r="D236" s="132">
        <v>124</v>
      </c>
      <c r="E236" s="135">
        <v>271366.81</v>
      </c>
    </row>
    <row r="237" spans="1:5" ht="15.75" x14ac:dyDescent="0.25">
      <c r="A237" s="132" t="s">
        <v>22</v>
      </c>
      <c r="B237" s="133">
        <v>40512</v>
      </c>
      <c r="C237" s="132" t="s">
        <v>39</v>
      </c>
      <c r="D237" s="132">
        <v>110</v>
      </c>
      <c r="E237" s="135">
        <v>350508.64</v>
      </c>
    </row>
    <row r="238" spans="1:5" ht="15.75" x14ac:dyDescent="0.25">
      <c r="A238" s="132" t="s">
        <v>22</v>
      </c>
      <c r="B238" s="133">
        <v>41060</v>
      </c>
      <c r="C238" s="132" t="s">
        <v>39</v>
      </c>
      <c r="D238" s="132">
        <v>4</v>
      </c>
      <c r="E238" s="135">
        <v>14611.19</v>
      </c>
    </row>
    <row r="239" spans="1:5" ht="15.75" x14ac:dyDescent="0.25">
      <c r="A239" s="132" t="s">
        <v>22</v>
      </c>
      <c r="B239" s="133">
        <v>41121</v>
      </c>
      <c r="C239" s="132" t="s">
        <v>39</v>
      </c>
      <c r="D239" s="132">
        <v>13</v>
      </c>
      <c r="E239" s="135">
        <v>26562.61</v>
      </c>
    </row>
    <row r="240" spans="1:5" ht="15.75" x14ac:dyDescent="0.25">
      <c r="A240" s="132" t="s">
        <v>22</v>
      </c>
      <c r="B240" s="133">
        <v>41518</v>
      </c>
      <c r="C240" s="132" t="s">
        <v>39</v>
      </c>
      <c r="D240" s="132">
        <v>19</v>
      </c>
      <c r="E240" s="135">
        <v>60126.9</v>
      </c>
    </row>
    <row r="241" spans="1:5" ht="15.75" x14ac:dyDescent="0.25">
      <c r="A241" s="132" t="s">
        <v>22</v>
      </c>
      <c r="B241" s="133">
        <v>41943</v>
      </c>
      <c r="C241" s="132" t="s">
        <v>39</v>
      </c>
      <c r="D241" s="132">
        <v>49</v>
      </c>
      <c r="E241" s="135">
        <v>168180.05</v>
      </c>
    </row>
    <row r="242" spans="1:5" ht="15.75" x14ac:dyDescent="0.25">
      <c r="A242" s="132" t="s">
        <v>22</v>
      </c>
      <c r="B242" s="133">
        <v>20821</v>
      </c>
      <c r="C242" s="132" t="s">
        <v>46</v>
      </c>
      <c r="D242" s="132">
        <v>51</v>
      </c>
      <c r="E242" s="135">
        <v>18555.66</v>
      </c>
    </row>
    <row r="243" spans="1:5" ht="15.75" x14ac:dyDescent="0.25">
      <c r="A243" s="132" t="s">
        <v>22</v>
      </c>
      <c r="B243" s="133">
        <v>22282</v>
      </c>
      <c r="C243" s="132" t="s">
        <v>46</v>
      </c>
      <c r="D243" s="132">
        <v>29</v>
      </c>
      <c r="E243" s="135">
        <v>10260.27</v>
      </c>
    </row>
    <row r="244" spans="1:5" ht="15.75" x14ac:dyDescent="0.25">
      <c r="A244" s="132" t="s">
        <v>22</v>
      </c>
      <c r="B244" s="133">
        <v>22647</v>
      </c>
      <c r="C244" s="132" t="s">
        <v>46</v>
      </c>
      <c r="D244" s="132">
        <v>30</v>
      </c>
      <c r="E244" s="135">
        <v>9742.5400000000009</v>
      </c>
    </row>
    <row r="245" spans="1:5" ht="15.75" x14ac:dyDescent="0.25">
      <c r="A245" s="132" t="s">
        <v>22</v>
      </c>
      <c r="B245" s="133">
        <v>23012</v>
      </c>
      <c r="C245" s="132" t="s">
        <v>46</v>
      </c>
      <c r="D245" s="132">
        <v>302</v>
      </c>
      <c r="E245" s="135">
        <v>86050.01</v>
      </c>
    </row>
    <row r="246" spans="1:5" ht="15.75" x14ac:dyDescent="0.25">
      <c r="A246" s="132" t="s">
        <v>22</v>
      </c>
      <c r="B246" s="133">
        <v>23377</v>
      </c>
      <c r="C246" s="132" t="s">
        <v>46</v>
      </c>
      <c r="D246" s="132">
        <v>319</v>
      </c>
      <c r="E246" s="135">
        <v>91204.160000000003</v>
      </c>
    </row>
    <row r="247" spans="1:5" ht="15.75" x14ac:dyDescent="0.25">
      <c r="A247" s="132" t="s">
        <v>22</v>
      </c>
      <c r="B247" s="133">
        <v>23743</v>
      </c>
      <c r="C247" s="132" t="s">
        <v>46</v>
      </c>
      <c r="D247" s="132">
        <v>468</v>
      </c>
      <c r="E247" s="135">
        <v>130290.36</v>
      </c>
    </row>
    <row r="248" spans="1:5" ht="15.75" x14ac:dyDescent="0.25">
      <c r="A248" s="132" t="s">
        <v>22</v>
      </c>
      <c r="B248" s="133">
        <v>24108</v>
      </c>
      <c r="C248" s="132" t="s">
        <v>46</v>
      </c>
      <c r="D248" s="132">
        <v>561</v>
      </c>
      <c r="E248" s="135">
        <v>159501.41</v>
      </c>
    </row>
    <row r="249" spans="1:5" ht="15.75" x14ac:dyDescent="0.25">
      <c r="A249" s="132" t="s">
        <v>22</v>
      </c>
      <c r="B249" s="133">
        <v>24473</v>
      </c>
      <c r="C249" s="132" t="s">
        <v>46</v>
      </c>
      <c r="D249" s="132">
        <v>754</v>
      </c>
      <c r="E249" s="135">
        <v>227189.03</v>
      </c>
    </row>
    <row r="250" spans="1:5" ht="15.75" x14ac:dyDescent="0.25">
      <c r="A250" s="132" t="s">
        <v>22</v>
      </c>
      <c r="B250" s="133">
        <v>24838</v>
      </c>
      <c r="C250" s="132" t="s">
        <v>46</v>
      </c>
      <c r="D250" s="132">
        <v>593</v>
      </c>
      <c r="E250" s="135">
        <v>188260.24</v>
      </c>
    </row>
    <row r="251" spans="1:5" ht="15.75" x14ac:dyDescent="0.25">
      <c r="A251" s="132" t="s">
        <v>22</v>
      </c>
      <c r="B251" s="133">
        <v>25204</v>
      </c>
      <c r="C251" s="132" t="s">
        <v>46</v>
      </c>
      <c r="D251" s="132">
        <v>910</v>
      </c>
      <c r="E251" s="135">
        <v>271129.32</v>
      </c>
    </row>
    <row r="252" spans="1:5" ht="15.75" x14ac:dyDescent="0.25">
      <c r="A252" s="132" t="s">
        <v>22</v>
      </c>
      <c r="B252" s="133">
        <v>25569</v>
      </c>
      <c r="C252" s="132" t="s">
        <v>46</v>
      </c>
      <c r="D252" s="132">
        <v>1342</v>
      </c>
      <c r="E252" s="135">
        <v>399313.55</v>
      </c>
    </row>
    <row r="253" spans="1:5" ht="15.75" x14ac:dyDescent="0.25">
      <c r="A253" s="132" t="s">
        <v>22</v>
      </c>
      <c r="B253" s="133">
        <v>25934</v>
      </c>
      <c r="C253" s="132" t="s">
        <v>46</v>
      </c>
      <c r="D253" s="132">
        <v>1269</v>
      </c>
      <c r="E253" s="135">
        <v>375800.7</v>
      </c>
    </row>
    <row r="254" spans="1:5" ht="15.75" x14ac:dyDescent="0.25">
      <c r="A254" s="132" t="s">
        <v>22</v>
      </c>
      <c r="B254" s="133">
        <v>26299</v>
      </c>
      <c r="C254" s="132" t="s">
        <v>46</v>
      </c>
      <c r="D254" s="132">
        <v>1450</v>
      </c>
      <c r="E254" s="135">
        <v>401676.38</v>
      </c>
    </row>
    <row r="255" spans="1:5" ht="15.75" x14ac:dyDescent="0.25">
      <c r="A255" s="132" t="s">
        <v>22</v>
      </c>
      <c r="B255" s="133">
        <v>26665</v>
      </c>
      <c r="C255" s="132" t="s">
        <v>46</v>
      </c>
      <c r="D255" s="132">
        <v>1597</v>
      </c>
      <c r="E255" s="135">
        <v>495271.16</v>
      </c>
    </row>
    <row r="256" spans="1:5" ht="15.75" x14ac:dyDescent="0.25">
      <c r="A256" s="132" t="s">
        <v>22</v>
      </c>
      <c r="B256" s="133">
        <v>27030</v>
      </c>
      <c r="C256" s="132" t="s">
        <v>46</v>
      </c>
      <c r="D256" s="132">
        <v>1579</v>
      </c>
      <c r="E256" s="135">
        <v>485339.31</v>
      </c>
    </row>
    <row r="257" spans="1:5" ht="15.75" x14ac:dyDescent="0.25">
      <c r="A257" s="132" t="s">
        <v>22</v>
      </c>
      <c r="B257" s="133">
        <v>27395</v>
      </c>
      <c r="C257" s="132" t="s">
        <v>46</v>
      </c>
      <c r="D257" s="132">
        <v>643</v>
      </c>
      <c r="E257" s="135">
        <v>231205.26</v>
      </c>
    </row>
    <row r="258" spans="1:5" ht="15.75" x14ac:dyDescent="0.25">
      <c r="A258" s="132" t="s">
        <v>22</v>
      </c>
      <c r="B258" s="133">
        <v>27760</v>
      </c>
      <c r="C258" s="132" t="s">
        <v>46</v>
      </c>
      <c r="D258" s="132">
        <v>1322</v>
      </c>
      <c r="E258" s="135">
        <v>500834.05</v>
      </c>
    </row>
    <row r="259" spans="1:5" ht="15.75" x14ac:dyDescent="0.25">
      <c r="A259" s="132" t="s">
        <v>22</v>
      </c>
      <c r="B259" s="133">
        <v>28126</v>
      </c>
      <c r="C259" s="132" t="s">
        <v>46</v>
      </c>
      <c r="D259" s="132">
        <v>1960</v>
      </c>
      <c r="E259" s="135">
        <v>827336.73</v>
      </c>
    </row>
    <row r="260" spans="1:5" ht="15.75" x14ac:dyDescent="0.25">
      <c r="A260" s="132" t="s">
        <v>22</v>
      </c>
      <c r="B260" s="133">
        <v>28491</v>
      </c>
      <c r="C260" s="132" t="s">
        <v>46</v>
      </c>
      <c r="D260" s="132">
        <v>1536</v>
      </c>
      <c r="E260" s="135">
        <v>675208.38</v>
      </c>
    </row>
    <row r="261" spans="1:5" ht="15.75" x14ac:dyDescent="0.25">
      <c r="A261" s="132" t="s">
        <v>22</v>
      </c>
      <c r="B261" s="133">
        <v>28856</v>
      </c>
      <c r="C261" s="132" t="s">
        <v>46</v>
      </c>
      <c r="D261" s="132">
        <v>1288</v>
      </c>
      <c r="E261" s="135">
        <v>564135.38</v>
      </c>
    </row>
    <row r="262" spans="1:5" ht="15.75" x14ac:dyDescent="0.25">
      <c r="A262" s="132" t="s">
        <v>22</v>
      </c>
      <c r="B262" s="133">
        <v>29221</v>
      </c>
      <c r="C262" s="132" t="s">
        <v>46</v>
      </c>
      <c r="D262" s="132">
        <v>907</v>
      </c>
      <c r="E262" s="135">
        <v>421655.03999999998</v>
      </c>
    </row>
    <row r="263" spans="1:5" ht="15.75" x14ac:dyDescent="0.25">
      <c r="A263" s="132" t="s">
        <v>22</v>
      </c>
      <c r="B263" s="133">
        <v>29587</v>
      </c>
      <c r="C263" s="132" t="s">
        <v>46</v>
      </c>
      <c r="D263" s="132">
        <v>741</v>
      </c>
      <c r="E263" s="135">
        <v>453708.44</v>
      </c>
    </row>
    <row r="264" spans="1:5" ht="15.75" x14ac:dyDescent="0.25">
      <c r="A264" s="132" t="s">
        <v>22</v>
      </c>
      <c r="B264" s="133">
        <v>29952</v>
      </c>
      <c r="C264" s="132" t="s">
        <v>46</v>
      </c>
      <c r="D264" s="132">
        <v>873</v>
      </c>
      <c r="E264" s="135">
        <v>600446.13</v>
      </c>
    </row>
    <row r="265" spans="1:5" ht="15.75" x14ac:dyDescent="0.25">
      <c r="A265" s="132" t="s">
        <v>22</v>
      </c>
      <c r="B265" s="133">
        <v>30317</v>
      </c>
      <c r="C265" s="132" t="s">
        <v>46</v>
      </c>
      <c r="D265" s="132">
        <v>847</v>
      </c>
      <c r="E265" s="135">
        <v>582117.81000000006</v>
      </c>
    </row>
    <row r="266" spans="1:5" ht="15.75" x14ac:dyDescent="0.25">
      <c r="A266" s="132" t="s">
        <v>22</v>
      </c>
      <c r="B266" s="133">
        <v>30682</v>
      </c>
      <c r="C266" s="132" t="s">
        <v>46</v>
      </c>
      <c r="D266" s="132">
        <v>628</v>
      </c>
      <c r="E266" s="135">
        <v>397094</v>
      </c>
    </row>
    <row r="267" spans="1:5" ht="15.75" x14ac:dyDescent="0.25">
      <c r="A267" s="132" t="s">
        <v>22</v>
      </c>
      <c r="B267" s="133">
        <v>31048</v>
      </c>
      <c r="C267" s="132" t="s">
        <v>46</v>
      </c>
      <c r="D267" s="132">
        <v>719</v>
      </c>
      <c r="E267" s="135">
        <v>469391.34</v>
      </c>
    </row>
    <row r="268" spans="1:5" ht="15.75" x14ac:dyDescent="0.25">
      <c r="A268" s="132" t="s">
        <v>22</v>
      </c>
      <c r="B268" s="133">
        <v>31413</v>
      </c>
      <c r="C268" s="132" t="s">
        <v>46</v>
      </c>
      <c r="D268" s="132">
        <v>935</v>
      </c>
      <c r="E268" s="135">
        <v>536509.77</v>
      </c>
    </row>
    <row r="269" spans="1:5" ht="15.75" x14ac:dyDescent="0.25">
      <c r="A269" s="132" t="s">
        <v>22</v>
      </c>
      <c r="B269" s="133">
        <v>31778</v>
      </c>
      <c r="C269" s="132" t="s">
        <v>46</v>
      </c>
      <c r="D269" s="132">
        <v>1413</v>
      </c>
      <c r="E269" s="135">
        <v>756834.79</v>
      </c>
    </row>
    <row r="270" spans="1:5" ht="15.75" x14ac:dyDescent="0.25">
      <c r="A270" s="132" t="s">
        <v>22</v>
      </c>
      <c r="B270" s="133">
        <v>32143</v>
      </c>
      <c r="C270" s="132" t="s">
        <v>46</v>
      </c>
      <c r="D270" s="132">
        <v>1423</v>
      </c>
      <c r="E270" s="135">
        <v>877547.76</v>
      </c>
    </row>
    <row r="271" spans="1:5" ht="15.75" x14ac:dyDescent="0.25">
      <c r="A271" s="132" t="s">
        <v>22</v>
      </c>
      <c r="B271" s="133">
        <v>32509</v>
      </c>
      <c r="C271" s="132" t="s">
        <v>46</v>
      </c>
      <c r="D271" s="132">
        <v>1304</v>
      </c>
      <c r="E271" s="135">
        <v>864707.45</v>
      </c>
    </row>
    <row r="272" spans="1:5" ht="15.75" x14ac:dyDescent="0.25">
      <c r="A272" s="132" t="s">
        <v>22</v>
      </c>
      <c r="B272" s="133">
        <v>32874</v>
      </c>
      <c r="C272" s="132" t="s">
        <v>46</v>
      </c>
      <c r="D272" s="132">
        <v>1194</v>
      </c>
      <c r="E272" s="135">
        <v>715624.85</v>
      </c>
    </row>
    <row r="273" spans="1:5" ht="15.75" x14ac:dyDescent="0.25">
      <c r="A273" s="132" t="s">
        <v>22</v>
      </c>
      <c r="B273" s="133">
        <v>33239</v>
      </c>
      <c r="C273" s="132" t="s">
        <v>46</v>
      </c>
      <c r="D273" s="132">
        <v>895</v>
      </c>
      <c r="E273" s="135">
        <v>556074.85</v>
      </c>
    </row>
    <row r="274" spans="1:5" ht="15.75" x14ac:dyDescent="0.25">
      <c r="A274" s="132" t="s">
        <v>22</v>
      </c>
      <c r="B274" s="133">
        <v>33604</v>
      </c>
      <c r="C274" s="132" t="s">
        <v>46</v>
      </c>
      <c r="D274" s="132">
        <v>1205</v>
      </c>
      <c r="E274" s="135">
        <v>796079.65</v>
      </c>
    </row>
    <row r="275" spans="1:5" ht="15.75" x14ac:dyDescent="0.25">
      <c r="A275" s="132" t="s">
        <v>22</v>
      </c>
      <c r="B275" s="133">
        <v>33970</v>
      </c>
      <c r="C275" s="132" t="s">
        <v>46</v>
      </c>
      <c r="D275" s="132">
        <v>1404</v>
      </c>
      <c r="E275" s="135">
        <v>1017148.11</v>
      </c>
    </row>
    <row r="276" spans="1:5" ht="15.75" x14ac:dyDescent="0.25">
      <c r="A276" s="132" t="s">
        <v>22</v>
      </c>
      <c r="B276" s="133">
        <v>34335</v>
      </c>
      <c r="C276" s="132" t="s">
        <v>46</v>
      </c>
      <c r="D276" s="132">
        <v>1110</v>
      </c>
      <c r="E276" s="135">
        <v>1081881.55</v>
      </c>
    </row>
    <row r="277" spans="1:5" ht="15.75" x14ac:dyDescent="0.25">
      <c r="A277" s="132" t="s">
        <v>22</v>
      </c>
      <c r="B277" s="133">
        <v>34700</v>
      </c>
      <c r="C277" s="132" t="s">
        <v>46</v>
      </c>
      <c r="D277" s="132">
        <v>1673</v>
      </c>
      <c r="E277" s="135">
        <v>1116885.8</v>
      </c>
    </row>
    <row r="278" spans="1:5" ht="15.75" x14ac:dyDescent="0.25">
      <c r="A278" s="132" t="s">
        <v>22</v>
      </c>
      <c r="B278" s="133">
        <v>35065</v>
      </c>
      <c r="C278" s="132" t="s">
        <v>46</v>
      </c>
      <c r="D278" s="132">
        <v>1530</v>
      </c>
      <c r="E278" s="135">
        <v>1012390.9</v>
      </c>
    </row>
    <row r="279" spans="1:5" ht="15.75" x14ac:dyDescent="0.25">
      <c r="A279" s="132" t="s">
        <v>22</v>
      </c>
      <c r="B279" s="133">
        <v>35431</v>
      </c>
      <c r="C279" s="132" t="s">
        <v>46</v>
      </c>
      <c r="D279" s="132">
        <v>1342</v>
      </c>
      <c r="E279" s="135">
        <v>861935.04</v>
      </c>
    </row>
    <row r="280" spans="1:5" ht="15.75" x14ac:dyDescent="0.25">
      <c r="A280" s="132" t="s">
        <v>22</v>
      </c>
      <c r="B280" s="133">
        <v>35796</v>
      </c>
      <c r="C280" s="132" t="s">
        <v>46</v>
      </c>
      <c r="D280" s="132">
        <v>1547</v>
      </c>
      <c r="E280" s="135">
        <v>1041094.61</v>
      </c>
    </row>
    <row r="281" spans="1:5" ht="15.75" x14ac:dyDescent="0.25">
      <c r="A281" s="132" t="s">
        <v>22</v>
      </c>
      <c r="B281" s="133">
        <v>36526</v>
      </c>
      <c r="C281" s="132" t="s">
        <v>46</v>
      </c>
      <c r="D281" s="132">
        <v>1521</v>
      </c>
      <c r="E281" s="135">
        <v>910361.84</v>
      </c>
    </row>
    <row r="282" spans="1:5" ht="15.75" x14ac:dyDescent="0.25">
      <c r="A282" s="132" t="s">
        <v>22</v>
      </c>
      <c r="B282" s="133">
        <v>36892</v>
      </c>
      <c r="C282" s="132" t="s">
        <v>46</v>
      </c>
      <c r="D282" s="132">
        <v>1783</v>
      </c>
      <c r="E282" s="135">
        <v>3256787.94</v>
      </c>
    </row>
    <row r="283" spans="1:5" ht="15.75" x14ac:dyDescent="0.25">
      <c r="A283" s="132" t="s">
        <v>22</v>
      </c>
      <c r="B283" s="133">
        <v>37257</v>
      </c>
      <c r="C283" s="132" t="s">
        <v>46</v>
      </c>
      <c r="D283" s="132">
        <v>2466</v>
      </c>
      <c r="E283" s="135">
        <v>436619.49</v>
      </c>
    </row>
    <row r="284" spans="1:5" ht="15.75" x14ac:dyDescent="0.25">
      <c r="A284" s="132" t="s">
        <v>22</v>
      </c>
      <c r="B284" s="133">
        <v>37622</v>
      </c>
      <c r="C284" s="132" t="s">
        <v>46</v>
      </c>
      <c r="D284" s="132">
        <v>1349</v>
      </c>
      <c r="E284" s="135">
        <v>666544.19999999995</v>
      </c>
    </row>
    <row r="285" spans="1:5" ht="15.75" x14ac:dyDescent="0.25">
      <c r="A285" s="132" t="s">
        <v>22</v>
      </c>
      <c r="B285" s="133">
        <v>37987</v>
      </c>
      <c r="C285" s="132" t="s">
        <v>46</v>
      </c>
      <c r="D285" s="132">
        <v>1360</v>
      </c>
      <c r="E285" s="135">
        <v>1074563.3500000001</v>
      </c>
    </row>
    <row r="286" spans="1:5" ht="15.75" x14ac:dyDescent="0.25">
      <c r="A286" s="132" t="s">
        <v>22</v>
      </c>
      <c r="B286" s="133">
        <v>38353</v>
      </c>
      <c r="C286" s="132" t="s">
        <v>46</v>
      </c>
      <c r="D286" s="132">
        <v>1199</v>
      </c>
      <c r="E286" s="135">
        <v>897406.43</v>
      </c>
    </row>
    <row r="287" spans="1:5" ht="15.75" x14ac:dyDescent="0.25">
      <c r="A287" s="132" t="s">
        <v>22</v>
      </c>
      <c r="B287" s="133">
        <v>38718</v>
      </c>
      <c r="C287" s="132" t="s">
        <v>46</v>
      </c>
      <c r="D287" s="132">
        <v>1336</v>
      </c>
      <c r="E287" s="135">
        <v>1101764.53</v>
      </c>
    </row>
    <row r="288" spans="1:5" ht="15.75" x14ac:dyDescent="0.25">
      <c r="A288" s="132" t="s">
        <v>22</v>
      </c>
      <c r="B288" s="133">
        <v>39083</v>
      </c>
      <c r="C288" s="132" t="s">
        <v>46</v>
      </c>
      <c r="D288" s="132">
        <v>1206</v>
      </c>
      <c r="E288" s="135">
        <v>336970.84</v>
      </c>
    </row>
    <row r="289" spans="1:5" ht="15.75" x14ac:dyDescent="0.25">
      <c r="A289" s="132" t="s">
        <v>22</v>
      </c>
      <c r="B289" s="133">
        <v>39448</v>
      </c>
      <c r="C289" s="132" t="s">
        <v>46</v>
      </c>
      <c r="D289" s="132">
        <v>1</v>
      </c>
      <c r="E289" s="135">
        <v>0.02</v>
      </c>
    </row>
    <row r="290" spans="1:5" ht="15.75" x14ac:dyDescent="0.25">
      <c r="A290" s="132" t="s">
        <v>22</v>
      </c>
      <c r="B290" s="133">
        <v>39782</v>
      </c>
      <c r="C290" s="132" t="s">
        <v>46</v>
      </c>
      <c r="D290" s="132">
        <v>3873</v>
      </c>
      <c r="E290" s="135">
        <v>2723020.81</v>
      </c>
    </row>
    <row r="291" spans="1:5" ht="15.75" x14ac:dyDescent="0.25">
      <c r="A291" s="132" t="s">
        <v>22</v>
      </c>
      <c r="B291" s="133">
        <v>40117</v>
      </c>
      <c r="C291" s="132" t="s">
        <v>46</v>
      </c>
      <c r="D291" s="132">
        <v>273</v>
      </c>
      <c r="E291" s="135">
        <v>1301736.58</v>
      </c>
    </row>
    <row r="292" spans="1:5" ht="15.75" x14ac:dyDescent="0.25">
      <c r="A292" s="132" t="s">
        <v>22</v>
      </c>
      <c r="B292" s="133">
        <v>40512</v>
      </c>
      <c r="C292" s="132" t="s">
        <v>46</v>
      </c>
      <c r="D292" s="132">
        <v>2595</v>
      </c>
      <c r="E292" s="135">
        <v>2945965.18</v>
      </c>
    </row>
    <row r="293" spans="1:5" ht="15.75" x14ac:dyDescent="0.25">
      <c r="A293" s="132" t="s">
        <v>22</v>
      </c>
      <c r="B293" s="133">
        <v>40908</v>
      </c>
      <c r="C293" s="132" t="s">
        <v>46</v>
      </c>
      <c r="D293" s="132">
        <v>0</v>
      </c>
      <c r="E293" s="135">
        <v>-0.02</v>
      </c>
    </row>
    <row r="294" spans="1:5" ht="15.75" x14ac:dyDescent="0.25">
      <c r="A294" s="132" t="s">
        <v>22</v>
      </c>
      <c r="B294" s="133">
        <v>40999</v>
      </c>
      <c r="C294" s="132" t="s">
        <v>46</v>
      </c>
      <c r="D294" s="132">
        <v>0</v>
      </c>
      <c r="E294" s="135">
        <v>0.02</v>
      </c>
    </row>
    <row r="295" spans="1:5" ht="15.75" x14ac:dyDescent="0.25">
      <c r="A295" s="132" t="s">
        <v>22</v>
      </c>
      <c r="B295" s="133">
        <v>41060</v>
      </c>
      <c r="C295" s="132" t="s">
        <v>46</v>
      </c>
      <c r="D295" s="132">
        <v>217</v>
      </c>
      <c r="E295" s="135">
        <v>240112.5</v>
      </c>
    </row>
    <row r="296" spans="1:5" ht="15.75" x14ac:dyDescent="0.25">
      <c r="A296" s="132" t="s">
        <v>22</v>
      </c>
      <c r="B296" s="133">
        <v>41121</v>
      </c>
      <c r="C296" s="132" t="s">
        <v>46</v>
      </c>
      <c r="D296" s="132">
        <v>786</v>
      </c>
      <c r="E296" s="135">
        <v>646694.06000000006</v>
      </c>
    </row>
    <row r="297" spans="1:5" ht="15.75" x14ac:dyDescent="0.25">
      <c r="A297" s="132" t="s">
        <v>22</v>
      </c>
      <c r="B297" s="133">
        <v>41274</v>
      </c>
      <c r="C297" s="132" t="s">
        <v>46</v>
      </c>
      <c r="D297" s="132">
        <v>4</v>
      </c>
      <c r="E297" s="135">
        <v>0.02</v>
      </c>
    </row>
    <row r="298" spans="1:5" ht="15.75" x14ac:dyDescent="0.25">
      <c r="A298" s="132" t="s">
        <v>22</v>
      </c>
      <c r="B298" s="133">
        <v>41365</v>
      </c>
      <c r="C298" s="132" t="s">
        <v>46</v>
      </c>
      <c r="D298" s="132">
        <v>198</v>
      </c>
      <c r="E298" s="135">
        <v>184523.72</v>
      </c>
    </row>
    <row r="299" spans="1:5" ht="15.75" x14ac:dyDescent="0.25">
      <c r="A299" s="132" t="s">
        <v>22</v>
      </c>
      <c r="B299" s="133">
        <v>41518</v>
      </c>
      <c r="C299" s="132" t="s">
        <v>46</v>
      </c>
      <c r="D299" s="132">
        <v>521</v>
      </c>
      <c r="E299" s="135">
        <v>487787.41</v>
      </c>
    </row>
    <row r="300" spans="1:5" ht="15.75" x14ac:dyDescent="0.25">
      <c r="A300" s="132" t="s">
        <v>22</v>
      </c>
      <c r="B300" s="133">
        <v>41943</v>
      </c>
      <c r="C300" s="132" t="s">
        <v>46</v>
      </c>
      <c r="D300" s="132">
        <v>2551</v>
      </c>
      <c r="E300" s="135">
        <v>2403854.0499999998</v>
      </c>
    </row>
    <row r="301" spans="1:5" ht="15.75" x14ac:dyDescent="0.25">
      <c r="A301" s="132" t="s">
        <v>22</v>
      </c>
      <c r="B301" s="133">
        <v>24108</v>
      </c>
      <c r="C301" s="132" t="s">
        <v>42</v>
      </c>
      <c r="D301" s="132">
        <v>8</v>
      </c>
      <c r="E301" s="135">
        <v>13315.33</v>
      </c>
    </row>
    <row r="302" spans="1:5" ht="15.75" x14ac:dyDescent="0.25">
      <c r="A302" s="132" t="s">
        <v>22</v>
      </c>
      <c r="B302" s="133">
        <v>24473</v>
      </c>
      <c r="C302" s="132" t="s">
        <v>42</v>
      </c>
      <c r="D302" s="132">
        <v>6</v>
      </c>
      <c r="E302" s="135">
        <v>9677.14</v>
      </c>
    </row>
    <row r="303" spans="1:5" ht="15.75" x14ac:dyDescent="0.25">
      <c r="A303" s="132" t="s">
        <v>22</v>
      </c>
      <c r="B303" s="133">
        <v>24838</v>
      </c>
      <c r="C303" s="132" t="s">
        <v>42</v>
      </c>
      <c r="D303" s="132">
        <v>9</v>
      </c>
      <c r="E303" s="135">
        <v>15964.24</v>
      </c>
    </row>
    <row r="304" spans="1:5" ht="15.75" x14ac:dyDescent="0.25">
      <c r="A304" s="132" t="s">
        <v>22</v>
      </c>
      <c r="B304" s="133">
        <v>25204</v>
      </c>
      <c r="C304" s="132" t="s">
        <v>42</v>
      </c>
      <c r="D304" s="132">
        <v>7</v>
      </c>
      <c r="E304" s="135">
        <v>12309.24</v>
      </c>
    </row>
    <row r="305" spans="1:5" ht="15.75" x14ac:dyDescent="0.25">
      <c r="A305" s="132" t="s">
        <v>22</v>
      </c>
      <c r="B305" s="133">
        <v>25569</v>
      </c>
      <c r="C305" s="132" t="s">
        <v>42</v>
      </c>
      <c r="D305" s="132">
        <v>4</v>
      </c>
      <c r="E305" s="135">
        <v>7351.57</v>
      </c>
    </row>
    <row r="306" spans="1:5" ht="15.75" x14ac:dyDescent="0.25">
      <c r="A306" s="132" t="s">
        <v>22</v>
      </c>
      <c r="B306" s="133">
        <v>25934</v>
      </c>
      <c r="C306" s="132" t="s">
        <v>42</v>
      </c>
      <c r="D306" s="132">
        <v>6</v>
      </c>
      <c r="E306" s="135">
        <v>9727.93</v>
      </c>
    </row>
    <row r="307" spans="1:5" ht="15.75" x14ac:dyDescent="0.25">
      <c r="A307" s="132" t="s">
        <v>22</v>
      </c>
      <c r="B307" s="133">
        <v>26299</v>
      </c>
      <c r="C307" s="132" t="s">
        <v>42</v>
      </c>
      <c r="D307" s="132">
        <v>12</v>
      </c>
      <c r="E307" s="135">
        <v>18048.330000000002</v>
      </c>
    </row>
    <row r="308" spans="1:5" ht="15.75" x14ac:dyDescent="0.25">
      <c r="A308" s="132" t="s">
        <v>22</v>
      </c>
      <c r="B308" s="133">
        <v>26665</v>
      </c>
      <c r="C308" s="132" t="s">
        <v>42</v>
      </c>
      <c r="D308" s="132">
        <v>10</v>
      </c>
      <c r="E308" s="135">
        <v>16281.65</v>
      </c>
    </row>
    <row r="309" spans="1:5" ht="15.75" x14ac:dyDescent="0.25">
      <c r="A309" s="132" t="s">
        <v>22</v>
      </c>
      <c r="B309" s="133">
        <v>27030</v>
      </c>
      <c r="C309" s="132" t="s">
        <v>42</v>
      </c>
      <c r="D309" s="132">
        <v>5</v>
      </c>
      <c r="E309" s="135">
        <v>8403.4699999999993</v>
      </c>
    </row>
    <row r="310" spans="1:5" ht="15.75" x14ac:dyDescent="0.25">
      <c r="A310" s="132" t="s">
        <v>22</v>
      </c>
      <c r="B310" s="133">
        <v>27395</v>
      </c>
      <c r="C310" s="132" t="s">
        <v>42</v>
      </c>
      <c r="D310" s="132">
        <v>19</v>
      </c>
      <c r="E310" s="135">
        <v>36597.629999999997</v>
      </c>
    </row>
    <row r="311" spans="1:5" ht="15.75" x14ac:dyDescent="0.25">
      <c r="A311" s="132" t="s">
        <v>22</v>
      </c>
      <c r="B311" s="133">
        <v>28491</v>
      </c>
      <c r="C311" s="132" t="s">
        <v>42</v>
      </c>
      <c r="D311" s="132">
        <v>15</v>
      </c>
      <c r="E311" s="135">
        <v>37205.620000000003</v>
      </c>
    </row>
    <row r="312" spans="1:5" ht="15.75" x14ac:dyDescent="0.25">
      <c r="A312" s="132" t="s">
        <v>22</v>
      </c>
      <c r="B312" s="133">
        <v>28856</v>
      </c>
      <c r="C312" s="132" t="s">
        <v>42</v>
      </c>
      <c r="D312" s="132">
        <v>8</v>
      </c>
      <c r="E312" s="135">
        <v>19300.64</v>
      </c>
    </row>
    <row r="313" spans="1:5" ht="15.75" x14ac:dyDescent="0.25">
      <c r="A313" s="132" t="s">
        <v>22</v>
      </c>
      <c r="B313" s="133">
        <v>29587</v>
      </c>
      <c r="C313" s="132" t="s">
        <v>42</v>
      </c>
      <c r="D313" s="132">
        <v>1</v>
      </c>
      <c r="E313" s="135">
        <v>2596.06</v>
      </c>
    </row>
    <row r="314" spans="1:5" ht="15.75" x14ac:dyDescent="0.25">
      <c r="A314" s="132" t="s">
        <v>22</v>
      </c>
      <c r="B314" s="133">
        <v>29952</v>
      </c>
      <c r="C314" s="132" t="s">
        <v>42</v>
      </c>
      <c r="D314" s="132">
        <v>5</v>
      </c>
      <c r="E314" s="135">
        <v>14785.42</v>
      </c>
    </row>
    <row r="315" spans="1:5" ht="15.75" x14ac:dyDescent="0.25">
      <c r="A315" s="132" t="s">
        <v>22</v>
      </c>
      <c r="B315" s="133">
        <v>30317</v>
      </c>
      <c r="C315" s="132" t="s">
        <v>42</v>
      </c>
      <c r="D315" s="132">
        <v>6</v>
      </c>
      <c r="E315" s="135">
        <v>18635.009999999998</v>
      </c>
    </row>
    <row r="316" spans="1:5" ht="15.75" x14ac:dyDescent="0.25">
      <c r="A316" s="132" t="s">
        <v>22</v>
      </c>
      <c r="B316" s="133">
        <v>31048</v>
      </c>
      <c r="C316" s="132" t="s">
        <v>42</v>
      </c>
      <c r="D316" s="132">
        <v>19</v>
      </c>
      <c r="E316" s="135">
        <v>66541.02</v>
      </c>
    </row>
    <row r="317" spans="1:5" ht="15.75" x14ac:dyDescent="0.25">
      <c r="A317" s="132" t="s">
        <v>22</v>
      </c>
      <c r="B317" s="133">
        <v>31778</v>
      </c>
      <c r="C317" s="132" t="s">
        <v>42</v>
      </c>
      <c r="D317" s="132">
        <v>11</v>
      </c>
      <c r="E317" s="135">
        <v>36086.15</v>
      </c>
    </row>
    <row r="318" spans="1:5" ht="15.75" x14ac:dyDescent="0.25">
      <c r="A318" s="132" t="s">
        <v>22</v>
      </c>
      <c r="B318" s="133">
        <v>32143</v>
      </c>
      <c r="C318" s="132" t="s">
        <v>42</v>
      </c>
      <c r="D318" s="132">
        <v>21</v>
      </c>
      <c r="E318" s="135">
        <v>66308.45</v>
      </c>
    </row>
    <row r="319" spans="1:5" ht="15.75" x14ac:dyDescent="0.25">
      <c r="A319" s="132" t="s">
        <v>22</v>
      </c>
      <c r="B319" s="133">
        <v>32509</v>
      </c>
      <c r="C319" s="132" t="s">
        <v>42</v>
      </c>
      <c r="D319" s="132">
        <v>5</v>
      </c>
      <c r="E319" s="135">
        <v>16544.54</v>
      </c>
    </row>
    <row r="320" spans="1:5" ht="15.75" x14ac:dyDescent="0.25">
      <c r="A320" s="132" t="s">
        <v>22</v>
      </c>
      <c r="B320" s="133">
        <v>33239</v>
      </c>
      <c r="C320" s="132" t="s">
        <v>42</v>
      </c>
      <c r="D320" s="132">
        <v>5</v>
      </c>
      <c r="E320" s="135">
        <v>20032.560000000001</v>
      </c>
    </row>
    <row r="321" spans="1:5" ht="15.75" x14ac:dyDescent="0.25">
      <c r="A321" s="132" t="s">
        <v>22</v>
      </c>
      <c r="B321" s="133">
        <v>33604</v>
      </c>
      <c r="C321" s="132" t="s">
        <v>42</v>
      </c>
      <c r="D321" s="132">
        <v>2</v>
      </c>
      <c r="E321" s="135">
        <v>7629.05</v>
      </c>
    </row>
    <row r="322" spans="1:5" ht="15.75" x14ac:dyDescent="0.25">
      <c r="A322" s="132" t="s">
        <v>22</v>
      </c>
      <c r="B322" s="133">
        <v>33970</v>
      </c>
      <c r="C322" s="132" t="s">
        <v>42</v>
      </c>
      <c r="D322" s="132">
        <v>3</v>
      </c>
      <c r="E322" s="135">
        <v>9827.64</v>
      </c>
    </row>
    <row r="323" spans="1:5" ht="15.75" x14ac:dyDescent="0.25">
      <c r="A323" s="132" t="s">
        <v>22</v>
      </c>
      <c r="B323" s="133">
        <v>34335</v>
      </c>
      <c r="C323" s="132" t="s">
        <v>42</v>
      </c>
      <c r="D323" s="132">
        <v>8</v>
      </c>
      <c r="E323" s="135">
        <v>26367.65</v>
      </c>
    </row>
    <row r="324" spans="1:5" ht="15.75" x14ac:dyDescent="0.25">
      <c r="A324" s="132" t="s">
        <v>22</v>
      </c>
      <c r="B324" s="133">
        <v>34700</v>
      </c>
      <c r="C324" s="132" t="s">
        <v>42</v>
      </c>
      <c r="D324" s="132">
        <v>7</v>
      </c>
      <c r="E324" s="135">
        <v>24408.48</v>
      </c>
    </row>
    <row r="325" spans="1:5" ht="15.75" x14ac:dyDescent="0.25">
      <c r="A325" s="132" t="s">
        <v>22</v>
      </c>
      <c r="B325" s="133">
        <v>35065</v>
      </c>
      <c r="C325" s="132" t="s">
        <v>42</v>
      </c>
      <c r="D325" s="132">
        <v>2</v>
      </c>
      <c r="E325" s="135">
        <v>7315.77</v>
      </c>
    </row>
    <row r="326" spans="1:5" ht="15.75" x14ac:dyDescent="0.25">
      <c r="A326" s="132" t="s">
        <v>22</v>
      </c>
      <c r="B326" s="133">
        <v>35431</v>
      </c>
      <c r="C326" s="132" t="s">
        <v>42</v>
      </c>
      <c r="D326" s="132">
        <v>1</v>
      </c>
      <c r="E326" s="135">
        <v>3663.54</v>
      </c>
    </row>
    <row r="327" spans="1:5" ht="15.75" x14ac:dyDescent="0.25">
      <c r="A327" s="132" t="s">
        <v>22</v>
      </c>
      <c r="B327" s="133">
        <v>35796</v>
      </c>
      <c r="C327" s="132" t="s">
        <v>42</v>
      </c>
      <c r="D327" s="132">
        <v>4</v>
      </c>
      <c r="E327" s="135">
        <v>15155.15</v>
      </c>
    </row>
    <row r="328" spans="1:5" ht="15.75" x14ac:dyDescent="0.25">
      <c r="A328" s="132" t="s">
        <v>22</v>
      </c>
      <c r="B328" s="133">
        <v>36892</v>
      </c>
      <c r="C328" s="132" t="s">
        <v>42</v>
      </c>
      <c r="D328" s="132">
        <v>3</v>
      </c>
      <c r="E328" s="135">
        <v>14122.6</v>
      </c>
    </row>
    <row r="329" spans="1:5" ht="15.75" x14ac:dyDescent="0.25">
      <c r="A329" s="132" t="s">
        <v>22</v>
      </c>
      <c r="B329" s="133">
        <v>37257</v>
      </c>
      <c r="C329" s="132" t="s">
        <v>42</v>
      </c>
      <c r="D329" s="132">
        <v>3</v>
      </c>
      <c r="E329" s="135">
        <v>40341.230000000003</v>
      </c>
    </row>
    <row r="330" spans="1:5" ht="15.75" x14ac:dyDescent="0.25">
      <c r="A330" s="132" t="s">
        <v>22</v>
      </c>
      <c r="B330" s="133">
        <v>37622</v>
      </c>
      <c r="C330" s="132" t="s">
        <v>42</v>
      </c>
      <c r="D330" s="132">
        <v>4</v>
      </c>
      <c r="E330" s="135">
        <v>6796.95</v>
      </c>
    </row>
    <row r="331" spans="1:5" ht="15.75" x14ac:dyDescent="0.25">
      <c r="A331" s="132" t="s">
        <v>22</v>
      </c>
      <c r="B331" s="133">
        <v>37987</v>
      </c>
      <c r="C331" s="132" t="s">
        <v>42</v>
      </c>
      <c r="D331" s="132">
        <v>8</v>
      </c>
      <c r="E331" s="135">
        <v>26156.49</v>
      </c>
    </row>
    <row r="332" spans="1:5" ht="15.75" x14ac:dyDescent="0.25">
      <c r="A332" s="132" t="s">
        <v>22</v>
      </c>
      <c r="B332" s="133">
        <v>38353</v>
      </c>
      <c r="C332" s="132" t="s">
        <v>42</v>
      </c>
      <c r="D332" s="132">
        <v>20</v>
      </c>
      <c r="E332" s="135">
        <v>169671.35</v>
      </c>
    </row>
    <row r="333" spans="1:5" ht="15.75" x14ac:dyDescent="0.25">
      <c r="A333" s="132" t="s">
        <v>22</v>
      </c>
      <c r="B333" s="133">
        <v>38718</v>
      </c>
      <c r="C333" s="132" t="s">
        <v>42</v>
      </c>
      <c r="D333" s="132">
        <v>7</v>
      </c>
      <c r="E333" s="135">
        <v>42354.04</v>
      </c>
    </row>
    <row r="334" spans="1:5" ht="15.75" x14ac:dyDescent="0.25">
      <c r="A334" s="132" t="s">
        <v>22</v>
      </c>
      <c r="B334" s="133">
        <v>39083</v>
      </c>
      <c r="C334" s="132" t="s">
        <v>42</v>
      </c>
      <c r="D334" s="132">
        <v>2</v>
      </c>
      <c r="E334" s="135">
        <v>1482.54</v>
      </c>
    </row>
    <row r="335" spans="1:5" ht="15.75" x14ac:dyDescent="0.25">
      <c r="A335" s="132" t="s">
        <v>22</v>
      </c>
      <c r="B335" s="133">
        <v>39782</v>
      </c>
      <c r="C335" s="132" t="s">
        <v>42</v>
      </c>
      <c r="D335" s="132">
        <v>15</v>
      </c>
      <c r="E335" s="135">
        <v>40937.949999999997</v>
      </c>
    </row>
    <row r="336" spans="1:5" ht="15.75" x14ac:dyDescent="0.25">
      <c r="A336" s="132" t="s">
        <v>22</v>
      </c>
      <c r="B336" s="133">
        <v>40512</v>
      </c>
      <c r="C336" s="132" t="s">
        <v>42</v>
      </c>
      <c r="D336" s="132">
        <v>12</v>
      </c>
      <c r="E336" s="135">
        <v>47276.49</v>
      </c>
    </row>
    <row r="337" spans="1:5" ht="15.75" x14ac:dyDescent="0.25">
      <c r="A337" s="132" t="s">
        <v>22</v>
      </c>
      <c r="B337" s="133">
        <v>41121</v>
      </c>
      <c r="C337" s="132" t="s">
        <v>42</v>
      </c>
      <c r="D337" s="132">
        <v>4</v>
      </c>
      <c r="E337" s="135">
        <v>23180.35</v>
      </c>
    </row>
    <row r="338" spans="1:5" ht="15.75" x14ac:dyDescent="0.25">
      <c r="A338" s="132" t="s">
        <v>22</v>
      </c>
      <c r="B338" s="133">
        <v>41518</v>
      </c>
      <c r="C338" s="132" t="s">
        <v>42</v>
      </c>
      <c r="D338" s="132">
        <v>3</v>
      </c>
      <c r="E338" s="135">
        <v>12178.96</v>
      </c>
    </row>
    <row r="339" spans="1:5" ht="15.75" x14ac:dyDescent="0.25">
      <c r="A339" s="132" t="s">
        <v>22</v>
      </c>
      <c r="B339" s="133">
        <v>41943</v>
      </c>
      <c r="C339" s="132" t="s">
        <v>42</v>
      </c>
      <c r="D339" s="132">
        <v>7</v>
      </c>
      <c r="E339" s="135">
        <v>31363.81</v>
      </c>
    </row>
    <row r="340" spans="1:5" ht="15.75" x14ac:dyDescent="0.25">
      <c r="A340" s="132" t="s">
        <v>22</v>
      </c>
      <c r="B340" s="133">
        <v>14977</v>
      </c>
      <c r="C340" s="132" t="s">
        <v>127</v>
      </c>
      <c r="D340" s="132">
        <v>70</v>
      </c>
      <c r="E340" s="135">
        <v>5418.99</v>
      </c>
    </row>
    <row r="341" spans="1:5" ht="15.75" x14ac:dyDescent="0.25">
      <c r="A341" s="132" t="s">
        <v>22</v>
      </c>
      <c r="B341" s="133">
        <v>15707</v>
      </c>
      <c r="C341" s="132" t="s">
        <v>127</v>
      </c>
      <c r="D341" s="132">
        <v>20</v>
      </c>
      <c r="E341" s="135">
        <v>1027.6099999999999</v>
      </c>
    </row>
    <row r="342" spans="1:5" ht="15.75" x14ac:dyDescent="0.25">
      <c r="A342" s="132" t="s">
        <v>22</v>
      </c>
      <c r="B342" s="133">
        <v>16438</v>
      </c>
      <c r="C342" s="132" t="s">
        <v>127</v>
      </c>
      <c r="D342" s="132">
        <v>55</v>
      </c>
      <c r="E342" s="135">
        <v>3289.14</v>
      </c>
    </row>
    <row r="343" spans="1:5" ht="15.75" x14ac:dyDescent="0.25">
      <c r="A343" s="132" t="s">
        <v>22</v>
      </c>
      <c r="B343" s="133">
        <v>17168</v>
      </c>
      <c r="C343" s="132" t="s">
        <v>127</v>
      </c>
      <c r="D343" s="132">
        <v>49</v>
      </c>
      <c r="E343" s="135">
        <v>4305.33</v>
      </c>
    </row>
    <row r="344" spans="1:5" ht="15.75" x14ac:dyDescent="0.25">
      <c r="A344" s="132" t="s">
        <v>22</v>
      </c>
      <c r="B344" s="133">
        <v>17533</v>
      </c>
      <c r="C344" s="132" t="s">
        <v>127</v>
      </c>
      <c r="D344" s="132">
        <v>17</v>
      </c>
      <c r="E344" s="135">
        <v>1439.34</v>
      </c>
    </row>
    <row r="345" spans="1:5" ht="15.75" x14ac:dyDescent="0.25">
      <c r="A345" s="132" t="s">
        <v>22</v>
      </c>
      <c r="B345" s="133">
        <v>17899</v>
      </c>
      <c r="C345" s="132" t="s">
        <v>127</v>
      </c>
      <c r="D345" s="132">
        <v>195</v>
      </c>
      <c r="E345" s="135">
        <v>15813.86</v>
      </c>
    </row>
    <row r="346" spans="1:5" ht="15.75" x14ac:dyDescent="0.25">
      <c r="A346" s="132" t="s">
        <v>22</v>
      </c>
      <c r="B346" s="133">
        <v>18264</v>
      </c>
      <c r="C346" s="132" t="s">
        <v>127</v>
      </c>
      <c r="D346" s="132">
        <v>58</v>
      </c>
      <c r="E346" s="135">
        <v>4690.0200000000004</v>
      </c>
    </row>
    <row r="347" spans="1:5" ht="15.75" x14ac:dyDescent="0.25">
      <c r="A347" s="132" t="s">
        <v>22</v>
      </c>
      <c r="B347" s="133">
        <v>18629</v>
      </c>
      <c r="C347" s="132" t="s">
        <v>127</v>
      </c>
      <c r="D347" s="132">
        <v>112</v>
      </c>
      <c r="E347" s="135">
        <v>11891.51</v>
      </c>
    </row>
    <row r="348" spans="1:5" ht="15.75" x14ac:dyDescent="0.25">
      <c r="A348" s="132" t="s">
        <v>22</v>
      </c>
      <c r="B348" s="133">
        <v>18994</v>
      </c>
      <c r="C348" s="132" t="s">
        <v>127</v>
      </c>
      <c r="D348" s="132">
        <v>104</v>
      </c>
      <c r="E348" s="135">
        <v>11281.6</v>
      </c>
    </row>
    <row r="349" spans="1:5" ht="15.75" x14ac:dyDescent="0.25">
      <c r="A349" s="132" t="s">
        <v>22</v>
      </c>
      <c r="B349" s="133">
        <v>19360</v>
      </c>
      <c r="C349" s="132" t="s">
        <v>127</v>
      </c>
      <c r="D349" s="132">
        <v>21</v>
      </c>
      <c r="E349" s="135">
        <v>2825.67</v>
      </c>
    </row>
    <row r="350" spans="1:5" ht="15.75" x14ac:dyDescent="0.25">
      <c r="A350" s="132" t="s">
        <v>22</v>
      </c>
      <c r="B350" s="133">
        <v>19725</v>
      </c>
      <c r="C350" s="132" t="s">
        <v>127</v>
      </c>
      <c r="D350" s="132">
        <v>7</v>
      </c>
      <c r="E350" s="135">
        <v>768</v>
      </c>
    </row>
    <row r="351" spans="1:5" ht="15.75" x14ac:dyDescent="0.25">
      <c r="A351" s="132" t="s">
        <v>22</v>
      </c>
      <c r="B351" s="133">
        <v>20090</v>
      </c>
      <c r="C351" s="132" t="s">
        <v>127</v>
      </c>
      <c r="D351" s="132">
        <v>10</v>
      </c>
      <c r="E351" s="135">
        <v>1110.42</v>
      </c>
    </row>
    <row r="352" spans="1:5" ht="15.75" x14ac:dyDescent="0.25">
      <c r="A352" s="132" t="s">
        <v>22</v>
      </c>
      <c r="B352" s="133">
        <v>20455</v>
      </c>
      <c r="C352" s="132" t="s">
        <v>127</v>
      </c>
      <c r="D352" s="132">
        <v>7</v>
      </c>
      <c r="E352" s="135">
        <v>811.55</v>
      </c>
    </row>
    <row r="353" spans="1:5" ht="15.75" x14ac:dyDescent="0.25">
      <c r="A353" s="132" t="s">
        <v>22</v>
      </c>
      <c r="B353" s="133">
        <v>21186</v>
      </c>
      <c r="C353" s="132" t="s">
        <v>127</v>
      </c>
      <c r="D353" s="132">
        <v>7</v>
      </c>
      <c r="E353" s="135">
        <v>864.83</v>
      </c>
    </row>
    <row r="354" spans="1:5" ht="15.75" x14ac:dyDescent="0.25">
      <c r="A354" s="132" t="s">
        <v>22</v>
      </c>
      <c r="B354" s="133">
        <v>24838</v>
      </c>
      <c r="C354" s="132" t="s">
        <v>127</v>
      </c>
      <c r="D354" s="132">
        <v>3</v>
      </c>
      <c r="E354" s="135">
        <v>128.04</v>
      </c>
    </row>
    <row r="355" spans="1:5" ht="15.75" x14ac:dyDescent="0.25">
      <c r="A355" s="132" t="s">
        <v>22</v>
      </c>
      <c r="B355" s="133">
        <v>27030</v>
      </c>
      <c r="C355" s="132" t="s">
        <v>127</v>
      </c>
      <c r="D355" s="132">
        <v>1</v>
      </c>
      <c r="E355" s="135">
        <v>142.55000000000001</v>
      </c>
    </row>
    <row r="356" spans="1:5" ht="15.75" x14ac:dyDescent="0.25">
      <c r="A356" s="132" t="s">
        <v>22</v>
      </c>
      <c r="B356" s="133">
        <v>39782</v>
      </c>
      <c r="C356" s="132" t="s">
        <v>127</v>
      </c>
      <c r="D356" s="132">
        <v>27</v>
      </c>
      <c r="E356" s="135">
        <v>12270.37</v>
      </c>
    </row>
    <row r="357" spans="1:5" ht="15.75" x14ac:dyDescent="0.25">
      <c r="A357" s="132" t="s">
        <v>22</v>
      </c>
      <c r="B357" s="133">
        <v>40512</v>
      </c>
      <c r="C357" s="132" t="s">
        <v>127</v>
      </c>
      <c r="D357" s="132">
        <v>18</v>
      </c>
      <c r="E357" s="135">
        <v>8522.1299999999992</v>
      </c>
    </row>
    <row r="358" spans="1:5" ht="15.75" x14ac:dyDescent="0.25">
      <c r="A358" s="132" t="s">
        <v>22</v>
      </c>
      <c r="B358" s="133">
        <v>41943</v>
      </c>
      <c r="C358" s="132" t="s">
        <v>127</v>
      </c>
      <c r="D358" s="132">
        <v>12</v>
      </c>
      <c r="E358" s="135">
        <v>10534.36</v>
      </c>
    </row>
    <row r="359" spans="1:5" ht="15.75" x14ac:dyDescent="0.25">
      <c r="A359" s="132" t="s">
        <v>22</v>
      </c>
      <c r="B359" s="133">
        <v>24838</v>
      </c>
      <c r="C359" s="132" t="s">
        <v>117</v>
      </c>
      <c r="D359" s="132">
        <v>12</v>
      </c>
      <c r="E359" s="135">
        <v>24373.3</v>
      </c>
    </row>
    <row r="360" spans="1:5" ht="15.75" x14ac:dyDescent="0.25">
      <c r="A360" s="132" t="s">
        <v>22</v>
      </c>
      <c r="B360" s="133">
        <v>25569</v>
      </c>
      <c r="C360" s="132" t="s">
        <v>117</v>
      </c>
      <c r="D360" s="132">
        <v>4</v>
      </c>
      <c r="E360" s="135">
        <v>7807.7</v>
      </c>
    </row>
    <row r="361" spans="1:5" ht="15.75" x14ac:dyDescent="0.25">
      <c r="A361" s="132" t="s">
        <v>22</v>
      </c>
      <c r="B361" s="133">
        <v>25934</v>
      </c>
      <c r="C361" s="132" t="s">
        <v>117</v>
      </c>
      <c r="D361" s="132">
        <v>1</v>
      </c>
      <c r="E361" s="135">
        <v>2413.0300000000002</v>
      </c>
    </row>
    <row r="362" spans="1:5" ht="15.75" x14ac:dyDescent="0.25">
      <c r="A362" s="132" t="s">
        <v>22</v>
      </c>
      <c r="B362" s="133">
        <v>26299</v>
      </c>
      <c r="C362" s="132" t="s">
        <v>117</v>
      </c>
      <c r="D362" s="132">
        <v>9</v>
      </c>
      <c r="E362" s="135">
        <v>23176.77</v>
      </c>
    </row>
    <row r="363" spans="1:5" ht="15.75" x14ac:dyDescent="0.25">
      <c r="A363" s="132" t="s">
        <v>22</v>
      </c>
      <c r="B363" s="133">
        <v>26665</v>
      </c>
      <c r="C363" s="132" t="s">
        <v>117</v>
      </c>
      <c r="D363" s="132">
        <v>7</v>
      </c>
      <c r="E363" s="135">
        <v>14361.53</v>
      </c>
    </row>
    <row r="364" spans="1:5" ht="15.75" x14ac:dyDescent="0.25">
      <c r="A364" s="132" t="s">
        <v>22</v>
      </c>
      <c r="B364" s="133">
        <v>27030</v>
      </c>
      <c r="C364" s="132" t="s">
        <v>117</v>
      </c>
      <c r="D364" s="132">
        <v>3</v>
      </c>
      <c r="E364" s="135">
        <v>6682.19</v>
      </c>
    </row>
    <row r="365" spans="1:5" ht="15.75" x14ac:dyDescent="0.25">
      <c r="A365" s="132" t="s">
        <v>22</v>
      </c>
      <c r="B365" s="133">
        <v>28491</v>
      </c>
      <c r="C365" s="132" t="s">
        <v>117</v>
      </c>
      <c r="D365" s="132">
        <v>7</v>
      </c>
      <c r="E365" s="135">
        <v>21155.360000000001</v>
      </c>
    </row>
    <row r="366" spans="1:5" ht="15.75" x14ac:dyDescent="0.25">
      <c r="A366" s="132" t="s">
        <v>22</v>
      </c>
      <c r="B366" s="133">
        <v>28856</v>
      </c>
      <c r="C366" s="132" t="s">
        <v>117</v>
      </c>
      <c r="D366" s="132">
        <v>7</v>
      </c>
      <c r="E366" s="135">
        <v>19016.080000000002</v>
      </c>
    </row>
    <row r="367" spans="1:5" ht="15.75" x14ac:dyDescent="0.25">
      <c r="A367" s="132" t="s">
        <v>22</v>
      </c>
      <c r="B367" s="133">
        <v>29221</v>
      </c>
      <c r="C367" s="132" t="s">
        <v>117</v>
      </c>
      <c r="D367" s="132">
        <v>2</v>
      </c>
      <c r="E367" s="135">
        <v>5047.07</v>
      </c>
    </row>
    <row r="368" spans="1:5" ht="15.75" x14ac:dyDescent="0.25">
      <c r="A368" s="132" t="s">
        <v>22</v>
      </c>
      <c r="B368" s="133">
        <v>29952</v>
      </c>
      <c r="C368" s="132" t="s">
        <v>117</v>
      </c>
      <c r="D368" s="132">
        <v>1</v>
      </c>
      <c r="E368" s="135">
        <v>3905.65</v>
      </c>
    </row>
    <row r="369" spans="1:5" ht="15.75" x14ac:dyDescent="0.25">
      <c r="A369" s="132" t="s">
        <v>22</v>
      </c>
      <c r="B369" s="133">
        <v>30317</v>
      </c>
      <c r="C369" s="132" t="s">
        <v>117</v>
      </c>
      <c r="D369" s="132">
        <v>4</v>
      </c>
      <c r="E369" s="135">
        <v>12126.42</v>
      </c>
    </row>
    <row r="370" spans="1:5" ht="15.75" x14ac:dyDescent="0.25">
      <c r="A370" s="132" t="s">
        <v>22</v>
      </c>
      <c r="B370" s="133">
        <v>30682</v>
      </c>
      <c r="C370" s="132" t="s">
        <v>117</v>
      </c>
      <c r="D370" s="132">
        <v>2</v>
      </c>
      <c r="E370" s="135">
        <v>6989.44</v>
      </c>
    </row>
    <row r="371" spans="1:5" ht="15.75" x14ac:dyDescent="0.25">
      <c r="A371" s="132" t="s">
        <v>22</v>
      </c>
      <c r="B371" s="133">
        <v>31413</v>
      </c>
      <c r="C371" s="132" t="s">
        <v>117</v>
      </c>
      <c r="D371" s="132">
        <v>2</v>
      </c>
      <c r="E371" s="135">
        <v>6482.59</v>
      </c>
    </row>
    <row r="372" spans="1:5" ht="15.75" x14ac:dyDescent="0.25">
      <c r="A372" s="132" t="s">
        <v>22</v>
      </c>
      <c r="B372" s="133">
        <v>32143</v>
      </c>
      <c r="C372" s="132" t="s">
        <v>117</v>
      </c>
      <c r="D372" s="132">
        <v>6</v>
      </c>
      <c r="E372" s="135">
        <v>22453.51</v>
      </c>
    </row>
    <row r="373" spans="1:5" ht="15.75" x14ac:dyDescent="0.25">
      <c r="A373" s="132" t="s">
        <v>22</v>
      </c>
      <c r="B373" s="133">
        <v>32509</v>
      </c>
      <c r="C373" s="132" t="s">
        <v>117</v>
      </c>
      <c r="D373" s="132">
        <v>1</v>
      </c>
      <c r="E373" s="135">
        <v>5229.37</v>
      </c>
    </row>
    <row r="374" spans="1:5" ht="15.75" x14ac:dyDescent="0.25">
      <c r="A374" s="132" t="s">
        <v>22</v>
      </c>
      <c r="B374" s="133">
        <v>33604</v>
      </c>
      <c r="C374" s="132" t="s">
        <v>117</v>
      </c>
      <c r="D374" s="132">
        <v>3</v>
      </c>
      <c r="E374" s="135">
        <v>12232.56</v>
      </c>
    </row>
    <row r="375" spans="1:5" ht="15.75" x14ac:dyDescent="0.25">
      <c r="A375" s="132" t="s">
        <v>22</v>
      </c>
      <c r="B375" s="133">
        <v>34335</v>
      </c>
      <c r="C375" s="132" t="s">
        <v>117</v>
      </c>
      <c r="D375" s="132">
        <v>3</v>
      </c>
      <c r="E375" s="135">
        <v>12413.98</v>
      </c>
    </row>
    <row r="376" spans="1:5" ht="15.75" x14ac:dyDescent="0.25">
      <c r="A376" s="132" t="s">
        <v>22</v>
      </c>
      <c r="B376" s="133">
        <v>34700</v>
      </c>
      <c r="C376" s="132" t="s">
        <v>117</v>
      </c>
      <c r="D376" s="132">
        <v>3</v>
      </c>
      <c r="E376" s="135">
        <v>11417.65</v>
      </c>
    </row>
    <row r="377" spans="1:5" ht="15.75" x14ac:dyDescent="0.25">
      <c r="A377" s="132" t="s">
        <v>22</v>
      </c>
      <c r="B377" s="133">
        <v>35065</v>
      </c>
      <c r="C377" s="132" t="s">
        <v>117</v>
      </c>
      <c r="D377" s="132">
        <v>4</v>
      </c>
      <c r="E377" s="135">
        <v>16823.849999999999</v>
      </c>
    </row>
    <row r="378" spans="1:5" ht="15.75" x14ac:dyDescent="0.25">
      <c r="A378" s="132" t="s">
        <v>22</v>
      </c>
      <c r="B378" s="133">
        <v>35431</v>
      </c>
      <c r="C378" s="132" t="s">
        <v>117</v>
      </c>
      <c r="D378" s="132">
        <v>4</v>
      </c>
      <c r="E378" s="135">
        <v>16950.52</v>
      </c>
    </row>
    <row r="379" spans="1:5" ht="15.75" x14ac:dyDescent="0.25">
      <c r="A379" s="132" t="s">
        <v>22</v>
      </c>
      <c r="B379" s="133">
        <v>36526</v>
      </c>
      <c r="C379" s="132" t="s">
        <v>117</v>
      </c>
      <c r="D379" s="132">
        <v>1</v>
      </c>
      <c r="E379" s="135">
        <v>4369.66</v>
      </c>
    </row>
    <row r="380" spans="1:5" ht="15.75" x14ac:dyDescent="0.25">
      <c r="A380" s="132" t="s">
        <v>22</v>
      </c>
      <c r="B380" s="133">
        <v>36892</v>
      </c>
      <c r="C380" s="132" t="s">
        <v>117</v>
      </c>
      <c r="D380" s="132">
        <v>2</v>
      </c>
      <c r="E380" s="135">
        <v>483.8</v>
      </c>
    </row>
    <row r="381" spans="1:5" ht="15.75" x14ac:dyDescent="0.25">
      <c r="A381" s="132" t="s">
        <v>22</v>
      </c>
      <c r="B381" s="133">
        <v>37257</v>
      </c>
      <c r="C381" s="132" t="s">
        <v>117</v>
      </c>
      <c r="D381" s="132">
        <v>4</v>
      </c>
      <c r="E381" s="135">
        <v>16306.99</v>
      </c>
    </row>
    <row r="382" spans="1:5" ht="15.75" x14ac:dyDescent="0.25">
      <c r="A382" s="132" t="s">
        <v>22</v>
      </c>
      <c r="B382" s="133">
        <v>37622</v>
      </c>
      <c r="C382" s="132" t="s">
        <v>117</v>
      </c>
      <c r="D382" s="132">
        <v>3</v>
      </c>
      <c r="E382" s="135">
        <v>11676.92</v>
      </c>
    </row>
    <row r="383" spans="1:5" ht="15.75" x14ac:dyDescent="0.25">
      <c r="A383" s="132" t="s">
        <v>22</v>
      </c>
      <c r="B383" s="133">
        <v>37987</v>
      </c>
      <c r="C383" s="132" t="s">
        <v>117</v>
      </c>
      <c r="D383" s="132">
        <v>3</v>
      </c>
      <c r="E383" s="135">
        <v>33178.519999999997</v>
      </c>
    </row>
    <row r="384" spans="1:5" ht="15.75" x14ac:dyDescent="0.25">
      <c r="A384" s="132" t="s">
        <v>22</v>
      </c>
      <c r="B384" s="133">
        <v>38353</v>
      </c>
      <c r="C384" s="132" t="s">
        <v>117</v>
      </c>
      <c r="D384" s="132">
        <v>11</v>
      </c>
      <c r="E384" s="135">
        <v>40818.400000000001</v>
      </c>
    </row>
    <row r="385" spans="1:5" ht="15.75" x14ac:dyDescent="0.25">
      <c r="A385" s="132" t="s">
        <v>22</v>
      </c>
      <c r="B385" s="133">
        <v>38718</v>
      </c>
      <c r="C385" s="132" t="s">
        <v>117</v>
      </c>
      <c r="D385" s="132">
        <v>1</v>
      </c>
      <c r="E385" s="135">
        <v>8449.93</v>
      </c>
    </row>
    <row r="386" spans="1:5" ht="15.75" x14ac:dyDescent="0.25">
      <c r="A386" s="132" t="s">
        <v>22</v>
      </c>
      <c r="B386" s="133">
        <v>39083</v>
      </c>
      <c r="C386" s="132" t="s">
        <v>117</v>
      </c>
      <c r="D386" s="132">
        <v>2</v>
      </c>
      <c r="E386" s="135">
        <v>2469.5100000000002</v>
      </c>
    </row>
    <row r="387" spans="1:5" ht="15.75" x14ac:dyDescent="0.25">
      <c r="A387" s="132" t="s">
        <v>22</v>
      </c>
      <c r="B387" s="133">
        <v>39782</v>
      </c>
      <c r="C387" s="132" t="s">
        <v>117</v>
      </c>
      <c r="D387" s="132">
        <v>4</v>
      </c>
      <c r="E387" s="135">
        <v>27748.69</v>
      </c>
    </row>
    <row r="388" spans="1:5" ht="15.75" x14ac:dyDescent="0.25">
      <c r="A388" s="132" t="s">
        <v>22</v>
      </c>
      <c r="B388" s="133">
        <v>40512</v>
      </c>
      <c r="C388" s="132" t="s">
        <v>117</v>
      </c>
      <c r="D388" s="132">
        <v>11</v>
      </c>
      <c r="E388" s="135">
        <v>57150.05</v>
      </c>
    </row>
    <row r="389" spans="1:5" ht="15.75" x14ac:dyDescent="0.25">
      <c r="A389" s="132" t="s">
        <v>22</v>
      </c>
      <c r="B389" s="133">
        <v>41060</v>
      </c>
      <c r="C389" s="132" t="s">
        <v>117</v>
      </c>
      <c r="D389" s="132">
        <v>2</v>
      </c>
      <c r="E389" s="135">
        <v>12293.17</v>
      </c>
    </row>
    <row r="390" spans="1:5" ht="15.75" x14ac:dyDescent="0.25">
      <c r="A390" s="132" t="s">
        <v>22</v>
      </c>
      <c r="B390" s="133">
        <v>41943</v>
      </c>
      <c r="C390" s="132" t="s">
        <v>117</v>
      </c>
      <c r="D390" s="132">
        <v>5</v>
      </c>
      <c r="E390" s="135">
        <v>32150.080000000002</v>
      </c>
    </row>
    <row r="391" spans="1:5" ht="15.75" x14ac:dyDescent="0.25">
      <c r="A391" s="132" t="s">
        <v>22</v>
      </c>
      <c r="B391" s="133">
        <v>23012</v>
      </c>
      <c r="C391" s="132" t="s">
        <v>40</v>
      </c>
      <c r="D391" s="132">
        <v>4</v>
      </c>
      <c r="E391" s="135">
        <v>1594.38</v>
      </c>
    </row>
    <row r="392" spans="1:5" ht="15.75" x14ac:dyDescent="0.25">
      <c r="A392" s="132" t="s">
        <v>22</v>
      </c>
      <c r="B392" s="133">
        <v>23377</v>
      </c>
      <c r="C392" s="132" t="s">
        <v>40</v>
      </c>
      <c r="D392" s="132">
        <v>97</v>
      </c>
      <c r="E392" s="135">
        <v>38716.019999999997</v>
      </c>
    </row>
    <row r="393" spans="1:5" ht="15.75" x14ac:dyDescent="0.25">
      <c r="A393" s="132" t="s">
        <v>22</v>
      </c>
      <c r="B393" s="133">
        <v>23743</v>
      </c>
      <c r="C393" s="132" t="s">
        <v>40</v>
      </c>
      <c r="D393" s="132">
        <v>14</v>
      </c>
      <c r="E393" s="135">
        <v>5496.56</v>
      </c>
    </row>
    <row r="394" spans="1:5" ht="15.75" x14ac:dyDescent="0.25">
      <c r="A394" s="132" t="s">
        <v>22</v>
      </c>
      <c r="B394" s="133">
        <v>24473</v>
      </c>
      <c r="C394" s="132" t="s">
        <v>40</v>
      </c>
      <c r="D394" s="132">
        <v>109</v>
      </c>
      <c r="E394" s="135">
        <v>47273.440000000002</v>
      </c>
    </row>
    <row r="395" spans="1:5" ht="15.75" x14ac:dyDescent="0.25">
      <c r="A395" s="132" t="s">
        <v>22</v>
      </c>
      <c r="B395" s="133">
        <v>24838</v>
      </c>
      <c r="C395" s="132" t="s">
        <v>40</v>
      </c>
      <c r="D395" s="132">
        <v>134</v>
      </c>
      <c r="E395" s="135">
        <v>56571.08</v>
      </c>
    </row>
    <row r="396" spans="1:5" ht="15.75" x14ac:dyDescent="0.25">
      <c r="A396" s="132" t="s">
        <v>22</v>
      </c>
      <c r="B396" s="133">
        <v>25204</v>
      </c>
      <c r="C396" s="132" t="s">
        <v>40</v>
      </c>
      <c r="D396" s="132">
        <v>243</v>
      </c>
      <c r="E396" s="135">
        <v>102413.68</v>
      </c>
    </row>
    <row r="397" spans="1:5" ht="15.75" x14ac:dyDescent="0.25">
      <c r="A397" s="132" t="s">
        <v>22</v>
      </c>
      <c r="B397" s="133">
        <v>25569</v>
      </c>
      <c r="C397" s="132" t="s">
        <v>40</v>
      </c>
      <c r="D397" s="132">
        <v>344</v>
      </c>
      <c r="E397" s="135">
        <v>141328.67000000001</v>
      </c>
    </row>
    <row r="398" spans="1:5" ht="15.75" x14ac:dyDescent="0.25">
      <c r="A398" s="132" t="s">
        <v>22</v>
      </c>
      <c r="B398" s="133">
        <v>25934</v>
      </c>
      <c r="C398" s="132" t="s">
        <v>40</v>
      </c>
      <c r="D398" s="132">
        <v>468</v>
      </c>
      <c r="E398" s="135">
        <v>189960.86</v>
      </c>
    </row>
    <row r="399" spans="1:5" ht="15.75" x14ac:dyDescent="0.25">
      <c r="A399" s="132" t="s">
        <v>22</v>
      </c>
      <c r="B399" s="133">
        <v>26299</v>
      </c>
      <c r="C399" s="132" t="s">
        <v>40</v>
      </c>
      <c r="D399" s="132">
        <v>584</v>
      </c>
      <c r="E399" s="135">
        <v>221880.04</v>
      </c>
    </row>
    <row r="400" spans="1:5" ht="15.75" x14ac:dyDescent="0.25">
      <c r="A400" s="132" t="s">
        <v>22</v>
      </c>
      <c r="B400" s="133">
        <v>26665</v>
      </c>
      <c r="C400" s="132" t="s">
        <v>40</v>
      </c>
      <c r="D400" s="132">
        <v>791</v>
      </c>
      <c r="E400" s="135">
        <v>335320.68</v>
      </c>
    </row>
    <row r="401" spans="1:5" ht="15.75" x14ac:dyDescent="0.25">
      <c r="A401" s="132" t="s">
        <v>22</v>
      </c>
      <c r="B401" s="133">
        <v>27030</v>
      </c>
      <c r="C401" s="132" t="s">
        <v>40</v>
      </c>
      <c r="D401" s="132">
        <v>1106</v>
      </c>
      <c r="E401" s="135">
        <v>454503.35</v>
      </c>
    </row>
    <row r="402" spans="1:5" ht="15.75" x14ac:dyDescent="0.25">
      <c r="A402" s="132" t="s">
        <v>22</v>
      </c>
      <c r="B402" s="133">
        <v>27395</v>
      </c>
      <c r="C402" s="132" t="s">
        <v>40</v>
      </c>
      <c r="D402" s="132">
        <v>405</v>
      </c>
      <c r="E402" s="135">
        <v>192378.04</v>
      </c>
    </row>
    <row r="403" spans="1:5" ht="15.75" x14ac:dyDescent="0.25">
      <c r="A403" s="132" t="s">
        <v>22</v>
      </c>
      <c r="B403" s="133">
        <v>27760</v>
      </c>
      <c r="C403" s="132" t="s">
        <v>40</v>
      </c>
      <c r="D403" s="132">
        <v>421</v>
      </c>
      <c r="E403" s="135">
        <v>210647.52</v>
      </c>
    </row>
    <row r="404" spans="1:5" ht="15.75" x14ac:dyDescent="0.25">
      <c r="A404" s="132" t="s">
        <v>22</v>
      </c>
      <c r="B404" s="133">
        <v>28126</v>
      </c>
      <c r="C404" s="132" t="s">
        <v>40</v>
      </c>
      <c r="D404" s="132">
        <v>935</v>
      </c>
      <c r="E404" s="135">
        <v>507530.29</v>
      </c>
    </row>
    <row r="405" spans="1:5" ht="15.75" x14ac:dyDescent="0.25">
      <c r="A405" s="132" t="s">
        <v>22</v>
      </c>
      <c r="B405" s="133">
        <v>28491</v>
      </c>
      <c r="C405" s="132" t="s">
        <v>40</v>
      </c>
      <c r="D405" s="132">
        <v>789</v>
      </c>
      <c r="E405" s="135">
        <v>448348.22</v>
      </c>
    </row>
    <row r="406" spans="1:5" ht="15.75" x14ac:dyDescent="0.25">
      <c r="A406" s="132" t="s">
        <v>22</v>
      </c>
      <c r="B406" s="133">
        <v>28856</v>
      </c>
      <c r="C406" s="132" t="s">
        <v>40</v>
      </c>
      <c r="D406" s="132">
        <v>823</v>
      </c>
      <c r="E406" s="135">
        <v>447871.85</v>
      </c>
    </row>
    <row r="407" spans="1:5" ht="15.75" x14ac:dyDescent="0.25">
      <c r="A407" s="132" t="s">
        <v>22</v>
      </c>
      <c r="B407" s="133">
        <v>29221</v>
      </c>
      <c r="C407" s="132" t="s">
        <v>40</v>
      </c>
      <c r="D407" s="132">
        <v>460</v>
      </c>
      <c r="E407" s="135">
        <v>279265.15999999997</v>
      </c>
    </row>
    <row r="408" spans="1:5" ht="15.75" x14ac:dyDescent="0.25">
      <c r="A408" s="132" t="s">
        <v>22</v>
      </c>
      <c r="B408" s="133">
        <v>29587</v>
      </c>
      <c r="C408" s="132" t="s">
        <v>40</v>
      </c>
      <c r="D408" s="132">
        <v>349</v>
      </c>
      <c r="E408" s="135">
        <v>261083.14</v>
      </c>
    </row>
    <row r="409" spans="1:5" ht="15.75" x14ac:dyDescent="0.25">
      <c r="A409" s="132" t="s">
        <v>22</v>
      </c>
      <c r="B409" s="133">
        <v>29952</v>
      </c>
      <c r="C409" s="132" t="s">
        <v>40</v>
      </c>
      <c r="D409" s="132">
        <v>523</v>
      </c>
      <c r="E409" s="135">
        <v>447054.74</v>
      </c>
    </row>
    <row r="410" spans="1:5" ht="15.75" x14ac:dyDescent="0.25">
      <c r="A410" s="132" t="s">
        <v>22</v>
      </c>
      <c r="B410" s="133">
        <v>30317</v>
      </c>
      <c r="C410" s="132" t="s">
        <v>40</v>
      </c>
      <c r="D410" s="132">
        <v>395</v>
      </c>
      <c r="E410" s="135">
        <v>346487.05</v>
      </c>
    </row>
    <row r="411" spans="1:5" ht="15.75" x14ac:dyDescent="0.25">
      <c r="A411" s="132" t="s">
        <v>22</v>
      </c>
      <c r="B411" s="133">
        <v>30682</v>
      </c>
      <c r="C411" s="132" t="s">
        <v>40</v>
      </c>
      <c r="D411" s="132">
        <v>312</v>
      </c>
      <c r="E411" s="135">
        <v>254238.73</v>
      </c>
    </row>
    <row r="412" spans="1:5" ht="15.75" x14ac:dyDescent="0.25">
      <c r="A412" s="132" t="s">
        <v>22</v>
      </c>
      <c r="B412" s="133">
        <v>31048</v>
      </c>
      <c r="C412" s="132" t="s">
        <v>40</v>
      </c>
      <c r="D412" s="132">
        <v>486</v>
      </c>
      <c r="E412" s="135">
        <v>406216.2</v>
      </c>
    </row>
    <row r="413" spans="1:5" ht="15.75" x14ac:dyDescent="0.25">
      <c r="A413" s="132" t="s">
        <v>22</v>
      </c>
      <c r="B413" s="133">
        <v>31413</v>
      </c>
      <c r="C413" s="132" t="s">
        <v>40</v>
      </c>
      <c r="D413" s="132">
        <v>612</v>
      </c>
      <c r="E413" s="135">
        <v>404440.31</v>
      </c>
    </row>
    <row r="414" spans="1:5" ht="15.75" x14ac:dyDescent="0.25">
      <c r="A414" s="132" t="s">
        <v>22</v>
      </c>
      <c r="B414" s="133">
        <v>31778</v>
      </c>
      <c r="C414" s="132" t="s">
        <v>40</v>
      </c>
      <c r="D414" s="132">
        <v>817</v>
      </c>
      <c r="E414" s="135">
        <v>530339.1</v>
      </c>
    </row>
    <row r="415" spans="1:5" ht="15.75" x14ac:dyDescent="0.25">
      <c r="A415" s="132" t="s">
        <v>22</v>
      </c>
      <c r="B415" s="133">
        <v>32143</v>
      </c>
      <c r="C415" s="132" t="s">
        <v>40</v>
      </c>
      <c r="D415" s="132">
        <v>738</v>
      </c>
      <c r="E415" s="135">
        <v>555492.14</v>
      </c>
    </row>
    <row r="416" spans="1:5" ht="15.75" x14ac:dyDescent="0.25">
      <c r="A416" s="132" t="s">
        <v>22</v>
      </c>
      <c r="B416" s="133">
        <v>32509</v>
      </c>
      <c r="C416" s="132" t="s">
        <v>40</v>
      </c>
      <c r="D416" s="132">
        <v>638</v>
      </c>
      <c r="E416" s="135">
        <v>480527.05</v>
      </c>
    </row>
    <row r="417" spans="1:5" ht="15.75" x14ac:dyDescent="0.25">
      <c r="A417" s="132" t="s">
        <v>22</v>
      </c>
      <c r="B417" s="133">
        <v>32874</v>
      </c>
      <c r="C417" s="132" t="s">
        <v>40</v>
      </c>
      <c r="D417" s="132">
        <v>563</v>
      </c>
      <c r="E417" s="135">
        <v>413854.13</v>
      </c>
    </row>
    <row r="418" spans="1:5" ht="15.75" x14ac:dyDescent="0.25">
      <c r="A418" s="132" t="s">
        <v>22</v>
      </c>
      <c r="B418" s="133">
        <v>33239</v>
      </c>
      <c r="C418" s="132" t="s">
        <v>40</v>
      </c>
      <c r="D418" s="132">
        <v>506</v>
      </c>
      <c r="E418" s="135">
        <v>375603.58</v>
      </c>
    </row>
    <row r="419" spans="1:5" ht="15.75" x14ac:dyDescent="0.25">
      <c r="A419" s="132" t="s">
        <v>22</v>
      </c>
      <c r="B419" s="133">
        <v>33604</v>
      </c>
      <c r="C419" s="132" t="s">
        <v>40</v>
      </c>
      <c r="D419" s="132">
        <v>507</v>
      </c>
      <c r="E419" s="135">
        <v>392319.66</v>
      </c>
    </row>
    <row r="420" spans="1:5" ht="15.75" x14ac:dyDescent="0.25">
      <c r="A420" s="132" t="s">
        <v>22</v>
      </c>
      <c r="B420" s="133">
        <v>33970</v>
      </c>
      <c r="C420" s="132" t="s">
        <v>40</v>
      </c>
      <c r="D420" s="132">
        <v>651</v>
      </c>
      <c r="E420" s="135">
        <v>525484.52</v>
      </c>
    </row>
    <row r="421" spans="1:5" ht="15.75" x14ac:dyDescent="0.25">
      <c r="A421" s="132" t="s">
        <v>22</v>
      </c>
      <c r="B421" s="133">
        <v>34335</v>
      </c>
      <c r="C421" s="132" t="s">
        <v>40</v>
      </c>
      <c r="D421" s="132">
        <v>743</v>
      </c>
      <c r="E421" s="135">
        <v>601498.46</v>
      </c>
    </row>
    <row r="422" spans="1:5" ht="15.75" x14ac:dyDescent="0.25">
      <c r="A422" s="132" t="s">
        <v>22</v>
      </c>
      <c r="B422" s="133">
        <v>34700</v>
      </c>
      <c r="C422" s="132" t="s">
        <v>40</v>
      </c>
      <c r="D422" s="132">
        <v>798</v>
      </c>
      <c r="E422" s="135">
        <v>632730.06000000006</v>
      </c>
    </row>
    <row r="423" spans="1:5" ht="15.75" x14ac:dyDescent="0.25">
      <c r="A423" s="132" t="s">
        <v>22</v>
      </c>
      <c r="B423" s="133">
        <v>35065</v>
      </c>
      <c r="C423" s="132" t="s">
        <v>40</v>
      </c>
      <c r="D423" s="132">
        <v>878</v>
      </c>
      <c r="E423" s="135">
        <v>684720.23</v>
      </c>
    </row>
    <row r="424" spans="1:5" ht="15.75" x14ac:dyDescent="0.25">
      <c r="A424" s="132" t="s">
        <v>22</v>
      </c>
      <c r="B424" s="133">
        <v>35431</v>
      </c>
      <c r="C424" s="132" t="s">
        <v>40</v>
      </c>
      <c r="D424" s="132">
        <v>708</v>
      </c>
      <c r="E424" s="135">
        <v>555074.43000000005</v>
      </c>
    </row>
    <row r="425" spans="1:5" ht="15.75" x14ac:dyDescent="0.25">
      <c r="A425" s="132" t="s">
        <v>22</v>
      </c>
      <c r="B425" s="133">
        <v>35796</v>
      </c>
      <c r="C425" s="132" t="s">
        <v>40</v>
      </c>
      <c r="D425" s="132">
        <v>696</v>
      </c>
      <c r="E425" s="135">
        <v>566661.44999999995</v>
      </c>
    </row>
    <row r="426" spans="1:5" ht="15.75" x14ac:dyDescent="0.25">
      <c r="A426" s="132" t="s">
        <v>22</v>
      </c>
      <c r="B426" s="133">
        <v>36526</v>
      </c>
      <c r="C426" s="132" t="s">
        <v>40</v>
      </c>
      <c r="D426" s="132">
        <v>819</v>
      </c>
      <c r="E426" s="135">
        <v>645785.37</v>
      </c>
    </row>
    <row r="427" spans="1:5" ht="15.75" x14ac:dyDescent="0.25">
      <c r="A427" s="132" t="s">
        <v>22</v>
      </c>
      <c r="B427" s="133">
        <v>36892</v>
      </c>
      <c r="C427" s="132" t="s">
        <v>40</v>
      </c>
      <c r="D427" s="132">
        <v>981</v>
      </c>
      <c r="E427" s="135">
        <v>1278274.03</v>
      </c>
    </row>
    <row r="428" spans="1:5" ht="15.75" x14ac:dyDescent="0.25">
      <c r="A428" s="132" t="s">
        <v>22</v>
      </c>
      <c r="B428" s="133">
        <v>37257</v>
      </c>
      <c r="C428" s="132" t="s">
        <v>40</v>
      </c>
      <c r="D428" s="132">
        <v>1333</v>
      </c>
      <c r="E428" s="135">
        <v>299193.93</v>
      </c>
    </row>
    <row r="429" spans="1:5" ht="15.75" x14ac:dyDescent="0.25">
      <c r="A429" s="132" t="s">
        <v>22</v>
      </c>
      <c r="B429" s="133">
        <v>37622</v>
      </c>
      <c r="C429" s="132" t="s">
        <v>40</v>
      </c>
      <c r="D429" s="132">
        <v>797</v>
      </c>
      <c r="E429" s="135">
        <v>499265.02</v>
      </c>
    </row>
    <row r="430" spans="1:5" ht="15.75" x14ac:dyDescent="0.25">
      <c r="A430" s="132" t="s">
        <v>22</v>
      </c>
      <c r="B430" s="133">
        <v>37987</v>
      </c>
      <c r="C430" s="132" t="s">
        <v>40</v>
      </c>
      <c r="D430" s="132">
        <v>790</v>
      </c>
      <c r="E430" s="135">
        <v>734651.03</v>
      </c>
    </row>
    <row r="431" spans="1:5" ht="15.75" x14ac:dyDescent="0.25">
      <c r="A431" s="132" t="s">
        <v>22</v>
      </c>
      <c r="B431" s="133">
        <v>38353</v>
      </c>
      <c r="C431" s="132" t="s">
        <v>40</v>
      </c>
      <c r="D431" s="132">
        <v>715</v>
      </c>
      <c r="E431" s="135">
        <v>694798.35</v>
      </c>
    </row>
    <row r="432" spans="1:5" ht="15.75" x14ac:dyDescent="0.25">
      <c r="A432" s="132" t="s">
        <v>22</v>
      </c>
      <c r="B432" s="133">
        <v>38718</v>
      </c>
      <c r="C432" s="132" t="s">
        <v>40</v>
      </c>
      <c r="D432" s="132">
        <v>778</v>
      </c>
      <c r="E432" s="135">
        <v>777062.61</v>
      </c>
    </row>
    <row r="433" spans="1:5" ht="15.75" x14ac:dyDescent="0.25">
      <c r="A433" s="132" t="s">
        <v>22</v>
      </c>
      <c r="B433" s="133">
        <v>39083</v>
      </c>
      <c r="C433" s="132" t="s">
        <v>40</v>
      </c>
      <c r="D433" s="132">
        <v>592</v>
      </c>
      <c r="E433" s="135">
        <v>205779.94</v>
      </c>
    </row>
    <row r="434" spans="1:5" ht="15.75" x14ac:dyDescent="0.25">
      <c r="A434" s="132" t="s">
        <v>22</v>
      </c>
      <c r="B434" s="133">
        <v>39448</v>
      </c>
      <c r="C434" s="132" t="s">
        <v>40</v>
      </c>
      <c r="D434" s="132">
        <v>1</v>
      </c>
      <c r="E434" s="135">
        <v>-0.01</v>
      </c>
    </row>
    <row r="435" spans="1:5" ht="15.75" x14ac:dyDescent="0.25">
      <c r="A435" s="132" t="s">
        <v>22</v>
      </c>
      <c r="B435" s="133">
        <v>39782</v>
      </c>
      <c r="C435" s="132" t="s">
        <v>40</v>
      </c>
      <c r="D435" s="132">
        <v>1814</v>
      </c>
      <c r="E435" s="135">
        <v>1222150.92</v>
      </c>
    </row>
    <row r="436" spans="1:5" ht="15.75" x14ac:dyDescent="0.25">
      <c r="A436" s="132" t="s">
        <v>22</v>
      </c>
      <c r="B436" s="133">
        <v>40099</v>
      </c>
      <c r="C436" s="132" t="s">
        <v>40</v>
      </c>
      <c r="D436" s="132">
        <v>2</v>
      </c>
      <c r="E436" s="135">
        <v>6762.98</v>
      </c>
    </row>
    <row r="437" spans="1:5" ht="15.75" x14ac:dyDescent="0.25">
      <c r="A437" s="132" t="s">
        <v>22</v>
      </c>
      <c r="B437" s="133">
        <v>40117</v>
      </c>
      <c r="C437" s="132" t="s">
        <v>40</v>
      </c>
      <c r="D437" s="132">
        <v>196</v>
      </c>
      <c r="E437" s="135">
        <v>1165952.8899999999</v>
      </c>
    </row>
    <row r="438" spans="1:5" ht="15.75" x14ac:dyDescent="0.25">
      <c r="A438" s="132" t="s">
        <v>22</v>
      </c>
      <c r="B438" s="133">
        <v>40512</v>
      </c>
      <c r="C438" s="132" t="s">
        <v>40</v>
      </c>
      <c r="D438" s="132">
        <v>1178</v>
      </c>
      <c r="E438" s="135">
        <v>1294217.21</v>
      </c>
    </row>
    <row r="439" spans="1:5" ht="15.75" x14ac:dyDescent="0.25">
      <c r="A439" s="132" t="s">
        <v>22</v>
      </c>
      <c r="B439" s="133">
        <v>40633</v>
      </c>
      <c r="C439" s="132" t="s">
        <v>40</v>
      </c>
      <c r="D439" s="132">
        <v>3</v>
      </c>
      <c r="E439" s="135">
        <v>-0.02</v>
      </c>
    </row>
    <row r="440" spans="1:5" ht="15.75" x14ac:dyDescent="0.25">
      <c r="A440" s="132" t="s">
        <v>22</v>
      </c>
      <c r="B440" s="133">
        <v>40786</v>
      </c>
      <c r="C440" s="132" t="s">
        <v>40</v>
      </c>
      <c r="D440" s="132">
        <v>7</v>
      </c>
      <c r="E440" s="135">
        <v>109346.88</v>
      </c>
    </row>
    <row r="441" spans="1:5" ht="15.75" x14ac:dyDescent="0.25">
      <c r="A441" s="132" t="s">
        <v>22</v>
      </c>
      <c r="B441" s="133">
        <v>41060</v>
      </c>
      <c r="C441" s="132" t="s">
        <v>40</v>
      </c>
      <c r="D441" s="132">
        <v>217</v>
      </c>
      <c r="E441" s="135">
        <v>280400.78999999998</v>
      </c>
    </row>
    <row r="442" spans="1:5" ht="15.75" x14ac:dyDescent="0.25">
      <c r="A442" s="132" t="s">
        <v>22</v>
      </c>
      <c r="B442" s="133">
        <v>41121</v>
      </c>
      <c r="C442" s="132" t="s">
        <v>40</v>
      </c>
      <c r="D442" s="132">
        <v>425</v>
      </c>
      <c r="E442" s="135">
        <v>395608.45</v>
      </c>
    </row>
    <row r="443" spans="1:5" ht="15.75" x14ac:dyDescent="0.25">
      <c r="A443" s="132" t="s">
        <v>22</v>
      </c>
      <c r="B443" s="133">
        <v>41365</v>
      </c>
      <c r="C443" s="132" t="s">
        <v>40</v>
      </c>
      <c r="D443" s="132">
        <v>117</v>
      </c>
      <c r="E443" s="135">
        <v>129679.81</v>
      </c>
    </row>
    <row r="444" spans="1:5" ht="15.75" x14ac:dyDescent="0.25">
      <c r="A444" s="132" t="s">
        <v>22</v>
      </c>
      <c r="B444" s="133">
        <v>41424</v>
      </c>
      <c r="C444" s="132" t="s">
        <v>40</v>
      </c>
      <c r="D444" s="132">
        <v>4</v>
      </c>
      <c r="E444" s="135">
        <v>-0.01</v>
      </c>
    </row>
    <row r="445" spans="1:5" ht="15.75" x14ac:dyDescent="0.25">
      <c r="A445" s="132" t="s">
        <v>22</v>
      </c>
      <c r="B445" s="133">
        <v>41518</v>
      </c>
      <c r="C445" s="132" t="s">
        <v>40</v>
      </c>
      <c r="D445" s="132">
        <v>285</v>
      </c>
      <c r="E445" s="135">
        <v>319896.34999999998</v>
      </c>
    </row>
    <row r="446" spans="1:5" ht="15.75" x14ac:dyDescent="0.25">
      <c r="A446" s="132" t="s">
        <v>22</v>
      </c>
      <c r="B446" s="133">
        <v>41820</v>
      </c>
      <c r="C446" s="132" t="s">
        <v>40</v>
      </c>
      <c r="D446" s="132">
        <v>14</v>
      </c>
      <c r="E446" s="135">
        <v>15831.87</v>
      </c>
    </row>
    <row r="447" spans="1:5" ht="15.75" x14ac:dyDescent="0.25">
      <c r="A447" s="132" t="s">
        <v>22</v>
      </c>
      <c r="B447" s="133">
        <v>41943</v>
      </c>
      <c r="C447" s="132" t="s">
        <v>40</v>
      </c>
      <c r="D447" s="132">
        <v>924</v>
      </c>
      <c r="E447" s="135">
        <v>1039604.83</v>
      </c>
    </row>
    <row r="448" spans="1:5" ht="15.75" x14ac:dyDescent="0.25">
      <c r="A448" s="132" t="s">
        <v>22</v>
      </c>
      <c r="B448" s="133">
        <v>16803</v>
      </c>
      <c r="C448" s="132" t="s">
        <v>128</v>
      </c>
      <c r="D448" s="132">
        <v>130</v>
      </c>
      <c r="E448" s="135">
        <v>10659.35</v>
      </c>
    </row>
    <row r="449" spans="1:5" ht="15.75" x14ac:dyDescent="0.25">
      <c r="A449" s="132" t="s">
        <v>22</v>
      </c>
      <c r="B449" s="133">
        <v>17533</v>
      </c>
      <c r="C449" s="132" t="s">
        <v>128</v>
      </c>
      <c r="D449" s="132">
        <v>97</v>
      </c>
      <c r="E449" s="135">
        <v>9978.5400000000009</v>
      </c>
    </row>
    <row r="450" spans="1:5" ht="15.75" x14ac:dyDescent="0.25">
      <c r="A450" s="132" t="s">
        <v>22</v>
      </c>
      <c r="B450" s="133">
        <v>17899</v>
      </c>
      <c r="C450" s="132" t="s">
        <v>128</v>
      </c>
      <c r="D450" s="132">
        <v>139</v>
      </c>
      <c r="E450" s="135">
        <v>15331.35</v>
      </c>
    </row>
    <row r="451" spans="1:5" ht="15.75" x14ac:dyDescent="0.25">
      <c r="A451" s="132" t="s">
        <v>22</v>
      </c>
      <c r="B451" s="133">
        <v>18264</v>
      </c>
      <c r="C451" s="132" t="s">
        <v>128</v>
      </c>
      <c r="D451" s="132">
        <v>182</v>
      </c>
      <c r="E451" s="135">
        <v>20120.48</v>
      </c>
    </row>
    <row r="452" spans="1:5" ht="15.75" x14ac:dyDescent="0.25">
      <c r="A452" s="132" t="s">
        <v>22</v>
      </c>
      <c r="B452" s="133">
        <v>18629</v>
      </c>
      <c r="C452" s="132" t="s">
        <v>128</v>
      </c>
      <c r="D452" s="132">
        <v>57</v>
      </c>
      <c r="E452" s="135">
        <v>7396.01</v>
      </c>
    </row>
    <row r="453" spans="1:5" ht="15.75" x14ac:dyDescent="0.25">
      <c r="A453" s="132" t="s">
        <v>22</v>
      </c>
      <c r="B453" s="133">
        <v>18994</v>
      </c>
      <c r="C453" s="132" t="s">
        <v>128</v>
      </c>
      <c r="D453" s="132">
        <v>291</v>
      </c>
      <c r="E453" s="135">
        <v>40306.36</v>
      </c>
    </row>
    <row r="454" spans="1:5" ht="15.75" x14ac:dyDescent="0.25">
      <c r="A454" s="132" t="s">
        <v>22</v>
      </c>
      <c r="B454" s="133">
        <v>19360</v>
      </c>
      <c r="C454" s="132" t="s">
        <v>128</v>
      </c>
      <c r="D454" s="132">
        <v>58</v>
      </c>
      <c r="E454" s="135">
        <v>11854.05</v>
      </c>
    </row>
    <row r="455" spans="1:5" ht="15.75" x14ac:dyDescent="0.25">
      <c r="A455" s="132" t="s">
        <v>22</v>
      </c>
      <c r="B455" s="133">
        <v>19725</v>
      </c>
      <c r="C455" s="132" t="s">
        <v>128</v>
      </c>
      <c r="D455" s="132">
        <v>82</v>
      </c>
      <c r="E455" s="135">
        <v>14383.97</v>
      </c>
    </row>
    <row r="456" spans="1:5" ht="15.75" x14ac:dyDescent="0.25">
      <c r="A456" s="132" t="s">
        <v>22</v>
      </c>
      <c r="B456" s="133">
        <v>20090</v>
      </c>
      <c r="C456" s="132" t="s">
        <v>128</v>
      </c>
      <c r="D456" s="132">
        <v>305</v>
      </c>
      <c r="E456" s="135">
        <v>48887.74</v>
      </c>
    </row>
    <row r="457" spans="1:5" ht="15.75" x14ac:dyDescent="0.25">
      <c r="A457" s="132" t="s">
        <v>22</v>
      </c>
      <c r="B457" s="133">
        <v>20455</v>
      </c>
      <c r="C457" s="132" t="s">
        <v>128</v>
      </c>
      <c r="D457" s="132">
        <v>108</v>
      </c>
      <c r="E457" s="135">
        <v>17431.740000000002</v>
      </c>
    </row>
    <row r="458" spans="1:5" ht="15.75" x14ac:dyDescent="0.25">
      <c r="A458" s="132" t="s">
        <v>22</v>
      </c>
      <c r="B458" s="133">
        <v>20821</v>
      </c>
      <c r="C458" s="132" t="s">
        <v>128</v>
      </c>
      <c r="D458" s="132">
        <v>90</v>
      </c>
      <c r="E458" s="135">
        <v>14762.94</v>
      </c>
    </row>
    <row r="459" spans="1:5" ht="15.75" x14ac:dyDescent="0.25">
      <c r="A459" s="132" t="s">
        <v>22</v>
      </c>
      <c r="B459" s="133">
        <v>21186</v>
      </c>
      <c r="C459" s="132" t="s">
        <v>128</v>
      </c>
      <c r="D459" s="132">
        <v>260</v>
      </c>
      <c r="E459" s="135">
        <v>40479.06</v>
      </c>
    </row>
    <row r="460" spans="1:5" ht="15.75" x14ac:dyDescent="0.25">
      <c r="A460" s="132" t="s">
        <v>22</v>
      </c>
      <c r="B460" s="133">
        <v>21551</v>
      </c>
      <c r="C460" s="132" t="s">
        <v>128</v>
      </c>
      <c r="D460" s="132">
        <v>151</v>
      </c>
      <c r="E460" s="135">
        <v>22611.29</v>
      </c>
    </row>
    <row r="461" spans="1:5" ht="15.75" x14ac:dyDescent="0.25">
      <c r="A461" s="132" t="s">
        <v>22</v>
      </c>
      <c r="B461" s="133">
        <v>21916</v>
      </c>
      <c r="C461" s="132" t="s">
        <v>128</v>
      </c>
      <c r="D461" s="132">
        <v>123</v>
      </c>
      <c r="E461" s="135">
        <v>15960.22</v>
      </c>
    </row>
    <row r="462" spans="1:5" ht="15.75" x14ac:dyDescent="0.25">
      <c r="A462" s="132" t="s">
        <v>22</v>
      </c>
      <c r="B462" s="133">
        <v>22282</v>
      </c>
      <c r="C462" s="132" t="s">
        <v>128</v>
      </c>
      <c r="D462" s="132">
        <v>246</v>
      </c>
      <c r="E462" s="135">
        <v>32836.47</v>
      </c>
    </row>
    <row r="463" spans="1:5" ht="15.75" x14ac:dyDescent="0.25">
      <c r="A463" s="132" t="s">
        <v>22</v>
      </c>
      <c r="B463" s="133">
        <v>22647</v>
      </c>
      <c r="C463" s="132" t="s">
        <v>128</v>
      </c>
      <c r="D463" s="132">
        <v>267</v>
      </c>
      <c r="E463" s="135">
        <v>38986.07</v>
      </c>
    </row>
    <row r="464" spans="1:5" ht="15.75" x14ac:dyDescent="0.25">
      <c r="A464" s="132" t="s">
        <v>22</v>
      </c>
      <c r="B464" s="133">
        <v>23012</v>
      </c>
      <c r="C464" s="132" t="s">
        <v>128</v>
      </c>
      <c r="D464" s="132">
        <v>330</v>
      </c>
      <c r="E464" s="135">
        <v>41375.919999999998</v>
      </c>
    </row>
    <row r="465" spans="1:5" ht="15.75" x14ac:dyDescent="0.25">
      <c r="A465" s="132" t="s">
        <v>22</v>
      </c>
      <c r="B465" s="133">
        <v>23377</v>
      </c>
      <c r="C465" s="132" t="s">
        <v>128</v>
      </c>
      <c r="D465" s="132">
        <v>250</v>
      </c>
      <c r="E465" s="135">
        <v>32094.85</v>
      </c>
    </row>
    <row r="466" spans="1:5" ht="15.75" x14ac:dyDescent="0.25">
      <c r="A466" s="132" t="s">
        <v>22</v>
      </c>
      <c r="B466" s="133">
        <v>23743</v>
      </c>
      <c r="C466" s="132" t="s">
        <v>128</v>
      </c>
      <c r="D466" s="132">
        <v>364</v>
      </c>
      <c r="E466" s="135">
        <v>45110.92</v>
      </c>
    </row>
    <row r="467" spans="1:5" ht="15.75" x14ac:dyDescent="0.25">
      <c r="A467" s="132" t="s">
        <v>22</v>
      </c>
      <c r="B467" s="133">
        <v>24108</v>
      </c>
      <c r="C467" s="132" t="s">
        <v>128</v>
      </c>
      <c r="D467" s="132">
        <v>300</v>
      </c>
      <c r="E467" s="135">
        <v>38104.89</v>
      </c>
    </row>
    <row r="468" spans="1:5" ht="15.75" x14ac:dyDescent="0.25">
      <c r="A468" s="132" t="s">
        <v>22</v>
      </c>
      <c r="B468" s="133">
        <v>24473</v>
      </c>
      <c r="C468" s="132" t="s">
        <v>128</v>
      </c>
      <c r="D468" s="132">
        <v>528</v>
      </c>
      <c r="E468" s="135">
        <v>71164</v>
      </c>
    </row>
    <row r="469" spans="1:5" ht="15.75" x14ac:dyDescent="0.25">
      <c r="A469" s="132" t="s">
        <v>22</v>
      </c>
      <c r="B469" s="133">
        <v>24838</v>
      </c>
      <c r="C469" s="132" t="s">
        <v>128</v>
      </c>
      <c r="D469" s="132">
        <v>329</v>
      </c>
      <c r="E469" s="135">
        <v>45033.01</v>
      </c>
    </row>
    <row r="470" spans="1:5" ht="15.75" x14ac:dyDescent="0.25">
      <c r="A470" s="132" t="s">
        <v>22</v>
      </c>
      <c r="B470" s="133">
        <v>25204</v>
      </c>
      <c r="C470" s="132" t="s">
        <v>128</v>
      </c>
      <c r="D470" s="132">
        <v>288</v>
      </c>
      <c r="E470" s="135">
        <v>38123.550000000003</v>
      </c>
    </row>
    <row r="471" spans="1:5" ht="15.75" x14ac:dyDescent="0.25">
      <c r="A471" s="132" t="s">
        <v>22</v>
      </c>
      <c r="B471" s="133">
        <v>25569</v>
      </c>
      <c r="C471" s="132" t="s">
        <v>128</v>
      </c>
      <c r="D471" s="132">
        <v>72</v>
      </c>
      <c r="E471" s="135">
        <v>9189.7199999999993</v>
      </c>
    </row>
    <row r="472" spans="1:5" ht="15.75" x14ac:dyDescent="0.25">
      <c r="A472" s="132" t="s">
        <v>22</v>
      </c>
      <c r="B472" s="133">
        <v>39782</v>
      </c>
      <c r="C472" s="132" t="s">
        <v>128</v>
      </c>
      <c r="D472" s="132">
        <v>128</v>
      </c>
      <c r="E472" s="135">
        <v>56685.33</v>
      </c>
    </row>
    <row r="473" spans="1:5" ht="15.75" x14ac:dyDescent="0.25">
      <c r="A473" s="132" t="s">
        <v>22</v>
      </c>
      <c r="B473" s="133">
        <v>40512</v>
      </c>
      <c r="C473" s="132" t="s">
        <v>128</v>
      </c>
      <c r="D473" s="132">
        <v>139</v>
      </c>
      <c r="E473" s="135">
        <v>65809.789999999994</v>
      </c>
    </row>
    <row r="474" spans="1:5" ht="15.75" x14ac:dyDescent="0.25">
      <c r="A474" s="132" t="s">
        <v>22</v>
      </c>
      <c r="B474" s="133">
        <v>21551</v>
      </c>
      <c r="C474" s="132" t="s">
        <v>29</v>
      </c>
      <c r="D474" s="132">
        <v>5</v>
      </c>
      <c r="E474" s="135">
        <v>2768.38</v>
      </c>
    </row>
    <row r="475" spans="1:5" ht="15.75" x14ac:dyDescent="0.25">
      <c r="A475" s="132" t="s">
        <v>22</v>
      </c>
      <c r="B475" s="133">
        <v>21916</v>
      </c>
      <c r="C475" s="132" t="s">
        <v>29</v>
      </c>
      <c r="D475" s="132">
        <v>28</v>
      </c>
      <c r="E475" s="135">
        <v>16366.7</v>
      </c>
    </row>
    <row r="476" spans="1:5" ht="15.75" x14ac:dyDescent="0.25">
      <c r="A476" s="132" t="s">
        <v>22</v>
      </c>
      <c r="B476" s="133">
        <v>23377</v>
      </c>
      <c r="C476" s="132" t="s">
        <v>29</v>
      </c>
      <c r="D476" s="132">
        <v>28</v>
      </c>
      <c r="E476" s="135">
        <v>13019.61</v>
      </c>
    </row>
    <row r="477" spans="1:5" ht="15.75" x14ac:dyDescent="0.25">
      <c r="A477" s="132" t="s">
        <v>22</v>
      </c>
      <c r="B477" s="133">
        <v>23743</v>
      </c>
      <c r="C477" s="132" t="s">
        <v>29</v>
      </c>
      <c r="D477" s="132">
        <v>136</v>
      </c>
      <c r="E477" s="135">
        <v>58849.72</v>
      </c>
    </row>
    <row r="478" spans="1:5" ht="15.75" x14ac:dyDescent="0.25">
      <c r="A478" s="132" t="s">
        <v>22</v>
      </c>
      <c r="B478" s="133">
        <v>24108</v>
      </c>
      <c r="C478" s="132" t="s">
        <v>29</v>
      </c>
      <c r="D478" s="132">
        <v>143</v>
      </c>
      <c r="E478" s="135">
        <v>66147.17</v>
      </c>
    </row>
    <row r="479" spans="1:5" ht="15.75" x14ac:dyDescent="0.25">
      <c r="A479" s="132" t="s">
        <v>22</v>
      </c>
      <c r="B479" s="133">
        <v>24473</v>
      </c>
      <c r="C479" s="132" t="s">
        <v>29</v>
      </c>
      <c r="D479" s="132">
        <v>156</v>
      </c>
      <c r="E479" s="135">
        <v>75163.13</v>
      </c>
    </row>
    <row r="480" spans="1:5" ht="15.75" x14ac:dyDescent="0.25">
      <c r="A480" s="132" t="s">
        <v>22</v>
      </c>
      <c r="B480" s="133">
        <v>24838</v>
      </c>
      <c r="C480" s="132" t="s">
        <v>29</v>
      </c>
      <c r="D480" s="132">
        <v>131</v>
      </c>
      <c r="E480" s="135">
        <v>64202.42</v>
      </c>
    </row>
    <row r="481" spans="1:5" ht="15.75" x14ac:dyDescent="0.25">
      <c r="A481" s="132" t="s">
        <v>22</v>
      </c>
      <c r="B481" s="133">
        <v>25204</v>
      </c>
      <c r="C481" s="132" t="s">
        <v>29</v>
      </c>
      <c r="D481" s="132">
        <v>213</v>
      </c>
      <c r="E481" s="135">
        <v>101487.56</v>
      </c>
    </row>
    <row r="482" spans="1:5" ht="15.75" x14ac:dyDescent="0.25">
      <c r="A482" s="132" t="s">
        <v>22</v>
      </c>
      <c r="B482" s="133">
        <v>25569</v>
      </c>
      <c r="C482" s="132" t="s">
        <v>29</v>
      </c>
      <c r="D482" s="132">
        <v>320</v>
      </c>
      <c r="E482" s="135">
        <v>153848.13</v>
      </c>
    </row>
    <row r="483" spans="1:5" ht="15.75" x14ac:dyDescent="0.25">
      <c r="A483" s="132" t="s">
        <v>22</v>
      </c>
      <c r="B483" s="133">
        <v>25934</v>
      </c>
      <c r="C483" s="132" t="s">
        <v>29</v>
      </c>
      <c r="D483" s="132">
        <v>375</v>
      </c>
      <c r="E483" s="135">
        <v>174779.53</v>
      </c>
    </row>
    <row r="484" spans="1:5" ht="15.75" x14ac:dyDescent="0.25">
      <c r="A484" s="132" t="s">
        <v>22</v>
      </c>
      <c r="B484" s="133">
        <v>26299</v>
      </c>
      <c r="C484" s="132" t="s">
        <v>29</v>
      </c>
      <c r="D484" s="132">
        <v>341</v>
      </c>
      <c r="E484" s="135">
        <v>148491.38</v>
      </c>
    </row>
    <row r="485" spans="1:5" ht="15.75" x14ac:dyDescent="0.25">
      <c r="A485" s="132" t="s">
        <v>22</v>
      </c>
      <c r="B485" s="133">
        <v>26665</v>
      </c>
      <c r="C485" s="132" t="s">
        <v>29</v>
      </c>
      <c r="D485" s="132">
        <v>693</v>
      </c>
      <c r="E485" s="135">
        <v>334751.05</v>
      </c>
    </row>
    <row r="486" spans="1:5" ht="15.75" x14ac:dyDescent="0.25">
      <c r="A486" s="132" t="s">
        <v>22</v>
      </c>
      <c r="B486" s="133">
        <v>27030</v>
      </c>
      <c r="C486" s="132" t="s">
        <v>29</v>
      </c>
      <c r="D486" s="132">
        <v>573</v>
      </c>
      <c r="E486" s="135">
        <v>270628.76</v>
      </c>
    </row>
    <row r="487" spans="1:5" ht="15.75" x14ac:dyDescent="0.25">
      <c r="A487" s="132" t="s">
        <v>22</v>
      </c>
      <c r="B487" s="133">
        <v>27395</v>
      </c>
      <c r="C487" s="132" t="s">
        <v>29</v>
      </c>
      <c r="D487" s="132">
        <v>261</v>
      </c>
      <c r="E487" s="135">
        <v>143757.28</v>
      </c>
    </row>
    <row r="488" spans="1:5" ht="15.75" x14ac:dyDescent="0.25">
      <c r="A488" s="132" t="s">
        <v>22</v>
      </c>
      <c r="B488" s="133">
        <v>27760</v>
      </c>
      <c r="C488" s="132" t="s">
        <v>29</v>
      </c>
      <c r="D488" s="132">
        <v>273</v>
      </c>
      <c r="E488" s="135">
        <v>159214.29</v>
      </c>
    </row>
    <row r="489" spans="1:5" ht="15.75" x14ac:dyDescent="0.25">
      <c r="A489" s="132" t="s">
        <v>22</v>
      </c>
      <c r="B489" s="133">
        <v>28126</v>
      </c>
      <c r="C489" s="132" t="s">
        <v>29</v>
      </c>
      <c r="D489" s="132">
        <v>706</v>
      </c>
      <c r="E489" s="135">
        <v>436271.43</v>
      </c>
    </row>
    <row r="490" spans="1:5" ht="15.75" x14ac:dyDescent="0.25">
      <c r="A490" s="132" t="s">
        <v>22</v>
      </c>
      <c r="B490" s="133">
        <v>28491</v>
      </c>
      <c r="C490" s="132" t="s">
        <v>29</v>
      </c>
      <c r="D490" s="132">
        <v>500</v>
      </c>
      <c r="E490" s="135">
        <v>336563.93</v>
      </c>
    </row>
    <row r="491" spans="1:5" ht="15.75" x14ac:dyDescent="0.25">
      <c r="A491" s="132" t="s">
        <v>22</v>
      </c>
      <c r="B491" s="133">
        <v>28856</v>
      </c>
      <c r="C491" s="132" t="s">
        <v>29</v>
      </c>
      <c r="D491" s="132">
        <v>557</v>
      </c>
      <c r="E491" s="135">
        <v>369362.91</v>
      </c>
    </row>
    <row r="492" spans="1:5" ht="15.75" x14ac:dyDescent="0.25">
      <c r="A492" s="132" t="s">
        <v>22</v>
      </c>
      <c r="B492" s="133">
        <v>29221</v>
      </c>
      <c r="C492" s="132" t="s">
        <v>29</v>
      </c>
      <c r="D492" s="132">
        <v>263</v>
      </c>
      <c r="E492" s="135">
        <v>183283.96</v>
      </c>
    </row>
    <row r="493" spans="1:5" ht="15.75" x14ac:dyDescent="0.25">
      <c r="A493" s="132" t="s">
        <v>22</v>
      </c>
      <c r="B493" s="133">
        <v>29587</v>
      </c>
      <c r="C493" s="132" t="s">
        <v>29</v>
      </c>
      <c r="D493" s="132">
        <v>220</v>
      </c>
      <c r="E493" s="135">
        <v>197464.3</v>
      </c>
    </row>
    <row r="494" spans="1:5" ht="15.75" x14ac:dyDescent="0.25">
      <c r="A494" s="132" t="s">
        <v>22</v>
      </c>
      <c r="B494" s="133">
        <v>29952</v>
      </c>
      <c r="C494" s="132" t="s">
        <v>29</v>
      </c>
      <c r="D494" s="132">
        <v>293</v>
      </c>
      <c r="E494" s="135">
        <v>294770.59999999998</v>
      </c>
    </row>
    <row r="495" spans="1:5" ht="15.75" x14ac:dyDescent="0.25">
      <c r="A495" s="132" t="s">
        <v>22</v>
      </c>
      <c r="B495" s="133">
        <v>30317</v>
      </c>
      <c r="C495" s="132" t="s">
        <v>29</v>
      </c>
      <c r="D495" s="132">
        <v>195</v>
      </c>
      <c r="E495" s="135">
        <v>203733.32</v>
      </c>
    </row>
    <row r="496" spans="1:5" ht="15.75" x14ac:dyDescent="0.25">
      <c r="A496" s="132" t="s">
        <v>22</v>
      </c>
      <c r="B496" s="133">
        <v>30682</v>
      </c>
      <c r="C496" s="132" t="s">
        <v>29</v>
      </c>
      <c r="D496" s="132">
        <v>100</v>
      </c>
      <c r="E496" s="135">
        <v>90267.3</v>
      </c>
    </row>
    <row r="497" spans="1:5" ht="15.75" x14ac:dyDescent="0.25">
      <c r="A497" s="132" t="s">
        <v>22</v>
      </c>
      <c r="B497" s="133">
        <v>31048</v>
      </c>
      <c r="C497" s="132" t="s">
        <v>29</v>
      </c>
      <c r="D497" s="132">
        <v>263</v>
      </c>
      <c r="E497" s="135">
        <v>292732.13</v>
      </c>
    </row>
    <row r="498" spans="1:5" ht="15.75" x14ac:dyDescent="0.25">
      <c r="A498" s="132" t="s">
        <v>22</v>
      </c>
      <c r="B498" s="133">
        <v>31413</v>
      </c>
      <c r="C498" s="132" t="s">
        <v>29</v>
      </c>
      <c r="D498" s="132">
        <v>388</v>
      </c>
      <c r="E498" s="135">
        <v>297731.65999999997</v>
      </c>
    </row>
    <row r="499" spans="1:5" ht="15.75" x14ac:dyDescent="0.25">
      <c r="A499" s="132" t="s">
        <v>22</v>
      </c>
      <c r="B499" s="133">
        <v>31778</v>
      </c>
      <c r="C499" s="132" t="s">
        <v>29</v>
      </c>
      <c r="D499" s="132">
        <v>425</v>
      </c>
      <c r="E499" s="135">
        <v>341420.79</v>
      </c>
    </row>
    <row r="500" spans="1:5" ht="15.75" x14ac:dyDescent="0.25">
      <c r="A500" s="132" t="s">
        <v>22</v>
      </c>
      <c r="B500" s="133">
        <v>32143</v>
      </c>
      <c r="C500" s="132" t="s">
        <v>29</v>
      </c>
      <c r="D500" s="132">
        <v>534</v>
      </c>
      <c r="E500" s="135">
        <v>460376.08</v>
      </c>
    </row>
    <row r="501" spans="1:5" ht="15.75" x14ac:dyDescent="0.25">
      <c r="A501" s="132" t="s">
        <v>22</v>
      </c>
      <c r="B501" s="133">
        <v>32509</v>
      </c>
      <c r="C501" s="132" t="s">
        <v>29</v>
      </c>
      <c r="D501" s="132">
        <v>400</v>
      </c>
      <c r="E501" s="135">
        <v>350853.3</v>
      </c>
    </row>
    <row r="502" spans="1:5" ht="15.75" x14ac:dyDescent="0.25">
      <c r="A502" s="132" t="s">
        <v>22</v>
      </c>
      <c r="B502" s="133">
        <v>32874</v>
      </c>
      <c r="C502" s="132" t="s">
        <v>29</v>
      </c>
      <c r="D502" s="132">
        <v>310</v>
      </c>
      <c r="E502" s="135">
        <v>282627.82</v>
      </c>
    </row>
    <row r="503" spans="1:5" ht="15.75" x14ac:dyDescent="0.25">
      <c r="A503" s="132" t="s">
        <v>22</v>
      </c>
      <c r="B503" s="133">
        <v>33239</v>
      </c>
      <c r="C503" s="132" t="s">
        <v>29</v>
      </c>
      <c r="D503" s="132">
        <v>204</v>
      </c>
      <c r="E503" s="135">
        <v>178313.14</v>
      </c>
    </row>
    <row r="504" spans="1:5" ht="15.75" x14ac:dyDescent="0.25">
      <c r="A504" s="132" t="s">
        <v>22</v>
      </c>
      <c r="B504" s="133">
        <v>33604</v>
      </c>
      <c r="C504" s="132" t="s">
        <v>29</v>
      </c>
      <c r="D504" s="132">
        <v>297</v>
      </c>
      <c r="E504" s="135">
        <v>263177.96000000002</v>
      </c>
    </row>
    <row r="505" spans="1:5" ht="15.75" x14ac:dyDescent="0.25">
      <c r="A505" s="132" t="s">
        <v>22</v>
      </c>
      <c r="B505" s="133">
        <v>33970</v>
      </c>
      <c r="C505" s="132" t="s">
        <v>29</v>
      </c>
      <c r="D505" s="132">
        <v>338</v>
      </c>
      <c r="E505" s="135">
        <v>315564.49</v>
      </c>
    </row>
    <row r="506" spans="1:5" ht="15.75" x14ac:dyDescent="0.25">
      <c r="A506" s="132" t="s">
        <v>22</v>
      </c>
      <c r="B506" s="133">
        <v>34335</v>
      </c>
      <c r="C506" s="132" t="s">
        <v>29</v>
      </c>
      <c r="D506" s="132">
        <v>440</v>
      </c>
      <c r="E506" s="135">
        <v>382679.39</v>
      </c>
    </row>
    <row r="507" spans="1:5" ht="15.75" x14ac:dyDescent="0.25">
      <c r="A507" s="132" t="s">
        <v>22</v>
      </c>
      <c r="B507" s="133">
        <v>34700</v>
      </c>
      <c r="C507" s="132" t="s">
        <v>29</v>
      </c>
      <c r="D507" s="132">
        <v>371</v>
      </c>
      <c r="E507" s="135">
        <v>329402.99</v>
      </c>
    </row>
    <row r="508" spans="1:5" ht="15.75" x14ac:dyDescent="0.25">
      <c r="A508" s="132" t="s">
        <v>22</v>
      </c>
      <c r="B508" s="133">
        <v>35065</v>
      </c>
      <c r="C508" s="132" t="s">
        <v>29</v>
      </c>
      <c r="D508" s="132">
        <v>425</v>
      </c>
      <c r="E508" s="135">
        <v>374915.41</v>
      </c>
    </row>
    <row r="509" spans="1:5" ht="15.75" x14ac:dyDescent="0.25">
      <c r="A509" s="132" t="s">
        <v>22</v>
      </c>
      <c r="B509" s="133">
        <v>35431</v>
      </c>
      <c r="C509" s="132" t="s">
        <v>29</v>
      </c>
      <c r="D509" s="132">
        <v>351</v>
      </c>
      <c r="E509" s="135">
        <v>315986.13</v>
      </c>
    </row>
    <row r="510" spans="1:5" ht="15.75" x14ac:dyDescent="0.25">
      <c r="A510" s="132" t="s">
        <v>22</v>
      </c>
      <c r="B510" s="133">
        <v>35796</v>
      </c>
      <c r="C510" s="132" t="s">
        <v>29</v>
      </c>
      <c r="D510" s="132">
        <v>303</v>
      </c>
      <c r="E510" s="135">
        <v>291033.36</v>
      </c>
    </row>
    <row r="511" spans="1:5" ht="15.75" x14ac:dyDescent="0.25">
      <c r="A511" s="132" t="s">
        <v>22</v>
      </c>
      <c r="B511" s="133">
        <v>36161</v>
      </c>
      <c r="C511" s="132" t="s">
        <v>29</v>
      </c>
      <c r="D511" s="132">
        <v>298</v>
      </c>
      <c r="E511" s="135">
        <v>6739020.9400000004</v>
      </c>
    </row>
    <row r="512" spans="1:5" ht="15.75" x14ac:dyDescent="0.25">
      <c r="A512" s="132" t="s">
        <v>22</v>
      </c>
      <c r="B512" s="133">
        <v>36526</v>
      </c>
      <c r="C512" s="132" t="s">
        <v>29</v>
      </c>
      <c r="D512" s="132">
        <v>462</v>
      </c>
      <c r="E512" s="135">
        <v>382102.44</v>
      </c>
    </row>
    <row r="513" spans="1:5" ht="15.75" x14ac:dyDescent="0.25">
      <c r="A513" s="132" t="s">
        <v>22</v>
      </c>
      <c r="B513" s="133">
        <v>36892</v>
      </c>
      <c r="C513" s="132" t="s">
        <v>29</v>
      </c>
      <c r="D513" s="132">
        <v>456</v>
      </c>
      <c r="E513" s="135">
        <v>359503.61</v>
      </c>
    </row>
    <row r="514" spans="1:5" ht="15.75" x14ac:dyDescent="0.25">
      <c r="A514" s="132" t="s">
        <v>22</v>
      </c>
      <c r="B514" s="133">
        <v>37257</v>
      </c>
      <c r="C514" s="132" t="s">
        <v>29</v>
      </c>
      <c r="D514" s="132">
        <v>773</v>
      </c>
      <c r="E514" s="135">
        <v>281096.02</v>
      </c>
    </row>
    <row r="515" spans="1:5" ht="15.75" x14ac:dyDescent="0.25">
      <c r="A515" s="132" t="s">
        <v>22</v>
      </c>
      <c r="B515" s="133">
        <v>37622</v>
      </c>
      <c r="C515" s="132" t="s">
        <v>29</v>
      </c>
      <c r="D515" s="132">
        <v>409</v>
      </c>
      <c r="E515" s="135">
        <v>322810.3</v>
      </c>
    </row>
    <row r="516" spans="1:5" ht="15.75" x14ac:dyDescent="0.25">
      <c r="A516" s="132" t="s">
        <v>22</v>
      </c>
      <c r="B516" s="133">
        <v>37987</v>
      </c>
      <c r="C516" s="132" t="s">
        <v>29</v>
      </c>
      <c r="D516" s="132">
        <v>470</v>
      </c>
      <c r="E516" s="135">
        <v>524573.61</v>
      </c>
    </row>
    <row r="517" spans="1:5" ht="15.75" x14ac:dyDescent="0.25">
      <c r="A517" s="132" t="s">
        <v>22</v>
      </c>
      <c r="B517" s="133">
        <v>38353</v>
      </c>
      <c r="C517" s="132" t="s">
        <v>29</v>
      </c>
      <c r="D517" s="132">
        <v>396</v>
      </c>
      <c r="E517" s="135">
        <v>478089.79</v>
      </c>
    </row>
    <row r="518" spans="1:5" ht="15.75" x14ac:dyDescent="0.25">
      <c r="A518" s="132" t="s">
        <v>22</v>
      </c>
      <c r="B518" s="133">
        <v>38718</v>
      </c>
      <c r="C518" s="132" t="s">
        <v>29</v>
      </c>
      <c r="D518" s="132">
        <v>513</v>
      </c>
      <c r="E518" s="135">
        <v>595961.18999999994</v>
      </c>
    </row>
    <row r="519" spans="1:5" ht="15.75" x14ac:dyDescent="0.25">
      <c r="A519" s="132" t="s">
        <v>22</v>
      </c>
      <c r="B519" s="133">
        <v>39083</v>
      </c>
      <c r="C519" s="132" t="s">
        <v>29</v>
      </c>
      <c r="D519" s="132">
        <v>387</v>
      </c>
      <c r="E519" s="135">
        <v>183018.9</v>
      </c>
    </row>
    <row r="520" spans="1:5" ht="15.75" x14ac:dyDescent="0.25">
      <c r="A520" s="132" t="s">
        <v>22</v>
      </c>
      <c r="B520" s="133">
        <v>39448</v>
      </c>
      <c r="C520" s="132" t="s">
        <v>29</v>
      </c>
      <c r="D520" s="132">
        <v>2</v>
      </c>
      <c r="E520" s="135">
        <v>3266.15</v>
      </c>
    </row>
    <row r="521" spans="1:5" ht="15.75" x14ac:dyDescent="0.25">
      <c r="A521" s="132" t="s">
        <v>22</v>
      </c>
      <c r="B521" s="133">
        <v>39721</v>
      </c>
      <c r="C521" s="132" t="s">
        <v>29</v>
      </c>
      <c r="D521" s="132">
        <v>1</v>
      </c>
      <c r="E521" s="135">
        <v>3185.07</v>
      </c>
    </row>
    <row r="522" spans="1:5" ht="15.75" x14ac:dyDescent="0.25">
      <c r="A522" s="132" t="s">
        <v>22</v>
      </c>
      <c r="B522" s="133">
        <v>39782</v>
      </c>
      <c r="C522" s="132" t="s">
        <v>29</v>
      </c>
      <c r="D522" s="132">
        <v>1235</v>
      </c>
      <c r="E522" s="135">
        <v>1099836.97</v>
      </c>
    </row>
    <row r="523" spans="1:5" ht="15.75" x14ac:dyDescent="0.25">
      <c r="A523" s="132" t="s">
        <v>22</v>
      </c>
      <c r="B523" s="133">
        <v>40099</v>
      </c>
      <c r="C523" s="132" t="s">
        <v>29</v>
      </c>
      <c r="D523" s="132">
        <v>1</v>
      </c>
      <c r="E523" s="135">
        <v>612.98</v>
      </c>
    </row>
    <row r="524" spans="1:5" ht="15.75" x14ac:dyDescent="0.25">
      <c r="A524" s="132" t="s">
        <v>22</v>
      </c>
      <c r="B524" s="133">
        <v>40117</v>
      </c>
      <c r="C524" s="132" t="s">
        <v>29</v>
      </c>
      <c r="D524" s="132">
        <v>91</v>
      </c>
      <c r="E524" s="135">
        <v>679557.75</v>
      </c>
    </row>
    <row r="525" spans="1:5" ht="15.75" x14ac:dyDescent="0.25">
      <c r="A525" s="132" t="s">
        <v>22</v>
      </c>
      <c r="B525" s="133">
        <v>40512</v>
      </c>
      <c r="C525" s="132" t="s">
        <v>29</v>
      </c>
      <c r="D525" s="132">
        <v>716</v>
      </c>
      <c r="E525" s="135">
        <v>932534.96</v>
      </c>
    </row>
    <row r="526" spans="1:5" ht="15.75" x14ac:dyDescent="0.25">
      <c r="A526" s="132" t="s">
        <v>22</v>
      </c>
      <c r="B526" s="133">
        <v>40786</v>
      </c>
      <c r="C526" s="132" t="s">
        <v>29</v>
      </c>
      <c r="D526" s="132">
        <v>2</v>
      </c>
      <c r="E526" s="135">
        <v>41275.53</v>
      </c>
    </row>
    <row r="527" spans="1:5" ht="15.75" x14ac:dyDescent="0.25">
      <c r="A527" s="132" t="s">
        <v>22</v>
      </c>
      <c r="B527" s="133">
        <v>41060</v>
      </c>
      <c r="C527" s="132" t="s">
        <v>29</v>
      </c>
      <c r="D527" s="132">
        <v>128</v>
      </c>
      <c r="E527" s="135">
        <v>204813.61</v>
      </c>
    </row>
    <row r="528" spans="1:5" ht="15.75" x14ac:dyDescent="0.25">
      <c r="A528" s="132" t="s">
        <v>22</v>
      </c>
      <c r="B528" s="133">
        <v>41121</v>
      </c>
      <c r="C528" s="132" t="s">
        <v>29</v>
      </c>
      <c r="D528" s="132">
        <v>218</v>
      </c>
      <c r="E528" s="135">
        <v>276223.01</v>
      </c>
    </row>
    <row r="529" spans="1:5" ht="15.75" x14ac:dyDescent="0.25">
      <c r="A529" s="132" t="s">
        <v>22</v>
      </c>
      <c r="B529" s="133">
        <v>41365</v>
      </c>
      <c r="C529" s="132" t="s">
        <v>29</v>
      </c>
      <c r="D529" s="132">
        <v>9</v>
      </c>
      <c r="E529" s="135">
        <v>13241.85</v>
      </c>
    </row>
    <row r="530" spans="1:5" ht="15.75" x14ac:dyDescent="0.25">
      <c r="A530" s="132" t="s">
        <v>22</v>
      </c>
      <c r="B530" s="133">
        <v>41518</v>
      </c>
      <c r="C530" s="132" t="s">
        <v>29</v>
      </c>
      <c r="D530" s="132">
        <v>150</v>
      </c>
      <c r="E530" s="135">
        <v>206330.09</v>
      </c>
    </row>
    <row r="531" spans="1:5" ht="15.75" x14ac:dyDescent="0.25">
      <c r="A531" s="132" t="s">
        <v>22</v>
      </c>
      <c r="B531" s="133">
        <v>41820</v>
      </c>
      <c r="C531" s="132" t="s">
        <v>29</v>
      </c>
      <c r="D531" s="132">
        <v>218</v>
      </c>
      <c r="E531" s="135">
        <v>313809.59999999998</v>
      </c>
    </row>
    <row r="532" spans="1:5" ht="15.75" x14ac:dyDescent="0.25">
      <c r="A532" s="132" t="s">
        <v>22</v>
      </c>
      <c r="B532" s="133">
        <v>41943</v>
      </c>
      <c r="C532" s="132" t="s">
        <v>29</v>
      </c>
      <c r="D532" s="132">
        <v>359</v>
      </c>
      <c r="E532" s="135">
        <v>513762.88</v>
      </c>
    </row>
    <row r="533" spans="1:5" ht="15.75" x14ac:dyDescent="0.25">
      <c r="A533" s="132" t="s">
        <v>22</v>
      </c>
      <c r="B533" s="133">
        <v>23743</v>
      </c>
      <c r="C533" s="132" t="s">
        <v>48</v>
      </c>
      <c r="D533" s="132">
        <v>3</v>
      </c>
      <c r="E533" s="135">
        <v>5989.76</v>
      </c>
    </row>
    <row r="534" spans="1:5" ht="15.75" x14ac:dyDescent="0.25">
      <c r="A534" s="132" t="s">
        <v>22</v>
      </c>
      <c r="B534" s="133">
        <v>24473</v>
      </c>
      <c r="C534" s="132" t="s">
        <v>48</v>
      </c>
      <c r="D534" s="132">
        <v>1</v>
      </c>
      <c r="E534" s="135">
        <v>2599.38</v>
      </c>
    </row>
    <row r="535" spans="1:5" ht="15.75" x14ac:dyDescent="0.25">
      <c r="A535" s="132" t="s">
        <v>22</v>
      </c>
      <c r="B535" s="133">
        <v>25569</v>
      </c>
      <c r="C535" s="132" t="s">
        <v>48</v>
      </c>
      <c r="D535" s="132">
        <v>13</v>
      </c>
      <c r="E535" s="135">
        <v>34728.400000000001</v>
      </c>
    </row>
    <row r="536" spans="1:5" ht="15.75" x14ac:dyDescent="0.25">
      <c r="A536" s="132" t="s">
        <v>22</v>
      </c>
      <c r="B536" s="133">
        <v>25934</v>
      </c>
      <c r="C536" s="132" t="s">
        <v>48</v>
      </c>
      <c r="D536" s="132">
        <v>10</v>
      </c>
      <c r="E536" s="135">
        <v>28726.89</v>
      </c>
    </row>
    <row r="537" spans="1:5" ht="15.75" x14ac:dyDescent="0.25">
      <c r="A537" s="132" t="s">
        <v>22</v>
      </c>
      <c r="B537" s="133">
        <v>26299</v>
      </c>
      <c r="C537" s="132" t="s">
        <v>48</v>
      </c>
      <c r="D537" s="132">
        <v>1</v>
      </c>
      <c r="E537" s="135">
        <v>2385.5</v>
      </c>
    </row>
    <row r="538" spans="1:5" ht="15.75" x14ac:dyDescent="0.25">
      <c r="A538" s="132" t="s">
        <v>22</v>
      </c>
      <c r="B538" s="133">
        <v>26665</v>
      </c>
      <c r="C538" s="132" t="s">
        <v>48</v>
      </c>
      <c r="D538" s="132">
        <v>10</v>
      </c>
      <c r="E538" s="135">
        <v>25699.41</v>
      </c>
    </row>
    <row r="539" spans="1:5" ht="15.75" x14ac:dyDescent="0.25">
      <c r="A539" s="132" t="s">
        <v>22</v>
      </c>
      <c r="B539" s="133">
        <v>27030</v>
      </c>
      <c r="C539" s="132" t="s">
        <v>48</v>
      </c>
      <c r="D539" s="132">
        <v>4</v>
      </c>
      <c r="E539" s="135">
        <v>11749.7</v>
      </c>
    </row>
    <row r="540" spans="1:5" ht="15.75" x14ac:dyDescent="0.25">
      <c r="A540" s="132" t="s">
        <v>22</v>
      </c>
      <c r="B540" s="133">
        <v>27395</v>
      </c>
      <c r="C540" s="132" t="s">
        <v>48</v>
      </c>
      <c r="D540" s="132">
        <v>9</v>
      </c>
      <c r="E540" s="135">
        <v>29047.119999999999</v>
      </c>
    </row>
    <row r="541" spans="1:5" ht="15.75" x14ac:dyDescent="0.25">
      <c r="A541" s="132" t="s">
        <v>22</v>
      </c>
      <c r="B541" s="133">
        <v>28491</v>
      </c>
      <c r="C541" s="132" t="s">
        <v>48</v>
      </c>
      <c r="D541" s="132">
        <v>31</v>
      </c>
      <c r="E541" s="135">
        <v>98527.74</v>
      </c>
    </row>
    <row r="542" spans="1:5" ht="15.75" x14ac:dyDescent="0.25">
      <c r="A542" s="132" t="s">
        <v>22</v>
      </c>
      <c r="B542" s="133">
        <v>28856</v>
      </c>
      <c r="C542" s="132" t="s">
        <v>48</v>
      </c>
      <c r="D542" s="132">
        <v>6</v>
      </c>
      <c r="E542" s="135">
        <v>24082.44</v>
      </c>
    </row>
    <row r="543" spans="1:5" ht="15.75" x14ac:dyDescent="0.25">
      <c r="A543" s="132" t="s">
        <v>22</v>
      </c>
      <c r="B543" s="133">
        <v>29587</v>
      </c>
      <c r="C543" s="132" t="s">
        <v>48</v>
      </c>
      <c r="D543" s="132">
        <v>3</v>
      </c>
      <c r="E543" s="135">
        <v>13776.62</v>
      </c>
    </row>
    <row r="544" spans="1:5" ht="15.75" x14ac:dyDescent="0.25">
      <c r="A544" s="132" t="s">
        <v>22</v>
      </c>
      <c r="B544" s="133">
        <v>29952</v>
      </c>
      <c r="C544" s="132" t="s">
        <v>48</v>
      </c>
      <c r="D544" s="132">
        <v>2</v>
      </c>
      <c r="E544" s="135">
        <v>9864.69</v>
      </c>
    </row>
    <row r="545" spans="1:5" ht="15.75" x14ac:dyDescent="0.25">
      <c r="A545" s="132" t="s">
        <v>22</v>
      </c>
      <c r="B545" s="133">
        <v>30317</v>
      </c>
      <c r="C545" s="132" t="s">
        <v>48</v>
      </c>
      <c r="D545" s="132">
        <v>2</v>
      </c>
      <c r="E545" s="135">
        <v>13053.16</v>
      </c>
    </row>
    <row r="546" spans="1:5" ht="15.75" x14ac:dyDescent="0.25">
      <c r="A546" s="132" t="s">
        <v>22</v>
      </c>
      <c r="B546" s="133">
        <v>30682</v>
      </c>
      <c r="C546" s="132" t="s">
        <v>48</v>
      </c>
      <c r="D546" s="132">
        <v>7</v>
      </c>
      <c r="E546" s="135">
        <v>26425.66</v>
      </c>
    </row>
    <row r="547" spans="1:5" ht="15.75" x14ac:dyDescent="0.25">
      <c r="A547" s="132" t="s">
        <v>22</v>
      </c>
      <c r="B547" s="133">
        <v>31048</v>
      </c>
      <c r="C547" s="132" t="s">
        <v>48</v>
      </c>
      <c r="D547" s="132">
        <v>19</v>
      </c>
      <c r="E547" s="135">
        <v>96047.41</v>
      </c>
    </row>
    <row r="548" spans="1:5" ht="15.75" x14ac:dyDescent="0.25">
      <c r="A548" s="132" t="s">
        <v>22</v>
      </c>
      <c r="B548" s="133">
        <v>31413</v>
      </c>
      <c r="C548" s="132" t="s">
        <v>48</v>
      </c>
      <c r="D548" s="132">
        <v>1</v>
      </c>
      <c r="E548" s="135">
        <v>4880.8999999999996</v>
      </c>
    </row>
    <row r="549" spans="1:5" ht="15.75" x14ac:dyDescent="0.25">
      <c r="A549" s="132" t="s">
        <v>22</v>
      </c>
      <c r="B549" s="133">
        <v>31778</v>
      </c>
      <c r="C549" s="132" t="s">
        <v>48</v>
      </c>
      <c r="D549" s="132">
        <v>4</v>
      </c>
      <c r="E549" s="135">
        <v>18444.259999999998</v>
      </c>
    </row>
    <row r="550" spans="1:5" ht="15.75" x14ac:dyDescent="0.25">
      <c r="A550" s="132" t="s">
        <v>22</v>
      </c>
      <c r="B550" s="133">
        <v>32874</v>
      </c>
      <c r="C550" s="132" t="s">
        <v>48</v>
      </c>
      <c r="D550" s="132">
        <v>18</v>
      </c>
      <c r="E550" s="135">
        <v>98609.23</v>
      </c>
    </row>
    <row r="551" spans="1:5" ht="15.75" x14ac:dyDescent="0.25">
      <c r="A551" s="132" t="s">
        <v>22</v>
      </c>
      <c r="B551" s="133">
        <v>33239</v>
      </c>
      <c r="C551" s="132" t="s">
        <v>48</v>
      </c>
      <c r="D551" s="132">
        <v>8</v>
      </c>
      <c r="E551" s="135">
        <v>55362.18</v>
      </c>
    </row>
    <row r="552" spans="1:5" ht="15.75" x14ac:dyDescent="0.25">
      <c r="A552" s="132" t="s">
        <v>22</v>
      </c>
      <c r="B552" s="133">
        <v>33604</v>
      </c>
      <c r="C552" s="132" t="s">
        <v>48</v>
      </c>
      <c r="D552" s="132">
        <v>9</v>
      </c>
      <c r="E552" s="135">
        <v>50902.14</v>
      </c>
    </row>
    <row r="553" spans="1:5" ht="15.75" x14ac:dyDescent="0.25">
      <c r="A553" s="132" t="s">
        <v>22</v>
      </c>
      <c r="B553" s="133">
        <v>33970</v>
      </c>
      <c r="C553" s="132" t="s">
        <v>48</v>
      </c>
      <c r="D553" s="132">
        <v>3</v>
      </c>
      <c r="E553" s="135">
        <v>17130.060000000001</v>
      </c>
    </row>
    <row r="554" spans="1:5" ht="15.75" x14ac:dyDescent="0.25">
      <c r="A554" s="132" t="s">
        <v>22</v>
      </c>
      <c r="B554" s="133">
        <v>34335</v>
      </c>
      <c r="C554" s="132" t="s">
        <v>48</v>
      </c>
      <c r="D554" s="132">
        <v>3</v>
      </c>
      <c r="E554" s="135">
        <v>17418.650000000001</v>
      </c>
    </row>
    <row r="555" spans="1:5" ht="15.75" x14ac:dyDescent="0.25">
      <c r="A555" s="132" t="s">
        <v>22</v>
      </c>
      <c r="B555" s="133">
        <v>34700</v>
      </c>
      <c r="C555" s="132" t="s">
        <v>48</v>
      </c>
      <c r="D555" s="132">
        <v>9</v>
      </c>
      <c r="E555" s="135">
        <v>17971.66</v>
      </c>
    </row>
    <row r="556" spans="1:5" ht="15.75" x14ac:dyDescent="0.25">
      <c r="A556" s="132" t="s">
        <v>22</v>
      </c>
      <c r="B556" s="133">
        <v>35065</v>
      </c>
      <c r="C556" s="132" t="s">
        <v>48</v>
      </c>
      <c r="D556" s="132">
        <v>4</v>
      </c>
      <c r="E556" s="135">
        <v>22841.91</v>
      </c>
    </row>
    <row r="557" spans="1:5" ht="15.75" x14ac:dyDescent="0.25">
      <c r="A557" s="132" t="s">
        <v>22</v>
      </c>
      <c r="B557" s="133">
        <v>35431</v>
      </c>
      <c r="C557" s="132" t="s">
        <v>48</v>
      </c>
      <c r="D557" s="132">
        <v>1</v>
      </c>
      <c r="E557" s="135">
        <v>6091.38</v>
      </c>
    </row>
    <row r="558" spans="1:5" ht="15.75" x14ac:dyDescent="0.25">
      <c r="A558" s="132" t="s">
        <v>22</v>
      </c>
      <c r="B558" s="133">
        <v>35796</v>
      </c>
      <c r="C558" s="132" t="s">
        <v>48</v>
      </c>
      <c r="D558" s="132">
        <v>4</v>
      </c>
      <c r="E558" s="135">
        <v>23900.31</v>
      </c>
    </row>
    <row r="559" spans="1:5" ht="15.75" x14ac:dyDescent="0.25">
      <c r="A559" s="132" t="s">
        <v>22</v>
      </c>
      <c r="B559" s="133">
        <v>36892</v>
      </c>
      <c r="C559" s="132" t="s">
        <v>48</v>
      </c>
      <c r="D559" s="132">
        <v>1</v>
      </c>
      <c r="E559" s="135">
        <v>134.27000000000001</v>
      </c>
    </row>
    <row r="560" spans="1:5" ht="15.75" x14ac:dyDescent="0.25">
      <c r="A560" s="132" t="s">
        <v>22</v>
      </c>
      <c r="B560" s="133">
        <v>37257</v>
      </c>
      <c r="C560" s="132" t="s">
        <v>48</v>
      </c>
      <c r="D560" s="132">
        <v>4</v>
      </c>
      <c r="E560" s="135">
        <v>76827.09</v>
      </c>
    </row>
    <row r="561" spans="1:5" ht="15.75" x14ac:dyDescent="0.25">
      <c r="A561" s="132" t="s">
        <v>22</v>
      </c>
      <c r="B561" s="133">
        <v>37622</v>
      </c>
      <c r="C561" s="132" t="s">
        <v>48</v>
      </c>
      <c r="D561" s="132">
        <v>4</v>
      </c>
      <c r="E561" s="135">
        <v>9707.7900000000009</v>
      </c>
    </row>
    <row r="562" spans="1:5" ht="15.75" x14ac:dyDescent="0.25">
      <c r="A562" s="132" t="s">
        <v>22</v>
      </c>
      <c r="B562" s="133">
        <v>37987</v>
      </c>
      <c r="C562" s="132" t="s">
        <v>48</v>
      </c>
      <c r="D562" s="132">
        <v>2</v>
      </c>
      <c r="E562" s="135">
        <v>26565.49</v>
      </c>
    </row>
    <row r="563" spans="1:5" ht="15.75" x14ac:dyDescent="0.25">
      <c r="A563" s="132" t="s">
        <v>22</v>
      </c>
      <c r="B563" s="133">
        <v>38353</v>
      </c>
      <c r="C563" s="132" t="s">
        <v>48</v>
      </c>
      <c r="D563" s="132">
        <v>4</v>
      </c>
      <c r="E563" s="135">
        <v>37032.86</v>
      </c>
    </row>
    <row r="564" spans="1:5" ht="15.75" x14ac:dyDescent="0.25">
      <c r="A564" s="132" t="s">
        <v>22</v>
      </c>
      <c r="B564" s="133">
        <v>38718</v>
      </c>
      <c r="C564" s="132" t="s">
        <v>48</v>
      </c>
      <c r="D564" s="132">
        <v>4</v>
      </c>
      <c r="E564" s="135">
        <v>28666.5</v>
      </c>
    </row>
    <row r="565" spans="1:5" ht="15.75" x14ac:dyDescent="0.25">
      <c r="A565" s="132" t="s">
        <v>22</v>
      </c>
      <c r="B565" s="133">
        <v>39083</v>
      </c>
      <c r="C565" s="132" t="s">
        <v>48</v>
      </c>
      <c r="D565" s="132">
        <v>8</v>
      </c>
      <c r="E565" s="135">
        <v>34708.86</v>
      </c>
    </row>
    <row r="566" spans="1:5" ht="15.75" x14ac:dyDescent="0.25">
      <c r="A566" s="132" t="s">
        <v>22</v>
      </c>
      <c r="B566" s="133">
        <v>39782</v>
      </c>
      <c r="C566" s="132" t="s">
        <v>48</v>
      </c>
      <c r="D566" s="132">
        <v>7</v>
      </c>
      <c r="E566" s="135">
        <v>39124.660000000003</v>
      </c>
    </row>
    <row r="567" spans="1:5" ht="15.75" x14ac:dyDescent="0.25">
      <c r="A567" s="132" t="s">
        <v>22</v>
      </c>
      <c r="B567" s="133">
        <v>40512</v>
      </c>
      <c r="C567" s="132" t="s">
        <v>48</v>
      </c>
      <c r="D567" s="132">
        <v>11</v>
      </c>
      <c r="E567" s="135">
        <v>70089.03</v>
      </c>
    </row>
    <row r="568" spans="1:5" ht="15.75" x14ac:dyDescent="0.25">
      <c r="A568" s="132" t="s">
        <v>22</v>
      </c>
      <c r="B568" s="133">
        <v>23743</v>
      </c>
      <c r="C568" s="132" t="s">
        <v>129</v>
      </c>
      <c r="D568" s="132">
        <v>3</v>
      </c>
      <c r="E568" s="135">
        <v>12948.7</v>
      </c>
    </row>
    <row r="569" spans="1:5" ht="15.75" x14ac:dyDescent="0.25">
      <c r="A569" s="132" t="s">
        <v>22</v>
      </c>
      <c r="B569" s="133">
        <v>24473</v>
      </c>
      <c r="C569" s="132" t="s">
        <v>129</v>
      </c>
      <c r="D569" s="132">
        <v>3</v>
      </c>
      <c r="E569" s="135">
        <v>14115.84</v>
      </c>
    </row>
    <row r="570" spans="1:5" ht="15.75" x14ac:dyDescent="0.25">
      <c r="A570" s="132" t="s">
        <v>22</v>
      </c>
      <c r="B570" s="133">
        <v>25934</v>
      </c>
      <c r="C570" s="132" t="s">
        <v>129</v>
      </c>
      <c r="D570" s="132">
        <v>3</v>
      </c>
      <c r="E570" s="135">
        <v>16037.26</v>
      </c>
    </row>
    <row r="571" spans="1:5" ht="15.75" x14ac:dyDescent="0.25">
      <c r="A571" s="132" t="s">
        <v>22</v>
      </c>
      <c r="B571" s="133">
        <v>26299</v>
      </c>
      <c r="C571" s="132" t="s">
        <v>129</v>
      </c>
      <c r="D571" s="132">
        <v>3</v>
      </c>
      <c r="E571" s="135">
        <v>14279.69</v>
      </c>
    </row>
    <row r="572" spans="1:5" ht="15.75" x14ac:dyDescent="0.25">
      <c r="A572" s="132" t="s">
        <v>22</v>
      </c>
      <c r="B572" s="133">
        <v>28126</v>
      </c>
      <c r="C572" s="132" t="s">
        <v>129</v>
      </c>
      <c r="D572" s="132">
        <v>3</v>
      </c>
      <c r="E572" s="135">
        <v>19838.93</v>
      </c>
    </row>
    <row r="573" spans="1:5" ht="15.75" x14ac:dyDescent="0.25">
      <c r="A573" s="132" t="s">
        <v>22</v>
      </c>
      <c r="B573" s="133">
        <v>35431</v>
      </c>
      <c r="C573" s="132" t="s">
        <v>129</v>
      </c>
      <c r="D573" s="132">
        <v>1</v>
      </c>
      <c r="E573" s="135">
        <v>8550.2099999999991</v>
      </c>
    </row>
    <row r="574" spans="1:5" ht="15.75" x14ac:dyDescent="0.25">
      <c r="A574" s="132" t="s">
        <v>22</v>
      </c>
      <c r="B574" s="133">
        <v>37622</v>
      </c>
      <c r="C574" s="132" t="s">
        <v>129</v>
      </c>
      <c r="D574" s="132">
        <v>1</v>
      </c>
      <c r="E574" s="135">
        <v>6922.32</v>
      </c>
    </row>
    <row r="575" spans="1:5" ht="15.75" x14ac:dyDescent="0.25">
      <c r="A575" s="132" t="s">
        <v>22</v>
      </c>
      <c r="B575" s="133">
        <v>16438</v>
      </c>
      <c r="C575" s="132" t="s">
        <v>118</v>
      </c>
      <c r="D575" s="132">
        <v>4</v>
      </c>
      <c r="E575" s="135">
        <v>479.81</v>
      </c>
    </row>
    <row r="576" spans="1:5" ht="15.75" x14ac:dyDescent="0.25">
      <c r="A576" s="132" t="s">
        <v>22</v>
      </c>
      <c r="B576" s="133">
        <v>16803</v>
      </c>
      <c r="C576" s="132" t="s">
        <v>118</v>
      </c>
      <c r="D576" s="132">
        <v>4</v>
      </c>
      <c r="E576" s="135">
        <v>383.83</v>
      </c>
    </row>
    <row r="577" spans="1:5" ht="15.75" x14ac:dyDescent="0.25">
      <c r="A577" s="132" t="s">
        <v>22</v>
      </c>
      <c r="B577" s="133">
        <v>18264</v>
      </c>
      <c r="C577" s="132" t="s">
        <v>118</v>
      </c>
      <c r="D577" s="132">
        <v>1</v>
      </c>
      <c r="E577" s="135">
        <v>106.87</v>
      </c>
    </row>
    <row r="578" spans="1:5" ht="15.75" x14ac:dyDescent="0.25">
      <c r="A578" s="132" t="s">
        <v>22</v>
      </c>
      <c r="B578" s="133">
        <v>20455</v>
      </c>
      <c r="C578" s="132" t="s">
        <v>118</v>
      </c>
      <c r="D578" s="132">
        <v>1</v>
      </c>
      <c r="E578" s="135">
        <v>150</v>
      </c>
    </row>
    <row r="579" spans="1:5" ht="15.75" x14ac:dyDescent="0.25">
      <c r="A579" s="132" t="s">
        <v>22</v>
      </c>
      <c r="B579" s="133">
        <v>24838</v>
      </c>
      <c r="C579" s="132" t="s">
        <v>118</v>
      </c>
      <c r="D579" s="132">
        <v>2</v>
      </c>
      <c r="E579" s="135">
        <v>2726.6</v>
      </c>
    </row>
    <row r="580" spans="1:5" ht="15.75" x14ac:dyDescent="0.25">
      <c r="A580" s="132" t="s">
        <v>22</v>
      </c>
      <c r="B580" s="133">
        <v>40512</v>
      </c>
      <c r="C580" s="132" t="s">
        <v>118</v>
      </c>
      <c r="D580" s="132">
        <v>2</v>
      </c>
      <c r="E580" s="135">
        <v>946.9</v>
      </c>
    </row>
    <row r="581" spans="1:5" ht="15.75" x14ac:dyDescent="0.25">
      <c r="A581" s="132" t="s">
        <v>22</v>
      </c>
      <c r="B581" s="133">
        <v>21916</v>
      </c>
      <c r="C581" s="132" t="s">
        <v>26</v>
      </c>
      <c r="D581" s="132">
        <v>19</v>
      </c>
      <c r="E581" s="135">
        <v>15117.79</v>
      </c>
    </row>
    <row r="582" spans="1:5" ht="15.75" x14ac:dyDescent="0.25">
      <c r="A582" s="132" t="s">
        <v>22</v>
      </c>
      <c r="B582" s="133">
        <v>22282</v>
      </c>
      <c r="C582" s="132" t="s">
        <v>26</v>
      </c>
      <c r="D582" s="132">
        <v>2</v>
      </c>
      <c r="E582" s="135">
        <v>1588.54</v>
      </c>
    </row>
    <row r="583" spans="1:5" ht="15.75" x14ac:dyDescent="0.25">
      <c r="A583" s="132" t="s">
        <v>22</v>
      </c>
      <c r="B583" s="133">
        <v>23012</v>
      </c>
      <c r="C583" s="132" t="s">
        <v>26</v>
      </c>
      <c r="D583" s="132">
        <v>32</v>
      </c>
      <c r="E583" s="135">
        <v>20103.759999999998</v>
      </c>
    </row>
    <row r="584" spans="1:5" ht="15.75" x14ac:dyDescent="0.25">
      <c r="A584" s="132" t="s">
        <v>22</v>
      </c>
      <c r="B584" s="133">
        <v>23377</v>
      </c>
      <c r="C584" s="132" t="s">
        <v>26</v>
      </c>
      <c r="D584" s="132">
        <v>43</v>
      </c>
      <c r="E584" s="135">
        <v>28288.01</v>
      </c>
    </row>
    <row r="585" spans="1:5" ht="15.75" x14ac:dyDescent="0.25">
      <c r="A585" s="132" t="s">
        <v>22</v>
      </c>
      <c r="B585" s="133">
        <v>23743</v>
      </c>
      <c r="C585" s="132" t="s">
        <v>26</v>
      </c>
      <c r="D585" s="132">
        <v>50</v>
      </c>
      <c r="E585" s="135">
        <v>32103.67</v>
      </c>
    </row>
    <row r="586" spans="1:5" ht="15.75" x14ac:dyDescent="0.25">
      <c r="A586" s="132" t="s">
        <v>22</v>
      </c>
      <c r="B586" s="133">
        <v>24108</v>
      </c>
      <c r="C586" s="132" t="s">
        <v>26</v>
      </c>
      <c r="D586" s="132">
        <v>43</v>
      </c>
      <c r="E586" s="135">
        <v>28126.51</v>
      </c>
    </row>
    <row r="587" spans="1:5" ht="15.75" x14ac:dyDescent="0.25">
      <c r="A587" s="132" t="s">
        <v>22</v>
      </c>
      <c r="B587" s="133">
        <v>24473</v>
      </c>
      <c r="C587" s="132" t="s">
        <v>26</v>
      </c>
      <c r="D587" s="132">
        <v>65</v>
      </c>
      <c r="E587" s="135">
        <v>43397.33</v>
      </c>
    </row>
    <row r="588" spans="1:5" ht="15.75" x14ac:dyDescent="0.25">
      <c r="A588" s="132" t="s">
        <v>22</v>
      </c>
      <c r="B588" s="133">
        <v>24838</v>
      </c>
      <c r="C588" s="132" t="s">
        <v>26</v>
      </c>
      <c r="D588" s="132">
        <v>57</v>
      </c>
      <c r="E588" s="135">
        <v>39684.69</v>
      </c>
    </row>
    <row r="589" spans="1:5" ht="15.75" x14ac:dyDescent="0.25">
      <c r="A589" s="132" t="s">
        <v>22</v>
      </c>
      <c r="B589" s="133">
        <v>25204</v>
      </c>
      <c r="C589" s="132" t="s">
        <v>26</v>
      </c>
      <c r="D589" s="132">
        <v>83</v>
      </c>
      <c r="E589" s="135">
        <v>55535.69</v>
      </c>
    </row>
    <row r="590" spans="1:5" ht="15.75" x14ac:dyDescent="0.25">
      <c r="A590" s="132" t="s">
        <v>22</v>
      </c>
      <c r="B590" s="133">
        <v>25569</v>
      </c>
      <c r="C590" s="132" t="s">
        <v>26</v>
      </c>
      <c r="D590" s="132">
        <v>139</v>
      </c>
      <c r="E590" s="135">
        <v>97106.85</v>
      </c>
    </row>
    <row r="591" spans="1:5" ht="15.75" x14ac:dyDescent="0.25">
      <c r="A591" s="132" t="s">
        <v>22</v>
      </c>
      <c r="B591" s="133">
        <v>25934</v>
      </c>
      <c r="C591" s="132" t="s">
        <v>26</v>
      </c>
      <c r="D591" s="132">
        <v>96</v>
      </c>
      <c r="E591" s="135">
        <v>63481.26</v>
      </c>
    </row>
    <row r="592" spans="1:5" ht="15.75" x14ac:dyDescent="0.25">
      <c r="A592" s="132" t="s">
        <v>22</v>
      </c>
      <c r="B592" s="133">
        <v>26299</v>
      </c>
      <c r="C592" s="132" t="s">
        <v>26</v>
      </c>
      <c r="D592" s="132">
        <v>96</v>
      </c>
      <c r="E592" s="135">
        <v>58536.24</v>
      </c>
    </row>
    <row r="593" spans="1:5" ht="15.75" x14ac:dyDescent="0.25">
      <c r="A593" s="132" t="s">
        <v>22</v>
      </c>
      <c r="B593" s="133">
        <v>26665</v>
      </c>
      <c r="C593" s="132" t="s">
        <v>26</v>
      </c>
      <c r="D593" s="132">
        <v>207</v>
      </c>
      <c r="E593" s="135">
        <v>137932.76999999999</v>
      </c>
    </row>
    <row r="594" spans="1:5" ht="15.75" x14ac:dyDescent="0.25">
      <c r="A594" s="132" t="s">
        <v>22</v>
      </c>
      <c r="B594" s="133">
        <v>27030</v>
      </c>
      <c r="C594" s="132" t="s">
        <v>26</v>
      </c>
      <c r="D594" s="132">
        <v>181</v>
      </c>
      <c r="E594" s="135">
        <v>124999.5</v>
      </c>
    </row>
    <row r="595" spans="1:5" ht="15.75" x14ac:dyDescent="0.25">
      <c r="A595" s="132" t="s">
        <v>22</v>
      </c>
      <c r="B595" s="133">
        <v>27395</v>
      </c>
      <c r="C595" s="132" t="s">
        <v>26</v>
      </c>
      <c r="D595" s="132">
        <v>79</v>
      </c>
      <c r="E595" s="135">
        <v>62356.44</v>
      </c>
    </row>
    <row r="596" spans="1:5" ht="15.75" x14ac:dyDescent="0.25">
      <c r="A596" s="132" t="s">
        <v>22</v>
      </c>
      <c r="B596" s="133">
        <v>27760</v>
      </c>
      <c r="C596" s="132" t="s">
        <v>26</v>
      </c>
      <c r="D596" s="132">
        <v>29</v>
      </c>
      <c r="E596" s="135">
        <v>24089.65</v>
      </c>
    </row>
    <row r="597" spans="1:5" ht="15.75" x14ac:dyDescent="0.25">
      <c r="A597" s="132" t="s">
        <v>22</v>
      </c>
      <c r="B597" s="133">
        <v>28126</v>
      </c>
      <c r="C597" s="132" t="s">
        <v>26</v>
      </c>
      <c r="D597" s="132">
        <v>277</v>
      </c>
      <c r="E597" s="135">
        <v>245016.89</v>
      </c>
    </row>
    <row r="598" spans="1:5" ht="15.75" x14ac:dyDescent="0.25">
      <c r="A598" s="132" t="s">
        <v>22</v>
      </c>
      <c r="B598" s="133">
        <v>28491</v>
      </c>
      <c r="C598" s="132" t="s">
        <v>26</v>
      </c>
      <c r="D598" s="132">
        <v>215</v>
      </c>
      <c r="E598" s="135">
        <v>194009.07</v>
      </c>
    </row>
    <row r="599" spans="1:5" ht="15.75" x14ac:dyDescent="0.25">
      <c r="A599" s="132" t="s">
        <v>22</v>
      </c>
      <c r="B599" s="133">
        <v>28856</v>
      </c>
      <c r="C599" s="132" t="s">
        <v>26</v>
      </c>
      <c r="D599" s="132">
        <v>172</v>
      </c>
      <c r="E599" s="135">
        <v>151022.64000000001</v>
      </c>
    </row>
    <row r="600" spans="1:5" ht="15.75" x14ac:dyDescent="0.25">
      <c r="A600" s="132" t="s">
        <v>22</v>
      </c>
      <c r="B600" s="133">
        <v>29221</v>
      </c>
      <c r="C600" s="132" t="s">
        <v>26</v>
      </c>
      <c r="D600" s="132">
        <v>98</v>
      </c>
      <c r="E600" s="135">
        <v>94863.51</v>
      </c>
    </row>
    <row r="601" spans="1:5" ht="15.75" x14ac:dyDescent="0.25">
      <c r="A601" s="132" t="s">
        <v>22</v>
      </c>
      <c r="B601" s="133">
        <v>29587</v>
      </c>
      <c r="C601" s="132" t="s">
        <v>26</v>
      </c>
      <c r="D601" s="132">
        <v>50</v>
      </c>
      <c r="E601" s="135">
        <v>60001.52</v>
      </c>
    </row>
    <row r="602" spans="1:5" ht="15.75" x14ac:dyDescent="0.25">
      <c r="A602" s="132" t="s">
        <v>22</v>
      </c>
      <c r="B602" s="133">
        <v>29952</v>
      </c>
      <c r="C602" s="132" t="s">
        <v>26</v>
      </c>
      <c r="D602" s="132">
        <v>73</v>
      </c>
      <c r="E602" s="135">
        <v>95304.85</v>
      </c>
    </row>
    <row r="603" spans="1:5" ht="15.75" x14ac:dyDescent="0.25">
      <c r="A603" s="132" t="s">
        <v>22</v>
      </c>
      <c r="B603" s="133">
        <v>30317</v>
      </c>
      <c r="C603" s="132" t="s">
        <v>26</v>
      </c>
      <c r="D603" s="132">
        <v>137</v>
      </c>
      <c r="E603" s="135">
        <v>199130.83</v>
      </c>
    </row>
    <row r="604" spans="1:5" ht="15.75" x14ac:dyDescent="0.25">
      <c r="A604" s="132" t="s">
        <v>22</v>
      </c>
      <c r="B604" s="133">
        <v>30682</v>
      </c>
      <c r="C604" s="132" t="s">
        <v>26</v>
      </c>
      <c r="D604" s="132">
        <v>80</v>
      </c>
      <c r="E604" s="135">
        <v>109617.2</v>
      </c>
    </row>
    <row r="605" spans="1:5" ht="15.75" x14ac:dyDescent="0.25">
      <c r="A605" s="132" t="s">
        <v>22</v>
      </c>
      <c r="B605" s="133">
        <v>31048</v>
      </c>
      <c r="C605" s="132" t="s">
        <v>26</v>
      </c>
      <c r="D605" s="132">
        <v>76</v>
      </c>
      <c r="E605" s="135">
        <v>107448.63</v>
      </c>
    </row>
    <row r="606" spans="1:5" ht="15.75" x14ac:dyDescent="0.25">
      <c r="A606" s="132" t="s">
        <v>22</v>
      </c>
      <c r="B606" s="133">
        <v>31413</v>
      </c>
      <c r="C606" s="132" t="s">
        <v>26</v>
      </c>
      <c r="D606" s="132">
        <v>252</v>
      </c>
      <c r="E606" s="135">
        <v>172163.18</v>
      </c>
    </row>
    <row r="607" spans="1:5" ht="15.75" x14ac:dyDescent="0.25">
      <c r="A607" s="132" t="s">
        <v>22</v>
      </c>
      <c r="B607" s="133">
        <v>31778</v>
      </c>
      <c r="C607" s="132" t="s">
        <v>26</v>
      </c>
      <c r="D607" s="132">
        <v>233</v>
      </c>
      <c r="E607" s="135">
        <v>244946.58</v>
      </c>
    </row>
    <row r="608" spans="1:5" ht="15.75" x14ac:dyDescent="0.25">
      <c r="A608" s="132" t="s">
        <v>22</v>
      </c>
      <c r="B608" s="133">
        <v>32143</v>
      </c>
      <c r="C608" s="132" t="s">
        <v>26</v>
      </c>
      <c r="D608" s="132">
        <v>222</v>
      </c>
      <c r="E608" s="135">
        <v>267563.68</v>
      </c>
    </row>
    <row r="609" spans="1:5" ht="15.75" x14ac:dyDescent="0.25">
      <c r="A609" s="132" t="s">
        <v>22</v>
      </c>
      <c r="B609" s="133">
        <v>32509</v>
      </c>
      <c r="C609" s="132" t="s">
        <v>26</v>
      </c>
      <c r="D609" s="132">
        <v>172</v>
      </c>
      <c r="E609" s="135">
        <v>214425.52</v>
      </c>
    </row>
    <row r="610" spans="1:5" ht="15.75" x14ac:dyDescent="0.25">
      <c r="A610" s="132" t="s">
        <v>22</v>
      </c>
      <c r="B610" s="133">
        <v>32874</v>
      </c>
      <c r="C610" s="132" t="s">
        <v>26</v>
      </c>
      <c r="D610" s="132">
        <v>90</v>
      </c>
      <c r="E610" s="135">
        <v>114645.59</v>
      </c>
    </row>
    <row r="611" spans="1:5" ht="15.75" x14ac:dyDescent="0.25">
      <c r="A611" s="132" t="s">
        <v>22</v>
      </c>
      <c r="B611" s="133">
        <v>33239</v>
      </c>
      <c r="C611" s="132" t="s">
        <v>26</v>
      </c>
      <c r="D611" s="132">
        <v>83</v>
      </c>
      <c r="E611" s="135">
        <v>106639.11</v>
      </c>
    </row>
    <row r="612" spans="1:5" ht="15.75" x14ac:dyDescent="0.25">
      <c r="A612" s="132" t="s">
        <v>22</v>
      </c>
      <c r="B612" s="133">
        <v>33604</v>
      </c>
      <c r="C612" s="132" t="s">
        <v>26</v>
      </c>
      <c r="D612" s="132">
        <v>65</v>
      </c>
      <c r="E612" s="135">
        <v>83005.13</v>
      </c>
    </row>
    <row r="613" spans="1:5" ht="15.75" x14ac:dyDescent="0.25">
      <c r="A613" s="132" t="s">
        <v>22</v>
      </c>
      <c r="B613" s="133">
        <v>33970</v>
      </c>
      <c r="C613" s="132" t="s">
        <v>26</v>
      </c>
      <c r="D613" s="132">
        <v>135</v>
      </c>
      <c r="E613" s="135">
        <v>174711.55</v>
      </c>
    </row>
    <row r="614" spans="1:5" ht="15.75" x14ac:dyDescent="0.25">
      <c r="A614" s="132" t="s">
        <v>22</v>
      </c>
      <c r="B614" s="133">
        <v>34335</v>
      </c>
      <c r="C614" s="132" t="s">
        <v>26</v>
      </c>
      <c r="D614" s="132">
        <v>105</v>
      </c>
      <c r="E614" s="135">
        <v>136250.92000000001</v>
      </c>
    </row>
    <row r="615" spans="1:5" ht="15.75" x14ac:dyDescent="0.25">
      <c r="A615" s="132" t="s">
        <v>22</v>
      </c>
      <c r="B615" s="133">
        <v>34700</v>
      </c>
      <c r="C615" s="132" t="s">
        <v>26</v>
      </c>
      <c r="D615" s="132">
        <v>143</v>
      </c>
      <c r="E615" s="135">
        <v>182126.9</v>
      </c>
    </row>
    <row r="616" spans="1:5" ht="15.75" x14ac:dyDescent="0.25">
      <c r="A616" s="132" t="s">
        <v>22</v>
      </c>
      <c r="B616" s="133">
        <v>35065</v>
      </c>
      <c r="C616" s="132" t="s">
        <v>26</v>
      </c>
      <c r="D616" s="132">
        <v>116</v>
      </c>
      <c r="E616" s="135">
        <v>156872.31</v>
      </c>
    </row>
    <row r="617" spans="1:5" ht="15.75" x14ac:dyDescent="0.25">
      <c r="A617" s="132" t="s">
        <v>22</v>
      </c>
      <c r="B617" s="133">
        <v>35431</v>
      </c>
      <c r="C617" s="132" t="s">
        <v>26</v>
      </c>
      <c r="D617" s="132">
        <v>200</v>
      </c>
      <c r="E617" s="135">
        <v>259204.83</v>
      </c>
    </row>
    <row r="618" spans="1:5" ht="15.75" x14ac:dyDescent="0.25">
      <c r="A618" s="132" t="s">
        <v>22</v>
      </c>
      <c r="B618" s="133">
        <v>35796</v>
      </c>
      <c r="C618" s="132" t="s">
        <v>26</v>
      </c>
      <c r="D618" s="132">
        <v>95</v>
      </c>
      <c r="E618" s="135">
        <v>125154.09</v>
      </c>
    </row>
    <row r="619" spans="1:5" ht="15.75" x14ac:dyDescent="0.25">
      <c r="A619" s="132" t="s">
        <v>22</v>
      </c>
      <c r="B619" s="133">
        <v>36526</v>
      </c>
      <c r="C619" s="132" t="s">
        <v>26</v>
      </c>
      <c r="D619" s="132">
        <v>208</v>
      </c>
      <c r="E619" s="135">
        <v>239558.16</v>
      </c>
    </row>
    <row r="620" spans="1:5" ht="15.75" x14ac:dyDescent="0.25">
      <c r="A620" s="132" t="s">
        <v>22</v>
      </c>
      <c r="B620" s="133">
        <v>36892</v>
      </c>
      <c r="C620" s="132" t="s">
        <v>26</v>
      </c>
      <c r="D620" s="132">
        <v>149</v>
      </c>
      <c r="E620" s="135">
        <v>73598.23</v>
      </c>
    </row>
    <row r="621" spans="1:5" ht="15.75" x14ac:dyDescent="0.25">
      <c r="A621" s="132" t="s">
        <v>22</v>
      </c>
      <c r="B621" s="133">
        <v>37257</v>
      </c>
      <c r="C621" s="132" t="s">
        <v>26</v>
      </c>
      <c r="D621" s="132">
        <v>182</v>
      </c>
      <c r="E621" s="135">
        <v>74732.89</v>
      </c>
    </row>
    <row r="622" spans="1:5" ht="15.75" x14ac:dyDescent="0.25">
      <c r="A622" s="132" t="s">
        <v>22</v>
      </c>
      <c r="B622" s="133">
        <v>37622</v>
      </c>
      <c r="C622" s="132" t="s">
        <v>26</v>
      </c>
      <c r="D622" s="132">
        <v>146</v>
      </c>
      <c r="E622" s="135">
        <v>154352.47</v>
      </c>
    </row>
    <row r="623" spans="1:5" ht="15.75" x14ac:dyDescent="0.25">
      <c r="A623" s="132" t="s">
        <v>22</v>
      </c>
      <c r="B623" s="133">
        <v>37987</v>
      </c>
      <c r="C623" s="132" t="s">
        <v>26</v>
      </c>
      <c r="D623" s="132">
        <v>139</v>
      </c>
      <c r="E623" s="135">
        <v>277379.07</v>
      </c>
    </row>
    <row r="624" spans="1:5" ht="15.75" x14ac:dyDescent="0.25">
      <c r="A624" s="132" t="s">
        <v>22</v>
      </c>
      <c r="B624" s="133">
        <v>38353</v>
      </c>
      <c r="C624" s="132" t="s">
        <v>26</v>
      </c>
      <c r="D624" s="132">
        <v>109</v>
      </c>
      <c r="E624" s="135">
        <v>167987.26</v>
      </c>
    </row>
    <row r="625" spans="1:5" ht="15.75" x14ac:dyDescent="0.25">
      <c r="A625" s="132" t="s">
        <v>22</v>
      </c>
      <c r="B625" s="133">
        <v>38718</v>
      </c>
      <c r="C625" s="132" t="s">
        <v>26</v>
      </c>
      <c r="D625" s="132">
        <v>143</v>
      </c>
      <c r="E625" s="135">
        <v>241392.32</v>
      </c>
    </row>
    <row r="626" spans="1:5" ht="15.75" x14ac:dyDescent="0.25">
      <c r="A626" s="132" t="s">
        <v>22</v>
      </c>
      <c r="B626" s="133">
        <v>39083</v>
      </c>
      <c r="C626" s="132" t="s">
        <v>26</v>
      </c>
      <c r="D626" s="132">
        <v>141</v>
      </c>
      <c r="E626" s="135">
        <v>72048.39</v>
      </c>
    </row>
    <row r="627" spans="1:5" ht="15.75" x14ac:dyDescent="0.25">
      <c r="A627" s="132" t="s">
        <v>22</v>
      </c>
      <c r="B627" s="133">
        <v>39782</v>
      </c>
      <c r="C627" s="132" t="s">
        <v>26</v>
      </c>
      <c r="D627" s="132">
        <v>372</v>
      </c>
      <c r="E627" s="135">
        <v>496483.35</v>
      </c>
    </row>
    <row r="628" spans="1:5" ht="15.75" x14ac:dyDescent="0.25">
      <c r="A628" s="132" t="s">
        <v>22</v>
      </c>
      <c r="B628" s="133">
        <v>40117</v>
      </c>
      <c r="C628" s="132" t="s">
        <v>26</v>
      </c>
      <c r="D628" s="132">
        <v>15</v>
      </c>
      <c r="E628" s="135">
        <v>165905.41</v>
      </c>
    </row>
    <row r="629" spans="1:5" ht="15.75" x14ac:dyDescent="0.25">
      <c r="A629" s="132" t="s">
        <v>22</v>
      </c>
      <c r="B629" s="133">
        <v>40512</v>
      </c>
      <c r="C629" s="132" t="s">
        <v>26</v>
      </c>
      <c r="D629" s="132">
        <v>327</v>
      </c>
      <c r="E629" s="135">
        <v>571187.25</v>
      </c>
    </row>
    <row r="630" spans="1:5" ht="15.75" x14ac:dyDescent="0.25">
      <c r="A630" s="132" t="s">
        <v>22</v>
      </c>
      <c r="B630" s="133">
        <v>40786</v>
      </c>
      <c r="C630" s="132" t="s">
        <v>26</v>
      </c>
      <c r="D630" s="132">
        <v>4</v>
      </c>
      <c r="E630" s="135">
        <v>115416.15</v>
      </c>
    </row>
    <row r="631" spans="1:5" ht="15.75" x14ac:dyDescent="0.25">
      <c r="A631" s="132" t="s">
        <v>22</v>
      </c>
      <c r="B631" s="133">
        <v>41121</v>
      </c>
      <c r="C631" s="132" t="s">
        <v>26</v>
      </c>
      <c r="D631" s="132">
        <v>148</v>
      </c>
      <c r="E631" s="135">
        <v>296595.37</v>
      </c>
    </row>
    <row r="632" spans="1:5" ht="15.75" x14ac:dyDescent="0.25">
      <c r="A632" s="132" t="s">
        <v>22</v>
      </c>
      <c r="B632" s="133">
        <v>41365</v>
      </c>
      <c r="C632" s="132" t="s">
        <v>26</v>
      </c>
      <c r="D632" s="132">
        <v>9</v>
      </c>
      <c r="E632" s="135">
        <v>16962.05</v>
      </c>
    </row>
    <row r="633" spans="1:5" ht="15.75" x14ac:dyDescent="0.25">
      <c r="A633" s="132" t="s">
        <v>22</v>
      </c>
      <c r="B633" s="133">
        <v>41518</v>
      </c>
      <c r="C633" s="132" t="s">
        <v>26</v>
      </c>
      <c r="D633" s="132">
        <v>68</v>
      </c>
      <c r="E633" s="135">
        <v>129581.69</v>
      </c>
    </row>
    <row r="634" spans="1:5" ht="15.75" x14ac:dyDescent="0.25">
      <c r="A634" s="132" t="s">
        <v>22</v>
      </c>
      <c r="B634" s="133">
        <v>41943</v>
      </c>
      <c r="C634" s="132" t="s">
        <v>26</v>
      </c>
      <c r="D634" s="132">
        <v>184</v>
      </c>
      <c r="E634" s="135">
        <v>372370.1</v>
      </c>
    </row>
    <row r="635" spans="1:5" ht="15.75" x14ac:dyDescent="0.25">
      <c r="A635" s="132" t="s">
        <v>22</v>
      </c>
      <c r="B635" s="133">
        <v>24838</v>
      </c>
      <c r="C635" s="132" t="s">
        <v>130</v>
      </c>
      <c r="D635" s="132">
        <v>1</v>
      </c>
      <c r="E635" s="135">
        <v>5417.7</v>
      </c>
    </row>
    <row r="636" spans="1:5" ht="15.75" x14ac:dyDescent="0.25">
      <c r="A636" s="132" t="s">
        <v>22</v>
      </c>
      <c r="B636" s="133">
        <v>25204</v>
      </c>
      <c r="C636" s="132" t="s">
        <v>130</v>
      </c>
      <c r="D636" s="132">
        <v>4</v>
      </c>
      <c r="E636" s="135">
        <v>19274.560000000001</v>
      </c>
    </row>
    <row r="637" spans="1:5" ht="15.75" x14ac:dyDescent="0.25">
      <c r="A637" s="132" t="s">
        <v>22</v>
      </c>
      <c r="B637" s="133">
        <v>25934</v>
      </c>
      <c r="C637" s="132" t="s">
        <v>130</v>
      </c>
      <c r="D637" s="132">
        <v>1</v>
      </c>
      <c r="E637" s="135">
        <v>6019.64</v>
      </c>
    </row>
    <row r="638" spans="1:5" ht="15.75" x14ac:dyDescent="0.25">
      <c r="A638" s="132" t="s">
        <v>22</v>
      </c>
      <c r="B638" s="133">
        <v>27030</v>
      </c>
      <c r="C638" s="132" t="s">
        <v>130</v>
      </c>
      <c r="D638" s="132">
        <v>1</v>
      </c>
      <c r="E638" s="135">
        <v>5077.5200000000004</v>
      </c>
    </row>
    <row r="639" spans="1:5" ht="15.75" x14ac:dyDescent="0.25">
      <c r="A639" s="132" t="s">
        <v>22</v>
      </c>
      <c r="B639" s="133">
        <v>27395</v>
      </c>
      <c r="C639" s="132" t="s">
        <v>130</v>
      </c>
      <c r="D639" s="132">
        <v>4</v>
      </c>
      <c r="E639" s="135">
        <v>21070.720000000001</v>
      </c>
    </row>
    <row r="640" spans="1:5" ht="15.75" x14ac:dyDescent="0.25">
      <c r="A640" s="132" t="s">
        <v>22</v>
      </c>
      <c r="B640" s="133">
        <v>27760</v>
      </c>
      <c r="C640" s="132" t="s">
        <v>130</v>
      </c>
      <c r="D640" s="132">
        <v>1</v>
      </c>
      <c r="E640" s="135">
        <v>6263.64</v>
      </c>
    </row>
    <row r="641" spans="1:5" ht="15.75" x14ac:dyDescent="0.25">
      <c r="A641" s="132" t="s">
        <v>22</v>
      </c>
      <c r="B641" s="133">
        <v>29952</v>
      </c>
      <c r="C641" s="132" t="s">
        <v>130</v>
      </c>
      <c r="D641" s="132">
        <v>1</v>
      </c>
      <c r="E641" s="135">
        <v>8522.43</v>
      </c>
    </row>
    <row r="642" spans="1:5" ht="15.75" x14ac:dyDescent="0.25">
      <c r="A642" s="132" t="s">
        <v>22</v>
      </c>
      <c r="B642" s="133">
        <v>32874</v>
      </c>
      <c r="C642" s="132" t="s">
        <v>130</v>
      </c>
      <c r="D642" s="132">
        <v>6</v>
      </c>
      <c r="E642" s="135">
        <v>87852.7</v>
      </c>
    </row>
    <row r="643" spans="1:5" ht="15.75" x14ac:dyDescent="0.25">
      <c r="A643" s="132" t="s">
        <v>22</v>
      </c>
      <c r="B643" s="133">
        <v>34335</v>
      </c>
      <c r="C643" s="132" t="s">
        <v>130</v>
      </c>
      <c r="D643" s="132">
        <v>2</v>
      </c>
      <c r="E643" s="135">
        <v>28349.17</v>
      </c>
    </row>
    <row r="644" spans="1:5" ht="15.75" x14ac:dyDescent="0.25">
      <c r="A644" s="132" t="s">
        <v>22</v>
      </c>
      <c r="B644" s="133">
        <v>36892</v>
      </c>
      <c r="C644" s="132" t="s">
        <v>130</v>
      </c>
      <c r="D644" s="132">
        <v>2</v>
      </c>
      <c r="E644" s="135">
        <v>1367.43</v>
      </c>
    </row>
    <row r="645" spans="1:5" ht="15.75" x14ac:dyDescent="0.25">
      <c r="A645" s="132" t="s">
        <v>22</v>
      </c>
      <c r="B645" s="133">
        <v>38718</v>
      </c>
      <c r="C645" s="132" t="s">
        <v>130</v>
      </c>
      <c r="D645" s="132">
        <v>1</v>
      </c>
      <c r="E645" s="135">
        <v>26914.77</v>
      </c>
    </row>
    <row r="646" spans="1:5" ht="15.75" x14ac:dyDescent="0.25">
      <c r="A646" s="132" t="s">
        <v>22</v>
      </c>
      <c r="B646" s="133">
        <v>41518</v>
      </c>
      <c r="C646" s="132" t="s">
        <v>130</v>
      </c>
      <c r="D646" s="132">
        <v>1</v>
      </c>
      <c r="E646" s="135">
        <v>39710.239999999998</v>
      </c>
    </row>
    <row r="647" spans="1:5" ht="15.75" x14ac:dyDescent="0.25">
      <c r="A647" s="132" t="s">
        <v>22</v>
      </c>
      <c r="B647" s="133">
        <v>30682</v>
      </c>
      <c r="C647" s="132" t="s">
        <v>131</v>
      </c>
      <c r="D647" s="132">
        <v>2</v>
      </c>
      <c r="E647" s="135">
        <v>1778.27</v>
      </c>
    </row>
    <row r="648" spans="1:5" ht="15.75" x14ac:dyDescent="0.25">
      <c r="A648" s="132" t="s">
        <v>22</v>
      </c>
      <c r="B648" s="133">
        <v>31048</v>
      </c>
      <c r="C648" s="132" t="s">
        <v>131</v>
      </c>
      <c r="D648" s="132">
        <v>10</v>
      </c>
      <c r="E648" s="135">
        <v>9909.3799999999992</v>
      </c>
    </row>
    <row r="649" spans="1:5" ht="15.75" x14ac:dyDescent="0.25">
      <c r="A649" s="132" t="s">
        <v>22</v>
      </c>
      <c r="B649" s="133">
        <v>31778</v>
      </c>
      <c r="C649" s="132" t="s">
        <v>131</v>
      </c>
      <c r="D649" s="132">
        <v>6</v>
      </c>
      <c r="E649" s="135">
        <v>4708.83</v>
      </c>
    </row>
    <row r="650" spans="1:5" ht="15.75" x14ac:dyDescent="0.25">
      <c r="A650" s="132" t="s">
        <v>22</v>
      </c>
      <c r="B650" s="133">
        <v>32143</v>
      </c>
      <c r="C650" s="132" t="s">
        <v>131</v>
      </c>
      <c r="D650" s="132">
        <v>13</v>
      </c>
      <c r="E650" s="135">
        <v>11088.32</v>
      </c>
    </row>
    <row r="651" spans="1:5" ht="15.75" x14ac:dyDescent="0.25">
      <c r="A651" s="132" t="s">
        <v>22</v>
      </c>
      <c r="B651" s="133">
        <v>32509</v>
      </c>
      <c r="C651" s="132" t="s">
        <v>131</v>
      </c>
      <c r="D651" s="132">
        <v>7</v>
      </c>
      <c r="E651" s="135">
        <v>6499.71</v>
      </c>
    </row>
    <row r="652" spans="1:5" ht="15.75" x14ac:dyDescent="0.25">
      <c r="A652" s="132" t="s">
        <v>22</v>
      </c>
      <c r="B652" s="133">
        <v>32874</v>
      </c>
      <c r="C652" s="132" t="s">
        <v>131</v>
      </c>
      <c r="D652" s="132">
        <v>5</v>
      </c>
      <c r="E652" s="135">
        <v>4342.09</v>
      </c>
    </row>
    <row r="653" spans="1:5" ht="15.75" x14ac:dyDescent="0.25">
      <c r="A653" s="132" t="s">
        <v>22</v>
      </c>
      <c r="B653" s="133">
        <v>33239</v>
      </c>
      <c r="C653" s="132" t="s">
        <v>131</v>
      </c>
      <c r="D653" s="132">
        <v>2</v>
      </c>
      <c r="E653" s="135">
        <v>511.31</v>
      </c>
    </row>
    <row r="654" spans="1:5" ht="15.75" x14ac:dyDescent="0.25">
      <c r="A654" s="132" t="s">
        <v>22</v>
      </c>
      <c r="B654" s="133">
        <v>33604</v>
      </c>
      <c r="C654" s="132" t="s">
        <v>131</v>
      </c>
      <c r="D654" s="132">
        <v>10</v>
      </c>
      <c r="E654" s="135">
        <v>9571.5</v>
      </c>
    </row>
    <row r="655" spans="1:5" ht="15.75" x14ac:dyDescent="0.25">
      <c r="A655" s="132" t="s">
        <v>22</v>
      </c>
      <c r="B655" s="133">
        <v>33970</v>
      </c>
      <c r="C655" s="132" t="s">
        <v>131</v>
      </c>
      <c r="D655" s="132">
        <v>3</v>
      </c>
      <c r="E655" s="135">
        <v>2970.42</v>
      </c>
    </row>
    <row r="656" spans="1:5" ht="15.75" x14ac:dyDescent="0.25">
      <c r="A656" s="132" t="s">
        <v>22</v>
      </c>
      <c r="B656" s="133">
        <v>34335</v>
      </c>
      <c r="C656" s="132" t="s">
        <v>131</v>
      </c>
      <c r="D656" s="132">
        <v>4</v>
      </c>
      <c r="E656" s="135">
        <v>3854.38</v>
      </c>
    </row>
    <row r="657" spans="1:5" ht="15.75" x14ac:dyDescent="0.25">
      <c r="A657" s="132" t="s">
        <v>22</v>
      </c>
      <c r="B657" s="133">
        <v>34700</v>
      </c>
      <c r="C657" s="132" t="s">
        <v>131</v>
      </c>
      <c r="D657" s="132">
        <v>14</v>
      </c>
      <c r="E657" s="135">
        <v>11889.66</v>
      </c>
    </row>
    <row r="658" spans="1:5" ht="15.75" x14ac:dyDescent="0.25">
      <c r="A658" s="132" t="s">
        <v>22</v>
      </c>
      <c r="B658" s="133">
        <v>35431</v>
      </c>
      <c r="C658" s="132" t="s">
        <v>131</v>
      </c>
      <c r="D658" s="132">
        <v>2</v>
      </c>
      <c r="E658" s="135">
        <v>1693.33</v>
      </c>
    </row>
    <row r="659" spans="1:5" ht="15.75" x14ac:dyDescent="0.25">
      <c r="A659" s="132" t="s">
        <v>22</v>
      </c>
      <c r="B659" s="133">
        <v>35796</v>
      </c>
      <c r="C659" s="132" t="s">
        <v>131</v>
      </c>
      <c r="D659" s="132">
        <v>11</v>
      </c>
      <c r="E659" s="135">
        <v>9866.34</v>
      </c>
    </row>
    <row r="660" spans="1:5" ht="15.75" x14ac:dyDescent="0.25">
      <c r="A660" s="132" t="s">
        <v>22</v>
      </c>
      <c r="B660" s="133">
        <v>36526</v>
      </c>
      <c r="C660" s="132" t="s">
        <v>131</v>
      </c>
      <c r="D660" s="132">
        <v>27</v>
      </c>
      <c r="E660" s="135">
        <v>13237.43</v>
      </c>
    </row>
    <row r="661" spans="1:5" ht="15.75" x14ac:dyDescent="0.25">
      <c r="A661" s="132" t="s">
        <v>22</v>
      </c>
      <c r="B661" s="133">
        <v>36892</v>
      </c>
      <c r="C661" s="132" t="s">
        <v>131</v>
      </c>
      <c r="D661" s="132">
        <v>9</v>
      </c>
      <c r="E661" s="135">
        <v>651.25</v>
      </c>
    </row>
    <row r="662" spans="1:5" ht="15.75" x14ac:dyDescent="0.25">
      <c r="A662" s="132" t="s">
        <v>22</v>
      </c>
      <c r="B662" s="133">
        <v>37257</v>
      </c>
      <c r="C662" s="132" t="s">
        <v>131</v>
      </c>
      <c r="D662" s="132">
        <v>4</v>
      </c>
      <c r="E662" s="135">
        <v>3581.46</v>
      </c>
    </row>
    <row r="663" spans="1:5" ht="15.75" x14ac:dyDescent="0.25">
      <c r="A663" s="132" t="s">
        <v>22</v>
      </c>
      <c r="B663" s="133">
        <v>37622</v>
      </c>
      <c r="C663" s="132" t="s">
        <v>131</v>
      </c>
      <c r="D663" s="132">
        <v>3</v>
      </c>
      <c r="E663" s="135">
        <v>1059.98</v>
      </c>
    </row>
    <row r="664" spans="1:5" ht="15.75" x14ac:dyDescent="0.25">
      <c r="A664" s="132" t="s">
        <v>22</v>
      </c>
      <c r="B664" s="133">
        <v>37987</v>
      </c>
      <c r="C664" s="132" t="s">
        <v>131</v>
      </c>
      <c r="D664" s="132">
        <v>2</v>
      </c>
      <c r="E664" s="135">
        <v>2713.62</v>
      </c>
    </row>
    <row r="665" spans="1:5" ht="15.75" x14ac:dyDescent="0.25">
      <c r="A665" s="132" t="s">
        <v>22</v>
      </c>
      <c r="B665" s="133">
        <v>39782</v>
      </c>
      <c r="C665" s="132" t="s">
        <v>131</v>
      </c>
      <c r="D665" s="132">
        <v>10</v>
      </c>
      <c r="E665" s="135">
        <v>7162.3</v>
      </c>
    </row>
    <row r="666" spans="1:5" ht="15.75" x14ac:dyDescent="0.25">
      <c r="A666" s="132" t="s">
        <v>22</v>
      </c>
      <c r="B666" s="133">
        <v>40512</v>
      </c>
      <c r="C666" s="132" t="s">
        <v>131</v>
      </c>
      <c r="D666" s="132">
        <v>6</v>
      </c>
      <c r="E666" s="135">
        <v>6253.77</v>
      </c>
    </row>
    <row r="667" spans="1:5" ht="15.75" x14ac:dyDescent="0.25">
      <c r="A667" s="132" t="s">
        <v>22</v>
      </c>
      <c r="B667" s="133">
        <v>41943</v>
      </c>
      <c r="C667" s="132" t="s">
        <v>131</v>
      </c>
      <c r="D667" s="132">
        <v>6</v>
      </c>
      <c r="E667" s="135">
        <v>6454.48</v>
      </c>
    </row>
    <row r="668" spans="1:5" ht="15.75" x14ac:dyDescent="0.25">
      <c r="A668" s="132" t="s">
        <v>22</v>
      </c>
      <c r="B668" s="133">
        <v>26299</v>
      </c>
      <c r="C668" s="132" t="s">
        <v>37</v>
      </c>
      <c r="D668" s="132">
        <v>1</v>
      </c>
      <c r="E668" s="135">
        <v>1074.2</v>
      </c>
    </row>
    <row r="669" spans="1:5" ht="15.75" x14ac:dyDescent="0.25">
      <c r="A669" s="132" t="s">
        <v>22</v>
      </c>
      <c r="B669" s="133">
        <v>26665</v>
      </c>
      <c r="C669" s="132" t="s">
        <v>37</v>
      </c>
      <c r="D669" s="132">
        <v>38</v>
      </c>
      <c r="E669" s="135">
        <v>37465.86</v>
      </c>
    </row>
    <row r="670" spans="1:5" ht="15.75" x14ac:dyDescent="0.25">
      <c r="A670" s="132" t="s">
        <v>22</v>
      </c>
      <c r="B670" s="133">
        <v>27030</v>
      </c>
      <c r="C670" s="132" t="s">
        <v>37</v>
      </c>
      <c r="D670" s="132">
        <v>49</v>
      </c>
      <c r="E670" s="135">
        <v>42414.9</v>
      </c>
    </row>
    <row r="671" spans="1:5" ht="15.75" x14ac:dyDescent="0.25">
      <c r="A671" s="132" t="s">
        <v>22</v>
      </c>
      <c r="B671" s="133">
        <v>27760</v>
      </c>
      <c r="C671" s="132" t="s">
        <v>37</v>
      </c>
      <c r="D671" s="132">
        <v>5</v>
      </c>
      <c r="E671" s="135">
        <v>5203.71</v>
      </c>
    </row>
    <row r="672" spans="1:5" ht="15.75" x14ac:dyDescent="0.25">
      <c r="A672" s="132" t="s">
        <v>22</v>
      </c>
      <c r="B672" s="133">
        <v>28126</v>
      </c>
      <c r="C672" s="132" t="s">
        <v>37</v>
      </c>
      <c r="D672" s="132">
        <v>55</v>
      </c>
      <c r="E672" s="135">
        <v>69958.02</v>
      </c>
    </row>
    <row r="673" spans="1:5" ht="15.75" x14ac:dyDescent="0.25">
      <c r="A673" s="132" t="s">
        <v>22</v>
      </c>
      <c r="B673" s="133">
        <v>28491</v>
      </c>
      <c r="C673" s="132" t="s">
        <v>37</v>
      </c>
      <c r="D673" s="132">
        <v>34</v>
      </c>
      <c r="E673" s="135">
        <v>51290.38</v>
      </c>
    </row>
    <row r="674" spans="1:5" ht="15.75" x14ac:dyDescent="0.25">
      <c r="A674" s="132" t="s">
        <v>22</v>
      </c>
      <c r="B674" s="133">
        <v>28856</v>
      </c>
      <c r="C674" s="132" t="s">
        <v>37</v>
      </c>
      <c r="D674" s="132">
        <v>19</v>
      </c>
      <c r="E674" s="135">
        <v>31909.27</v>
      </c>
    </row>
    <row r="675" spans="1:5" ht="15.75" x14ac:dyDescent="0.25">
      <c r="A675" s="132" t="s">
        <v>22</v>
      </c>
      <c r="B675" s="133">
        <v>29221</v>
      </c>
      <c r="C675" s="132" t="s">
        <v>37</v>
      </c>
      <c r="D675" s="132">
        <v>6</v>
      </c>
      <c r="E675" s="135">
        <v>7229.79</v>
      </c>
    </row>
    <row r="676" spans="1:5" ht="15.75" x14ac:dyDescent="0.25">
      <c r="A676" s="132" t="s">
        <v>22</v>
      </c>
      <c r="B676" s="133">
        <v>29587</v>
      </c>
      <c r="C676" s="132" t="s">
        <v>37</v>
      </c>
      <c r="D676" s="132">
        <v>5</v>
      </c>
      <c r="E676" s="135">
        <v>6508.5</v>
      </c>
    </row>
    <row r="677" spans="1:5" ht="15.75" x14ac:dyDescent="0.25">
      <c r="A677" s="132" t="s">
        <v>22</v>
      </c>
      <c r="B677" s="133">
        <v>29952</v>
      </c>
      <c r="C677" s="132" t="s">
        <v>37</v>
      </c>
      <c r="D677" s="132">
        <v>16</v>
      </c>
      <c r="E677" s="135">
        <v>31513.51</v>
      </c>
    </row>
    <row r="678" spans="1:5" ht="15.75" x14ac:dyDescent="0.25">
      <c r="A678" s="132" t="s">
        <v>22</v>
      </c>
      <c r="B678" s="133">
        <v>30317</v>
      </c>
      <c r="C678" s="132" t="s">
        <v>37</v>
      </c>
      <c r="D678" s="132">
        <v>24</v>
      </c>
      <c r="E678" s="135">
        <v>42256.44</v>
      </c>
    </row>
    <row r="679" spans="1:5" ht="15.75" x14ac:dyDescent="0.25">
      <c r="A679" s="132" t="s">
        <v>22</v>
      </c>
      <c r="B679" s="133">
        <v>30682</v>
      </c>
      <c r="C679" s="132" t="s">
        <v>37</v>
      </c>
      <c r="D679" s="132">
        <v>8</v>
      </c>
      <c r="E679" s="135">
        <v>13259.99</v>
      </c>
    </row>
    <row r="680" spans="1:5" ht="15.75" x14ac:dyDescent="0.25">
      <c r="A680" s="132" t="s">
        <v>22</v>
      </c>
      <c r="B680" s="133">
        <v>31048</v>
      </c>
      <c r="C680" s="132" t="s">
        <v>37</v>
      </c>
      <c r="D680" s="132">
        <v>23</v>
      </c>
      <c r="E680" s="135">
        <v>59851.95</v>
      </c>
    </row>
    <row r="681" spans="1:5" ht="15.75" x14ac:dyDescent="0.25">
      <c r="A681" s="132" t="s">
        <v>22</v>
      </c>
      <c r="B681" s="133">
        <v>31413</v>
      </c>
      <c r="C681" s="132" t="s">
        <v>37</v>
      </c>
      <c r="D681" s="132">
        <v>11</v>
      </c>
      <c r="E681" s="135">
        <v>17343.11</v>
      </c>
    </row>
    <row r="682" spans="1:5" ht="15.75" x14ac:dyDescent="0.25">
      <c r="A682" s="132" t="s">
        <v>22</v>
      </c>
      <c r="B682" s="133">
        <v>32143</v>
      </c>
      <c r="C682" s="132" t="s">
        <v>37</v>
      </c>
      <c r="D682" s="132">
        <v>8</v>
      </c>
      <c r="E682" s="135">
        <v>14415.2</v>
      </c>
    </row>
    <row r="683" spans="1:5" ht="15.75" x14ac:dyDescent="0.25">
      <c r="A683" s="132" t="s">
        <v>22</v>
      </c>
      <c r="B683" s="133">
        <v>32509</v>
      </c>
      <c r="C683" s="132" t="s">
        <v>37</v>
      </c>
      <c r="D683" s="132">
        <v>13</v>
      </c>
      <c r="E683" s="135">
        <v>24924.76</v>
      </c>
    </row>
    <row r="684" spans="1:5" ht="15.75" x14ac:dyDescent="0.25">
      <c r="A684" s="132" t="s">
        <v>22</v>
      </c>
      <c r="B684" s="133">
        <v>32874</v>
      </c>
      <c r="C684" s="132" t="s">
        <v>37</v>
      </c>
      <c r="D684" s="132">
        <v>35</v>
      </c>
      <c r="E684" s="135">
        <v>64137.58</v>
      </c>
    </row>
    <row r="685" spans="1:5" ht="15.75" x14ac:dyDescent="0.25">
      <c r="A685" s="132" t="s">
        <v>22</v>
      </c>
      <c r="B685" s="133">
        <v>33239</v>
      </c>
      <c r="C685" s="132" t="s">
        <v>37</v>
      </c>
      <c r="D685" s="132">
        <v>2</v>
      </c>
      <c r="E685" s="135">
        <v>3626.67</v>
      </c>
    </row>
    <row r="686" spans="1:5" ht="15.75" x14ac:dyDescent="0.25">
      <c r="A686" s="132" t="s">
        <v>22</v>
      </c>
      <c r="B686" s="133">
        <v>33604</v>
      </c>
      <c r="C686" s="132" t="s">
        <v>37</v>
      </c>
      <c r="D686" s="132">
        <v>3</v>
      </c>
      <c r="E686" s="135">
        <v>5664.97</v>
      </c>
    </row>
    <row r="687" spans="1:5" ht="15.75" x14ac:dyDescent="0.25">
      <c r="A687" s="132" t="s">
        <v>22</v>
      </c>
      <c r="B687" s="133">
        <v>33970</v>
      </c>
      <c r="C687" s="132" t="s">
        <v>37</v>
      </c>
      <c r="D687" s="132">
        <v>29</v>
      </c>
      <c r="E687" s="135">
        <v>56652.14</v>
      </c>
    </row>
    <row r="688" spans="1:5" ht="15.75" x14ac:dyDescent="0.25">
      <c r="A688" s="132" t="s">
        <v>22</v>
      </c>
      <c r="B688" s="133">
        <v>34335</v>
      </c>
      <c r="C688" s="132" t="s">
        <v>37</v>
      </c>
      <c r="D688" s="132">
        <v>37</v>
      </c>
      <c r="E688" s="135">
        <v>66548.41</v>
      </c>
    </row>
    <row r="689" spans="1:5" ht="15.75" x14ac:dyDescent="0.25">
      <c r="A689" s="132" t="s">
        <v>22</v>
      </c>
      <c r="B689" s="133">
        <v>34700</v>
      </c>
      <c r="C689" s="132" t="s">
        <v>37</v>
      </c>
      <c r="D689" s="132">
        <v>17</v>
      </c>
      <c r="E689" s="135">
        <v>30651.25</v>
      </c>
    </row>
    <row r="690" spans="1:5" ht="15.75" x14ac:dyDescent="0.25">
      <c r="A690" s="132" t="s">
        <v>22</v>
      </c>
      <c r="B690" s="133">
        <v>35065</v>
      </c>
      <c r="C690" s="132" t="s">
        <v>37</v>
      </c>
      <c r="D690" s="132">
        <v>45</v>
      </c>
      <c r="E690" s="135">
        <v>79599.5</v>
      </c>
    </row>
    <row r="691" spans="1:5" ht="15.75" x14ac:dyDescent="0.25">
      <c r="A691" s="132" t="s">
        <v>22</v>
      </c>
      <c r="B691" s="133">
        <v>35431</v>
      </c>
      <c r="C691" s="132" t="s">
        <v>37</v>
      </c>
      <c r="D691" s="132">
        <v>43</v>
      </c>
      <c r="E691" s="135">
        <v>73386.2</v>
      </c>
    </row>
    <row r="692" spans="1:5" ht="15.75" x14ac:dyDescent="0.25">
      <c r="A692" s="132" t="s">
        <v>22</v>
      </c>
      <c r="B692" s="133">
        <v>35796</v>
      </c>
      <c r="C692" s="132" t="s">
        <v>37</v>
      </c>
      <c r="D692" s="132">
        <v>65</v>
      </c>
      <c r="E692" s="135">
        <v>111786.19</v>
      </c>
    </row>
    <row r="693" spans="1:5" ht="15.75" x14ac:dyDescent="0.25">
      <c r="A693" s="132" t="s">
        <v>22</v>
      </c>
      <c r="B693" s="133">
        <v>36161</v>
      </c>
      <c r="C693" s="132" t="s">
        <v>37</v>
      </c>
      <c r="D693" s="132">
        <v>9</v>
      </c>
      <c r="E693" s="135">
        <v>12897.67</v>
      </c>
    </row>
    <row r="694" spans="1:5" ht="15.75" x14ac:dyDescent="0.25">
      <c r="A694" s="132" t="s">
        <v>22</v>
      </c>
      <c r="B694" s="133">
        <v>36526</v>
      </c>
      <c r="C694" s="132" t="s">
        <v>37</v>
      </c>
      <c r="D694" s="132">
        <v>45</v>
      </c>
      <c r="E694" s="135">
        <v>87179.59</v>
      </c>
    </row>
    <row r="695" spans="1:5" ht="15.75" x14ac:dyDescent="0.25">
      <c r="A695" s="132" t="s">
        <v>22</v>
      </c>
      <c r="B695" s="133">
        <v>36892</v>
      </c>
      <c r="C695" s="132" t="s">
        <v>37</v>
      </c>
      <c r="D695" s="132">
        <v>43</v>
      </c>
      <c r="E695" s="135">
        <v>39710.26</v>
      </c>
    </row>
    <row r="696" spans="1:5" ht="15.75" x14ac:dyDescent="0.25">
      <c r="A696" s="132" t="s">
        <v>22</v>
      </c>
      <c r="B696" s="133">
        <v>37257</v>
      </c>
      <c r="C696" s="132" t="s">
        <v>37</v>
      </c>
      <c r="D696" s="132">
        <v>97</v>
      </c>
      <c r="E696" s="135">
        <v>62963.87</v>
      </c>
    </row>
    <row r="697" spans="1:5" ht="15.75" x14ac:dyDescent="0.25">
      <c r="A697" s="132" t="s">
        <v>22</v>
      </c>
      <c r="B697" s="133">
        <v>37622</v>
      </c>
      <c r="C697" s="132" t="s">
        <v>37</v>
      </c>
      <c r="D697" s="132">
        <v>121</v>
      </c>
      <c r="E697" s="135">
        <v>181645.23</v>
      </c>
    </row>
    <row r="698" spans="1:5" ht="15.75" x14ac:dyDescent="0.25">
      <c r="A698" s="132" t="s">
        <v>22</v>
      </c>
      <c r="B698" s="133">
        <v>37987</v>
      </c>
      <c r="C698" s="132" t="s">
        <v>37</v>
      </c>
      <c r="D698" s="132">
        <v>19</v>
      </c>
      <c r="E698" s="135">
        <v>170513.64</v>
      </c>
    </row>
    <row r="699" spans="1:5" ht="15.75" x14ac:dyDescent="0.25">
      <c r="A699" s="132" t="s">
        <v>22</v>
      </c>
      <c r="B699" s="133">
        <v>38353</v>
      </c>
      <c r="C699" s="132" t="s">
        <v>37</v>
      </c>
      <c r="D699" s="132">
        <v>73</v>
      </c>
      <c r="E699" s="135">
        <v>160701.26999999999</v>
      </c>
    </row>
    <row r="700" spans="1:5" ht="15.75" x14ac:dyDescent="0.25">
      <c r="A700" s="132" t="s">
        <v>22</v>
      </c>
      <c r="B700" s="133">
        <v>38718</v>
      </c>
      <c r="C700" s="132" t="s">
        <v>37</v>
      </c>
      <c r="D700" s="132">
        <v>145</v>
      </c>
      <c r="E700" s="135">
        <v>333273.07</v>
      </c>
    </row>
    <row r="701" spans="1:5" ht="15.75" x14ac:dyDescent="0.25">
      <c r="A701" s="132" t="s">
        <v>22</v>
      </c>
      <c r="B701" s="133">
        <v>39083</v>
      </c>
      <c r="C701" s="132" t="s">
        <v>37</v>
      </c>
      <c r="D701" s="132">
        <v>38</v>
      </c>
      <c r="E701" s="135">
        <v>32026.27</v>
      </c>
    </row>
    <row r="702" spans="1:5" ht="15.75" x14ac:dyDescent="0.25">
      <c r="A702" s="132" t="s">
        <v>22</v>
      </c>
      <c r="B702" s="133">
        <v>39782</v>
      </c>
      <c r="C702" s="132" t="s">
        <v>37</v>
      </c>
      <c r="D702" s="132">
        <v>40</v>
      </c>
      <c r="E702" s="135">
        <v>85757.61</v>
      </c>
    </row>
    <row r="703" spans="1:5" ht="15.75" x14ac:dyDescent="0.25">
      <c r="A703" s="132" t="s">
        <v>22</v>
      </c>
      <c r="B703" s="133">
        <v>40512</v>
      </c>
      <c r="C703" s="132" t="s">
        <v>37</v>
      </c>
      <c r="D703" s="132">
        <v>56</v>
      </c>
      <c r="E703" s="135">
        <v>164366.43</v>
      </c>
    </row>
    <row r="704" spans="1:5" ht="15.75" x14ac:dyDescent="0.25">
      <c r="A704" s="132" t="s">
        <v>22</v>
      </c>
      <c r="B704" s="133">
        <v>40877</v>
      </c>
      <c r="C704" s="132" t="s">
        <v>37</v>
      </c>
      <c r="D704" s="132">
        <v>1</v>
      </c>
      <c r="E704" s="135">
        <v>1794.33</v>
      </c>
    </row>
    <row r="705" spans="1:5" ht="15.75" x14ac:dyDescent="0.25">
      <c r="A705" s="132" t="s">
        <v>22</v>
      </c>
      <c r="B705" s="133">
        <v>41060</v>
      </c>
      <c r="C705" s="132" t="s">
        <v>37</v>
      </c>
      <c r="D705" s="132">
        <v>16</v>
      </c>
      <c r="E705" s="135">
        <v>45694.05</v>
      </c>
    </row>
    <row r="706" spans="1:5" ht="15.75" x14ac:dyDescent="0.25">
      <c r="A706" s="132" t="s">
        <v>22</v>
      </c>
      <c r="B706" s="133">
        <v>41121</v>
      </c>
      <c r="C706" s="132" t="s">
        <v>37</v>
      </c>
      <c r="D706" s="132">
        <v>32</v>
      </c>
      <c r="E706" s="135">
        <v>62898.26</v>
      </c>
    </row>
    <row r="707" spans="1:5" ht="15.75" x14ac:dyDescent="0.25">
      <c r="A707" s="132" t="s">
        <v>22</v>
      </c>
      <c r="B707" s="133">
        <v>41365</v>
      </c>
      <c r="C707" s="132" t="s">
        <v>37</v>
      </c>
      <c r="D707" s="132">
        <v>2</v>
      </c>
      <c r="E707" s="135">
        <v>5067.91</v>
      </c>
    </row>
    <row r="708" spans="1:5" ht="15.75" x14ac:dyDescent="0.25">
      <c r="A708" s="132" t="s">
        <v>22</v>
      </c>
      <c r="B708" s="133">
        <v>41518</v>
      </c>
      <c r="C708" s="132" t="s">
        <v>37</v>
      </c>
      <c r="D708" s="132">
        <v>7</v>
      </c>
      <c r="E708" s="135">
        <v>17864.57</v>
      </c>
    </row>
    <row r="709" spans="1:5" ht="15.75" x14ac:dyDescent="0.25">
      <c r="A709" s="132" t="s">
        <v>22</v>
      </c>
      <c r="B709" s="133">
        <v>41820</v>
      </c>
      <c r="C709" s="132" t="s">
        <v>37</v>
      </c>
      <c r="D709" s="132">
        <v>11</v>
      </c>
      <c r="E709" s="135">
        <v>28634.799999999999</v>
      </c>
    </row>
    <row r="710" spans="1:5" ht="15.75" x14ac:dyDescent="0.25">
      <c r="A710" s="132" t="s">
        <v>22</v>
      </c>
      <c r="B710" s="133">
        <v>41943</v>
      </c>
      <c r="C710" s="132" t="s">
        <v>37</v>
      </c>
      <c r="D710" s="132">
        <v>64</v>
      </c>
      <c r="E710" s="135">
        <v>179216.25</v>
      </c>
    </row>
    <row r="711" spans="1:5" ht="15.75" x14ac:dyDescent="0.25">
      <c r="A711" s="132" t="s">
        <v>22</v>
      </c>
      <c r="B711" s="133">
        <v>25204</v>
      </c>
      <c r="C711" s="132" t="s">
        <v>95</v>
      </c>
      <c r="D711" s="132">
        <v>7</v>
      </c>
      <c r="E711" s="135">
        <v>3136.73</v>
      </c>
    </row>
    <row r="712" spans="1:5" ht="15.75" x14ac:dyDescent="0.25">
      <c r="A712" s="132" t="s">
        <v>22</v>
      </c>
      <c r="B712" s="133">
        <v>25569</v>
      </c>
      <c r="C712" s="132" t="s">
        <v>95</v>
      </c>
      <c r="D712" s="132">
        <v>8</v>
      </c>
      <c r="E712" s="135">
        <v>3015.96</v>
      </c>
    </row>
    <row r="713" spans="1:5" ht="15.75" x14ac:dyDescent="0.25">
      <c r="A713" s="132" t="s">
        <v>22</v>
      </c>
      <c r="B713" s="133">
        <v>25934</v>
      </c>
      <c r="C713" s="132" t="s">
        <v>95</v>
      </c>
      <c r="D713" s="132">
        <v>25</v>
      </c>
      <c r="E713" s="135">
        <v>11127.08</v>
      </c>
    </row>
    <row r="714" spans="1:5" ht="15.75" x14ac:dyDescent="0.25">
      <c r="A714" s="132" t="s">
        <v>22</v>
      </c>
      <c r="B714" s="133">
        <v>26299</v>
      </c>
      <c r="C714" s="132" t="s">
        <v>95</v>
      </c>
      <c r="D714" s="132">
        <v>33</v>
      </c>
      <c r="E714" s="135">
        <v>11982.3</v>
      </c>
    </row>
    <row r="715" spans="1:5" ht="15.75" x14ac:dyDescent="0.25">
      <c r="A715" s="132" t="s">
        <v>22</v>
      </c>
      <c r="B715" s="133">
        <v>26665</v>
      </c>
      <c r="C715" s="132" t="s">
        <v>95</v>
      </c>
      <c r="D715" s="132">
        <v>27</v>
      </c>
      <c r="E715" s="135">
        <v>17180.490000000002</v>
      </c>
    </row>
    <row r="716" spans="1:5" ht="15.75" x14ac:dyDescent="0.25">
      <c r="A716" s="132" t="s">
        <v>22</v>
      </c>
      <c r="B716" s="133">
        <v>27030</v>
      </c>
      <c r="C716" s="132" t="s">
        <v>95</v>
      </c>
      <c r="D716" s="132">
        <v>7</v>
      </c>
      <c r="E716" s="135">
        <v>2495.54</v>
      </c>
    </row>
    <row r="717" spans="1:5" ht="15.75" x14ac:dyDescent="0.25">
      <c r="A717" s="132" t="s">
        <v>22</v>
      </c>
      <c r="B717" s="133">
        <v>28491</v>
      </c>
      <c r="C717" s="132" t="s">
        <v>95</v>
      </c>
      <c r="D717" s="132">
        <v>24</v>
      </c>
      <c r="E717" s="135">
        <v>12013.4</v>
      </c>
    </row>
    <row r="718" spans="1:5" ht="15.75" x14ac:dyDescent="0.25">
      <c r="A718" s="132" t="s">
        <v>22</v>
      </c>
      <c r="B718" s="133">
        <v>28856</v>
      </c>
      <c r="C718" s="132" t="s">
        <v>95</v>
      </c>
      <c r="D718" s="132">
        <v>7</v>
      </c>
      <c r="E718" s="135">
        <v>2891.99</v>
      </c>
    </row>
    <row r="719" spans="1:5" ht="15.75" x14ac:dyDescent="0.25">
      <c r="A719" s="132" t="s">
        <v>22</v>
      </c>
      <c r="B719" s="133">
        <v>29221</v>
      </c>
      <c r="C719" s="132" t="s">
        <v>95</v>
      </c>
      <c r="D719" s="132">
        <v>5</v>
      </c>
      <c r="E719" s="135">
        <v>1650.18</v>
      </c>
    </row>
    <row r="720" spans="1:5" ht="15.75" x14ac:dyDescent="0.25">
      <c r="A720" s="132" t="s">
        <v>22</v>
      </c>
      <c r="B720" s="133">
        <v>29587</v>
      </c>
      <c r="C720" s="132" t="s">
        <v>95</v>
      </c>
      <c r="D720" s="132">
        <v>42</v>
      </c>
      <c r="E720" s="135">
        <v>27072.59</v>
      </c>
    </row>
    <row r="721" spans="1:5" ht="15.75" x14ac:dyDescent="0.25">
      <c r="A721" s="132" t="s">
        <v>22</v>
      </c>
      <c r="B721" s="133">
        <v>29952</v>
      </c>
      <c r="C721" s="132" t="s">
        <v>95</v>
      </c>
      <c r="D721" s="132">
        <v>28</v>
      </c>
      <c r="E721" s="135">
        <v>25881.79</v>
      </c>
    </row>
    <row r="722" spans="1:5" ht="15.75" x14ac:dyDescent="0.25">
      <c r="A722" s="132" t="s">
        <v>22</v>
      </c>
      <c r="B722" s="133">
        <v>30317</v>
      </c>
      <c r="C722" s="132" t="s">
        <v>95</v>
      </c>
      <c r="D722" s="132">
        <v>17</v>
      </c>
      <c r="E722" s="135">
        <v>16563.87</v>
      </c>
    </row>
    <row r="723" spans="1:5" ht="15.75" x14ac:dyDescent="0.25">
      <c r="A723" s="132" t="s">
        <v>22</v>
      </c>
      <c r="B723" s="133">
        <v>30682</v>
      </c>
      <c r="C723" s="132" t="s">
        <v>95</v>
      </c>
      <c r="D723" s="132">
        <v>15</v>
      </c>
      <c r="E723" s="135">
        <v>13985.43</v>
      </c>
    </row>
    <row r="724" spans="1:5" ht="15.75" x14ac:dyDescent="0.25">
      <c r="A724" s="132" t="s">
        <v>22</v>
      </c>
      <c r="B724" s="133">
        <v>31048</v>
      </c>
      <c r="C724" s="132" t="s">
        <v>95</v>
      </c>
      <c r="D724" s="132">
        <v>13</v>
      </c>
      <c r="E724" s="135">
        <v>14672.78</v>
      </c>
    </row>
    <row r="725" spans="1:5" ht="15.75" x14ac:dyDescent="0.25">
      <c r="A725" s="132" t="s">
        <v>22</v>
      </c>
      <c r="B725" s="133">
        <v>31413</v>
      </c>
      <c r="C725" s="132" t="s">
        <v>95</v>
      </c>
      <c r="D725" s="132">
        <v>17</v>
      </c>
      <c r="E725" s="135">
        <v>14112.44</v>
      </c>
    </row>
    <row r="726" spans="1:5" ht="15.75" x14ac:dyDescent="0.25">
      <c r="A726" s="132" t="s">
        <v>22</v>
      </c>
      <c r="B726" s="133">
        <v>31778</v>
      </c>
      <c r="C726" s="132" t="s">
        <v>95</v>
      </c>
      <c r="D726" s="132">
        <v>23</v>
      </c>
      <c r="E726" s="135">
        <v>19310.86</v>
      </c>
    </row>
    <row r="727" spans="1:5" ht="15.75" x14ac:dyDescent="0.25">
      <c r="A727" s="132" t="s">
        <v>22</v>
      </c>
      <c r="B727" s="133">
        <v>32143</v>
      </c>
      <c r="C727" s="132" t="s">
        <v>95</v>
      </c>
      <c r="D727" s="132">
        <v>25</v>
      </c>
      <c r="E727" s="135">
        <v>23022.400000000001</v>
      </c>
    </row>
    <row r="728" spans="1:5" ht="15.75" x14ac:dyDescent="0.25">
      <c r="A728" s="132" t="s">
        <v>22</v>
      </c>
      <c r="B728" s="133">
        <v>32509</v>
      </c>
      <c r="C728" s="132" t="s">
        <v>95</v>
      </c>
      <c r="D728" s="132">
        <v>130</v>
      </c>
      <c r="E728" s="135">
        <v>131380.48000000001</v>
      </c>
    </row>
    <row r="729" spans="1:5" ht="15.75" x14ac:dyDescent="0.25">
      <c r="A729" s="132" t="s">
        <v>22</v>
      </c>
      <c r="B729" s="133">
        <v>32874</v>
      </c>
      <c r="C729" s="132" t="s">
        <v>95</v>
      </c>
      <c r="D729" s="132">
        <v>19</v>
      </c>
      <c r="E729" s="135">
        <v>17650.759999999998</v>
      </c>
    </row>
    <row r="730" spans="1:5" ht="15.75" x14ac:dyDescent="0.25">
      <c r="A730" s="132" t="s">
        <v>22</v>
      </c>
      <c r="B730" s="133">
        <v>33239</v>
      </c>
      <c r="C730" s="132" t="s">
        <v>95</v>
      </c>
      <c r="D730" s="132">
        <v>59</v>
      </c>
      <c r="E730" s="135">
        <v>58575.31</v>
      </c>
    </row>
    <row r="731" spans="1:5" ht="15.75" x14ac:dyDescent="0.25">
      <c r="A731" s="132" t="s">
        <v>22</v>
      </c>
      <c r="B731" s="133">
        <v>33604</v>
      </c>
      <c r="C731" s="132" t="s">
        <v>95</v>
      </c>
      <c r="D731" s="132">
        <v>80</v>
      </c>
      <c r="E731" s="135">
        <v>64895.03</v>
      </c>
    </row>
    <row r="732" spans="1:5" ht="15.75" x14ac:dyDescent="0.25">
      <c r="A732" s="132" t="s">
        <v>22</v>
      </c>
      <c r="B732" s="133">
        <v>33970</v>
      </c>
      <c r="C732" s="132" t="s">
        <v>95</v>
      </c>
      <c r="D732" s="132">
        <v>60</v>
      </c>
      <c r="E732" s="135">
        <v>72606.52</v>
      </c>
    </row>
    <row r="733" spans="1:5" ht="15.75" x14ac:dyDescent="0.25">
      <c r="A733" s="132" t="s">
        <v>22</v>
      </c>
      <c r="B733" s="133">
        <v>34335</v>
      </c>
      <c r="C733" s="132" t="s">
        <v>95</v>
      </c>
      <c r="D733" s="132">
        <v>48</v>
      </c>
      <c r="E733" s="135">
        <v>47145.95</v>
      </c>
    </row>
    <row r="734" spans="1:5" ht="15.75" x14ac:dyDescent="0.25">
      <c r="A734" s="132" t="s">
        <v>22</v>
      </c>
      <c r="B734" s="133">
        <v>34700</v>
      </c>
      <c r="C734" s="132" t="s">
        <v>95</v>
      </c>
      <c r="D734" s="132">
        <v>86</v>
      </c>
      <c r="E734" s="135">
        <v>78275.710000000006</v>
      </c>
    </row>
    <row r="735" spans="1:5" ht="15.75" x14ac:dyDescent="0.25">
      <c r="A735" s="132" t="s">
        <v>22</v>
      </c>
      <c r="B735" s="133">
        <v>35065</v>
      </c>
      <c r="C735" s="132" t="s">
        <v>95</v>
      </c>
      <c r="D735" s="132">
        <v>77</v>
      </c>
      <c r="E735" s="135">
        <v>71529.210000000006</v>
      </c>
    </row>
    <row r="736" spans="1:5" ht="15.75" x14ac:dyDescent="0.25">
      <c r="A736" s="132" t="s">
        <v>22</v>
      </c>
      <c r="B736" s="133">
        <v>35431</v>
      </c>
      <c r="C736" s="132" t="s">
        <v>95</v>
      </c>
      <c r="D736" s="132">
        <v>149</v>
      </c>
      <c r="E736" s="135">
        <v>134841.35</v>
      </c>
    </row>
    <row r="737" spans="1:5" ht="15.75" x14ac:dyDescent="0.25">
      <c r="A737" s="132" t="s">
        <v>22</v>
      </c>
      <c r="B737" s="133">
        <v>35796</v>
      </c>
      <c r="C737" s="132" t="s">
        <v>95</v>
      </c>
      <c r="D737" s="132">
        <v>109</v>
      </c>
      <c r="E737" s="135">
        <v>97922.53</v>
      </c>
    </row>
    <row r="738" spans="1:5" ht="15.75" x14ac:dyDescent="0.25">
      <c r="A738" s="132" t="s">
        <v>22</v>
      </c>
      <c r="B738" s="133">
        <v>36161</v>
      </c>
      <c r="C738" s="132" t="s">
        <v>95</v>
      </c>
      <c r="D738" s="132">
        <v>1</v>
      </c>
      <c r="E738" s="135">
        <v>4571.96</v>
      </c>
    </row>
    <row r="739" spans="1:5" ht="15.75" x14ac:dyDescent="0.25">
      <c r="A739" s="132" t="s">
        <v>22</v>
      </c>
      <c r="B739" s="133">
        <v>36526</v>
      </c>
      <c r="C739" s="132" t="s">
        <v>95</v>
      </c>
      <c r="D739" s="132">
        <v>139</v>
      </c>
      <c r="E739" s="135">
        <v>88513.23</v>
      </c>
    </row>
    <row r="740" spans="1:5" ht="15.75" x14ac:dyDescent="0.25">
      <c r="A740" s="132" t="s">
        <v>22</v>
      </c>
      <c r="B740" s="133">
        <v>36892</v>
      </c>
      <c r="C740" s="132" t="s">
        <v>95</v>
      </c>
      <c r="D740" s="132">
        <v>197</v>
      </c>
      <c r="E740" s="135">
        <v>161998.57999999999</v>
      </c>
    </row>
    <row r="741" spans="1:5" ht="15.75" x14ac:dyDescent="0.25">
      <c r="A741" s="132" t="s">
        <v>22</v>
      </c>
      <c r="B741" s="133">
        <v>37257</v>
      </c>
      <c r="C741" s="132" t="s">
        <v>95</v>
      </c>
      <c r="D741" s="132">
        <v>290</v>
      </c>
      <c r="E741" s="135">
        <v>100601.13</v>
      </c>
    </row>
    <row r="742" spans="1:5" ht="15.75" x14ac:dyDescent="0.25">
      <c r="A742" s="132" t="s">
        <v>22</v>
      </c>
      <c r="B742" s="133">
        <v>37622</v>
      </c>
      <c r="C742" s="132" t="s">
        <v>95</v>
      </c>
      <c r="D742" s="132">
        <v>132</v>
      </c>
      <c r="E742" s="135">
        <v>74845.81</v>
      </c>
    </row>
    <row r="743" spans="1:5" ht="15.75" x14ac:dyDescent="0.25">
      <c r="A743" s="132" t="s">
        <v>22</v>
      </c>
      <c r="B743" s="133">
        <v>37987</v>
      </c>
      <c r="C743" s="132" t="s">
        <v>95</v>
      </c>
      <c r="D743" s="132">
        <v>147</v>
      </c>
      <c r="E743" s="135">
        <v>152963.71</v>
      </c>
    </row>
    <row r="744" spans="1:5" ht="15.75" x14ac:dyDescent="0.25">
      <c r="A744" s="132" t="s">
        <v>22</v>
      </c>
      <c r="B744" s="133">
        <v>38353</v>
      </c>
      <c r="C744" s="132" t="s">
        <v>95</v>
      </c>
      <c r="D744" s="132">
        <v>54</v>
      </c>
      <c r="E744" s="135">
        <v>61926.31</v>
      </c>
    </row>
    <row r="745" spans="1:5" ht="15.75" x14ac:dyDescent="0.25">
      <c r="A745" s="132" t="s">
        <v>22</v>
      </c>
      <c r="B745" s="133">
        <v>38718</v>
      </c>
      <c r="C745" s="132" t="s">
        <v>95</v>
      </c>
      <c r="D745" s="132">
        <v>219</v>
      </c>
      <c r="E745" s="135">
        <v>286734.43</v>
      </c>
    </row>
    <row r="746" spans="1:5" ht="15.75" x14ac:dyDescent="0.25">
      <c r="A746" s="132" t="s">
        <v>22</v>
      </c>
      <c r="B746" s="133">
        <v>39083</v>
      </c>
      <c r="C746" s="132" t="s">
        <v>95</v>
      </c>
      <c r="D746" s="132">
        <v>31</v>
      </c>
      <c r="E746" s="135">
        <v>13341.16</v>
      </c>
    </row>
    <row r="747" spans="1:5" ht="15.75" x14ac:dyDescent="0.25">
      <c r="A747" s="132" t="s">
        <v>22</v>
      </c>
      <c r="B747" s="133">
        <v>39782</v>
      </c>
      <c r="C747" s="132" t="s">
        <v>95</v>
      </c>
      <c r="D747" s="132">
        <v>176</v>
      </c>
      <c r="E747" s="135">
        <v>181964.99</v>
      </c>
    </row>
    <row r="748" spans="1:5" ht="15.75" x14ac:dyDescent="0.25">
      <c r="A748" s="132" t="s">
        <v>22</v>
      </c>
      <c r="B748" s="133">
        <v>40512</v>
      </c>
      <c r="C748" s="132" t="s">
        <v>95</v>
      </c>
      <c r="D748" s="132">
        <v>90</v>
      </c>
      <c r="E748" s="135">
        <v>105416.49</v>
      </c>
    </row>
    <row r="749" spans="1:5" ht="15.75" x14ac:dyDescent="0.25">
      <c r="A749" s="132" t="s">
        <v>22</v>
      </c>
      <c r="B749" s="133">
        <v>41060</v>
      </c>
      <c r="C749" s="132" t="s">
        <v>95</v>
      </c>
      <c r="D749" s="132">
        <v>16</v>
      </c>
      <c r="E749" s="135">
        <v>19886.080000000002</v>
      </c>
    </row>
    <row r="750" spans="1:5" ht="15.75" x14ac:dyDescent="0.25">
      <c r="A750" s="132" t="s">
        <v>22</v>
      </c>
      <c r="B750" s="133">
        <v>41121</v>
      </c>
      <c r="C750" s="132" t="s">
        <v>95</v>
      </c>
      <c r="D750" s="132">
        <v>40</v>
      </c>
      <c r="E750" s="135">
        <v>43769.77</v>
      </c>
    </row>
    <row r="751" spans="1:5" ht="15.75" x14ac:dyDescent="0.25">
      <c r="A751" s="132" t="s">
        <v>22</v>
      </c>
      <c r="B751" s="133">
        <v>41365</v>
      </c>
      <c r="C751" s="132" t="s">
        <v>95</v>
      </c>
      <c r="D751" s="132">
        <v>11</v>
      </c>
      <c r="E751" s="135">
        <v>12302.52</v>
      </c>
    </row>
    <row r="752" spans="1:5" ht="15.75" x14ac:dyDescent="0.25">
      <c r="A752" s="132" t="s">
        <v>22</v>
      </c>
      <c r="B752" s="133">
        <v>41486</v>
      </c>
      <c r="C752" s="132" t="s">
        <v>95</v>
      </c>
      <c r="D752" s="132">
        <v>1</v>
      </c>
      <c r="E752" s="135">
        <v>0.01</v>
      </c>
    </row>
    <row r="753" spans="1:5" ht="15.75" x14ac:dyDescent="0.25">
      <c r="A753" s="132" t="s">
        <v>22</v>
      </c>
      <c r="B753" s="133">
        <v>41518</v>
      </c>
      <c r="C753" s="132" t="s">
        <v>95</v>
      </c>
      <c r="D753" s="132">
        <v>34</v>
      </c>
      <c r="E753" s="135">
        <v>39058.44</v>
      </c>
    </row>
    <row r="754" spans="1:5" ht="15.75" x14ac:dyDescent="0.25">
      <c r="A754" s="132" t="s">
        <v>22</v>
      </c>
      <c r="B754" s="133">
        <v>41820</v>
      </c>
      <c r="C754" s="132" t="s">
        <v>95</v>
      </c>
      <c r="D754" s="132">
        <v>45</v>
      </c>
      <c r="E754" s="135">
        <v>53246.04</v>
      </c>
    </row>
    <row r="755" spans="1:5" ht="15.75" x14ac:dyDescent="0.25">
      <c r="A755" s="132" t="s">
        <v>22</v>
      </c>
      <c r="B755" s="133">
        <v>41943</v>
      </c>
      <c r="C755" s="132" t="s">
        <v>95</v>
      </c>
      <c r="D755" s="132">
        <v>97</v>
      </c>
      <c r="E755" s="135">
        <v>116874.98</v>
      </c>
    </row>
    <row r="756" spans="1:5" ht="15.75" x14ac:dyDescent="0.25">
      <c r="A756" s="132" t="s">
        <v>22</v>
      </c>
      <c r="B756" s="133">
        <v>24838</v>
      </c>
      <c r="C756" s="132" t="s">
        <v>25</v>
      </c>
      <c r="D756" s="132">
        <v>1</v>
      </c>
      <c r="E756" s="135">
        <v>1944.58</v>
      </c>
    </row>
    <row r="757" spans="1:5" ht="15.75" x14ac:dyDescent="0.25">
      <c r="A757" s="132" t="s">
        <v>22</v>
      </c>
      <c r="B757" s="133">
        <v>29587</v>
      </c>
      <c r="C757" s="132" t="s">
        <v>25</v>
      </c>
      <c r="D757" s="132">
        <v>1</v>
      </c>
      <c r="E757" s="135">
        <v>3411.06</v>
      </c>
    </row>
    <row r="758" spans="1:5" ht="15.75" x14ac:dyDescent="0.25">
      <c r="A758" s="132" t="s">
        <v>22</v>
      </c>
      <c r="B758" s="133">
        <v>29952</v>
      </c>
      <c r="C758" s="132" t="s">
        <v>25</v>
      </c>
      <c r="D758" s="132">
        <v>7</v>
      </c>
      <c r="E758" s="135">
        <v>30649.040000000001</v>
      </c>
    </row>
    <row r="759" spans="1:5" ht="15.75" x14ac:dyDescent="0.25">
      <c r="A759" s="132" t="s">
        <v>22</v>
      </c>
      <c r="B759" s="133">
        <v>30317</v>
      </c>
      <c r="C759" s="132" t="s">
        <v>25</v>
      </c>
      <c r="D759" s="132">
        <v>1</v>
      </c>
      <c r="E759" s="135">
        <v>4339.8900000000003</v>
      </c>
    </row>
    <row r="760" spans="1:5" ht="15.75" x14ac:dyDescent="0.25">
      <c r="A760" s="132" t="s">
        <v>22</v>
      </c>
      <c r="B760" s="133">
        <v>41365</v>
      </c>
      <c r="C760" s="132" t="s">
        <v>25</v>
      </c>
      <c r="D760" s="132">
        <v>5</v>
      </c>
      <c r="E760" s="135">
        <v>30381.73</v>
      </c>
    </row>
    <row r="761" spans="1:5" ht="15.75" x14ac:dyDescent="0.25">
      <c r="A761" s="132" t="s">
        <v>22</v>
      </c>
      <c r="B761" s="133">
        <v>25934</v>
      </c>
      <c r="C761" s="132" t="s">
        <v>96</v>
      </c>
      <c r="D761" s="132">
        <v>5</v>
      </c>
      <c r="E761" s="135">
        <v>6688.23</v>
      </c>
    </row>
    <row r="762" spans="1:5" ht="15.75" x14ac:dyDescent="0.25">
      <c r="A762" s="132" t="s">
        <v>22</v>
      </c>
      <c r="B762" s="133">
        <v>26299</v>
      </c>
      <c r="C762" s="132" t="s">
        <v>96</v>
      </c>
      <c r="D762" s="132">
        <v>7</v>
      </c>
      <c r="E762" s="135">
        <v>8242.1299999999992</v>
      </c>
    </row>
    <row r="763" spans="1:5" ht="15.75" x14ac:dyDescent="0.25">
      <c r="A763" s="132" t="s">
        <v>22</v>
      </c>
      <c r="B763" s="133">
        <v>26665</v>
      </c>
      <c r="C763" s="132" t="s">
        <v>96</v>
      </c>
      <c r="D763" s="132">
        <v>12</v>
      </c>
      <c r="E763" s="135">
        <v>14735.72</v>
      </c>
    </row>
    <row r="764" spans="1:5" ht="15.75" x14ac:dyDescent="0.25">
      <c r="A764" s="132" t="s">
        <v>22</v>
      </c>
      <c r="B764" s="133">
        <v>27030</v>
      </c>
      <c r="C764" s="132" t="s">
        <v>96</v>
      </c>
      <c r="D764" s="132">
        <v>37</v>
      </c>
      <c r="E764" s="135">
        <v>52928.67</v>
      </c>
    </row>
    <row r="765" spans="1:5" ht="15.75" x14ac:dyDescent="0.25">
      <c r="A765" s="132" t="s">
        <v>22</v>
      </c>
      <c r="B765" s="133">
        <v>27760</v>
      </c>
      <c r="C765" s="132" t="s">
        <v>96</v>
      </c>
      <c r="D765" s="132">
        <v>4</v>
      </c>
      <c r="E765" s="135">
        <v>7309.29</v>
      </c>
    </row>
    <row r="766" spans="1:5" ht="15.75" x14ac:dyDescent="0.25">
      <c r="A766" s="132" t="s">
        <v>22</v>
      </c>
      <c r="B766" s="133">
        <v>28126</v>
      </c>
      <c r="C766" s="132" t="s">
        <v>96</v>
      </c>
      <c r="D766" s="132">
        <v>37</v>
      </c>
      <c r="E766" s="135">
        <v>54768.61</v>
      </c>
    </row>
    <row r="767" spans="1:5" ht="15.75" x14ac:dyDescent="0.25">
      <c r="A767" s="132" t="s">
        <v>22</v>
      </c>
      <c r="B767" s="133">
        <v>28491</v>
      </c>
      <c r="C767" s="132" t="s">
        <v>96</v>
      </c>
      <c r="D767" s="132">
        <v>7</v>
      </c>
      <c r="E767" s="135">
        <v>15025.51</v>
      </c>
    </row>
    <row r="768" spans="1:5" ht="15.75" x14ac:dyDescent="0.25">
      <c r="A768" s="132" t="s">
        <v>22</v>
      </c>
      <c r="B768" s="133">
        <v>28856</v>
      </c>
      <c r="C768" s="132" t="s">
        <v>96</v>
      </c>
      <c r="D768" s="132">
        <v>39</v>
      </c>
      <c r="E768" s="135">
        <v>62518.400000000001</v>
      </c>
    </row>
    <row r="769" spans="1:5" ht="15.75" x14ac:dyDescent="0.25">
      <c r="A769" s="132" t="s">
        <v>22</v>
      </c>
      <c r="B769" s="133">
        <v>29221</v>
      </c>
      <c r="C769" s="132" t="s">
        <v>96</v>
      </c>
      <c r="D769" s="132">
        <v>22</v>
      </c>
      <c r="E769" s="135">
        <v>33949.81</v>
      </c>
    </row>
    <row r="770" spans="1:5" ht="15.75" x14ac:dyDescent="0.25">
      <c r="A770" s="132" t="s">
        <v>22</v>
      </c>
      <c r="B770" s="133">
        <v>29587</v>
      </c>
      <c r="C770" s="132" t="s">
        <v>96</v>
      </c>
      <c r="D770" s="132">
        <v>8</v>
      </c>
      <c r="E770" s="135">
        <v>15942.16</v>
      </c>
    </row>
    <row r="771" spans="1:5" ht="15.75" x14ac:dyDescent="0.25">
      <c r="A771" s="132" t="s">
        <v>22</v>
      </c>
      <c r="B771" s="133">
        <v>29952</v>
      </c>
      <c r="C771" s="132" t="s">
        <v>96</v>
      </c>
      <c r="D771" s="132">
        <v>11</v>
      </c>
      <c r="E771" s="135">
        <v>29212.12</v>
      </c>
    </row>
    <row r="772" spans="1:5" ht="15.75" x14ac:dyDescent="0.25">
      <c r="A772" s="132" t="s">
        <v>22</v>
      </c>
      <c r="B772" s="133">
        <v>30317</v>
      </c>
      <c r="C772" s="132" t="s">
        <v>96</v>
      </c>
      <c r="D772" s="132">
        <v>24</v>
      </c>
      <c r="E772" s="135">
        <v>57217.7</v>
      </c>
    </row>
    <row r="773" spans="1:5" ht="15.75" x14ac:dyDescent="0.25">
      <c r="A773" s="132" t="s">
        <v>22</v>
      </c>
      <c r="B773" s="133">
        <v>30682</v>
      </c>
      <c r="C773" s="132" t="s">
        <v>96</v>
      </c>
      <c r="D773" s="132">
        <v>26</v>
      </c>
      <c r="E773" s="135">
        <v>65182.13</v>
      </c>
    </row>
    <row r="774" spans="1:5" ht="15.75" x14ac:dyDescent="0.25">
      <c r="A774" s="132" t="s">
        <v>22</v>
      </c>
      <c r="B774" s="133">
        <v>31048</v>
      </c>
      <c r="C774" s="132" t="s">
        <v>96</v>
      </c>
      <c r="D774" s="132">
        <v>21</v>
      </c>
      <c r="E774" s="135">
        <v>39045.82</v>
      </c>
    </row>
    <row r="775" spans="1:5" ht="15.75" x14ac:dyDescent="0.25">
      <c r="A775" s="132" t="s">
        <v>22</v>
      </c>
      <c r="B775" s="133">
        <v>31413</v>
      </c>
      <c r="C775" s="132" t="s">
        <v>96</v>
      </c>
      <c r="D775" s="132">
        <v>7</v>
      </c>
      <c r="E775" s="135">
        <v>15658.86</v>
      </c>
    </row>
    <row r="776" spans="1:5" ht="15.75" x14ac:dyDescent="0.25">
      <c r="A776" s="132" t="s">
        <v>22</v>
      </c>
      <c r="B776" s="133">
        <v>31778</v>
      </c>
      <c r="C776" s="132" t="s">
        <v>96</v>
      </c>
      <c r="D776" s="132">
        <v>3</v>
      </c>
      <c r="E776" s="135">
        <v>6038.09</v>
      </c>
    </row>
    <row r="777" spans="1:5" ht="15.75" x14ac:dyDescent="0.25">
      <c r="A777" s="132" t="s">
        <v>22</v>
      </c>
      <c r="B777" s="133">
        <v>32143</v>
      </c>
      <c r="C777" s="132" t="s">
        <v>96</v>
      </c>
      <c r="D777" s="132">
        <v>7</v>
      </c>
      <c r="E777" s="135">
        <v>15352.34</v>
      </c>
    </row>
    <row r="778" spans="1:5" ht="15.75" x14ac:dyDescent="0.25">
      <c r="A778" s="132" t="s">
        <v>22</v>
      </c>
      <c r="B778" s="133">
        <v>32509</v>
      </c>
      <c r="C778" s="132" t="s">
        <v>96</v>
      </c>
      <c r="D778" s="132">
        <v>11</v>
      </c>
      <c r="E778" s="135">
        <v>25861.72</v>
      </c>
    </row>
    <row r="779" spans="1:5" ht="15.75" x14ac:dyDescent="0.25">
      <c r="A779" s="132" t="s">
        <v>22</v>
      </c>
      <c r="B779" s="133">
        <v>32874</v>
      </c>
      <c r="C779" s="132" t="s">
        <v>96</v>
      </c>
      <c r="D779" s="132">
        <v>11</v>
      </c>
      <c r="E779" s="135">
        <v>26946.41</v>
      </c>
    </row>
    <row r="780" spans="1:5" ht="15.75" x14ac:dyDescent="0.25">
      <c r="A780" s="132" t="s">
        <v>22</v>
      </c>
      <c r="B780" s="133">
        <v>33239</v>
      </c>
      <c r="C780" s="132" t="s">
        <v>96</v>
      </c>
      <c r="D780" s="132">
        <v>15</v>
      </c>
      <c r="E780" s="135">
        <v>38281.03</v>
      </c>
    </row>
    <row r="781" spans="1:5" ht="15.75" x14ac:dyDescent="0.25">
      <c r="A781" s="132" t="s">
        <v>22</v>
      </c>
      <c r="B781" s="133">
        <v>33970</v>
      </c>
      <c r="C781" s="132" t="s">
        <v>96</v>
      </c>
      <c r="D781" s="132">
        <v>11</v>
      </c>
      <c r="E781" s="135">
        <v>29151.3</v>
      </c>
    </row>
    <row r="782" spans="1:5" ht="15.75" x14ac:dyDescent="0.25">
      <c r="A782" s="132" t="s">
        <v>22</v>
      </c>
      <c r="B782" s="133">
        <v>34335</v>
      </c>
      <c r="C782" s="132" t="s">
        <v>96</v>
      </c>
      <c r="D782" s="132">
        <v>13</v>
      </c>
      <c r="E782" s="135">
        <v>33439.160000000003</v>
      </c>
    </row>
    <row r="783" spans="1:5" ht="15.75" x14ac:dyDescent="0.25">
      <c r="A783" s="132" t="s">
        <v>22</v>
      </c>
      <c r="B783" s="133">
        <v>34700</v>
      </c>
      <c r="C783" s="132" t="s">
        <v>96</v>
      </c>
      <c r="D783" s="132">
        <v>12</v>
      </c>
      <c r="E783" s="135">
        <v>31864.1</v>
      </c>
    </row>
    <row r="784" spans="1:5" ht="15.75" x14ac:dyDescent="0.25">
      <c r="A784" s="132" t="s">
        <v>22</v>
      </c>
      <c r="B784" s="133">
        <v>35065</v>
      </c>
      <c r="C784" s="132" t="s">
        <v>96</v>
      </c>
      <c r="D784" s="132">
        <v>40</v>
      </c>
      <c r="E784" s="135">
        <v>93697.9</v>
      </c>
    </row>
    <row r="785" spans="1:5" ht="15.75" x14ac:dyDescent="0.25">
      <c r="A785" s="132" t="s">
        <v>22</v>
      </c>
      <c r="B785" s="133">
        <v>35431</v>
      </c>
      <c r="C785" s="132" t="s">
        <v>96</v>
      </c>
      <c r="D785" s="132">
        <v>60</v>
      </c>
      <c r="E785" s="135">
        <v>135412.88</v>
      </c>
    </row>
    <row r="786" spans="1:5" ht="15.75" x14ac:dyDescent="0.25">
      <c r="A786" s="132" t="s">
        <v>22</v>
      </c>
      <c r="B786" s="133">
        <v>35796</v>
      </c>
      <c r="C786" s="132" t="s">
        <v>96</v>
      </c>
      <c r="D786" s="132">
        <v>56</v>
      </c>
      <c r="E786" s="135">
        <v>129090.36</v>
      </c>
    </row>
    <row r="787" spans="1:5" ht="15.75" x14ac:dyDescent="0.25">
      <c r="A787" s="132" t="s">
        <v>22</v>
      </c>
      <c r="B787" s="133">
        <v>36526</v>
      </c>
      <c r="C787" s="132" t="s">
        <v>96</v>
      </c>
      <c r="D787" s="132">
        <v>22</v>
      </c>
      <c r="E787" s="135">
        <v>57501.43</v>
      </c>
    </row>
    <row r="788" spans="1:5" ht="15.75" x14ac:dyDescent="0.25">
      <c r="A788" s="132" t="s">
        <v>22</v>
      </c>
      <c r="B788" s="133">
        <v>36892</v>
      </c>
      <c r="C788" s="132" t="s">
        <v>96</v>
      </c>
      <c r="D788" s="132">
        <v>14</v>
      </c>
      <c r="E788" s="135">
        <v>22021.58</v>
      </c>
    </row>
    <row r="789" spans="1:5" ht="15.75" x14ac:dyDescent="0.25">
      <c r="A789" s="132" t="s">
        <v>22</v>
      </c>
      <c r="B789" s="133">
        <v>37257</v>
      </c>
      <c r="C789" s="132" t="s">
        <v>96</v>
      </c>
      <c r="D789" s="132">
        <v>32</v>
      </c>
      <c r="E789" s="135">
        <v>55883.46</v>
      </c>
    </row>
    <row r="790" spans="1:5" ht="15.75" x14ac:dyDescent="0.25">
      <c r="A790" s="132" t="s">
        <v>22</v>
      </c>
      <c r="B790" s="133">
        <v>37622</v>
      </c>
      <c r="C790" s="132" t="s">
        <v>96</v>
      </c>
      <c r="D790" s="132">
        <v>37</v>
      </c>
      <c r="E790" s="135">
        <v>52882.57</v>
      </c>
    </row>
    <row r="791" spans="1:5" ht="15.75" x14ac:dyDescent="0.25">
      <c r="A791" s="132" t="s">
        <v>22</v>
      </c>
      <c r="B791" s="133">
        <v>37987</v>
      </c>
      <c r="C791" s="132" t="s">
        <v>96</v>
      </c>
      <c r="D791" s="132">
        <v>12</v>
      </c>
      <c r="E791" s="135">
        <v>38254.03</v>
      </c>
    </row>
    <row r="792" spans="1:5" ht="15.75" x14ac:dyDescent="0.25">
      <c r="A792" s="132" t="s">
        <v>22</v>
      </c>
      <c r="B792" s="133">
        <v>38353</v>
      </c>
      <c r="C792" s="132" t="s">
        <v>96</v>
      </c>
      <c r="D792" s="132">
        <v>56</v>
      </c>
      <c r="E792" s="135">
        <v>160877.76000000001</v>
      </c>
    </row>
    <row r="793" spans="1:5" ht="15.75" x14ac:dyDescent="0.25">
      <c r="A793" s="132" t="s">
        <v>22</v>
      </c>
      <c r="B793" s="133">
        <v>38718</v>
      </c>
      <c r="C793" s="132" t="s">
        <v>96</v>
      </c>
      <c r="D793" s="132">
        <v>24</v>
      </c>
      <c r="E793" s="135">
        <v>42774.36</v>
      </c>
    </row>
    <row r="794" spans="1:5" ht="15.75" x14ac:dyDescent="0.25">
      <c r="A794" s="132" t="s">
        <v>22</v>
      </c>
      <c r="B794" s="133">
        <v>39083</v>
      </c>
      <c r="C794" s="132" t="s">
        <v>96</v>
      </c>
      <c r="D794" s="132">
        <v>54</v>
      </c>
      <c r="E794" s="135">
        <v>35128.11</v>
      </c>
    </row>
    <row r="795" spans="1:5" ht="15.75" x14ac:dyDescent="0.25">
      <c r="A795" s="132" t="s">
        <v>22</v>
      </c>
      <c r="B795" s="133">
        <v>39782</v>
      </c>
      <c r="C795" s="132" t="s">
        <v>96</v>
      </c>
      <c r="D795" s="132">
        <v>51</v>
      </c>
      <c r="E795" s="135">
        <v>125511.2</v>
      </c>
    </row>
    <row r="796" spans="1:5" ht="15.75" x14ac:dyDescent="0.25">
      <c r="A796" s="132" t="s">
        <v>22</v>
      </c>
      <c r="B796" s="133">
        <v>40117</v>
      </c>
      <c r="C796" s="132" t="s">
        <v>96</v>
      </c>
      <c r="D796" s="132">
        <v>1</v>
      </c>
      <c r="E796" s="135">
        <v>24231.58</v>
      </c>
    </row>
    <row r="797" spans="1:5" ht="15.75" x14ac:dyDescent="0.25">
      <c r="A797" s="132" t="s">
        <v>22</v>
      </c>
      <c r="B797" s="133">
        <v>40512</v>
      </c>
      <c r="C797" s="132" t="s">
        <v>96</v>
      </c>
      <c r="D797" s="132">
        <v>40</v>
      </c>
      <c r="E797" s="135">
        <v>152489.32</v>
      </c>
    </row>
    <row r="798" spans="1:5" ht="15.75" x14ac:dyDescent="0.25">
      <c r="A798" s="132" t="s">
        <v>22</v>
      </c>
      <c r="B798" s="133">
        <v>41060</v>
      </c>
      <c r="C798" s="132" t="s">
        <v>96</v>
      </c>
      <c r="D798" s="132">
        <v>14</v>
      </c>
      <c r="E798" s="135">
        <v>51607.040000000001</v>
      </c>
    </row>
    <row r="799" spans="1:5" ht="15.75" x14ac:dyDescent="0.25">
      <c r="A799" s="132" t="s">
        <v>22</v>
      </c>
      <c r="B799" s="133">
        <v>41121</v>
      </c>
      <c r="C799" s="132" t="s">
        <v>96</v>
      </c>
      <c r="D799" s="132">
        <v>18</v>
      </c>
      <c r="E799" s="135">
        <v>43488.81</v>
      </c>
    </row>
    <row r="800" spans="1:5" ht="15.75" x14ac:dyDescent="0.25">
      <c r="A800" s="132" t="s">
        <v>22</v>
      </c>
      <c r="B800" s="133">
        <v>41518</v>
      </c>
      <c r="C800" s="132" t="s">
        <v>96</v>
      </c>
      <c r="D800" s="132">
        <v>17</v>
      </c>
      <c r="E800" s="135">
        <v>55785.89</v>
      </c>
    </row>
    <row r="801" spans="1:5" ht="15.75" x14ac:dyDescent="0.25">
      <c r="A801" s="132" t="s">
        <v>22</v>
      </c>
      <c r="B801" s="133">
        <v>41820</v>
      </c>
      <c r="C801" s="132" t="s">
        <v>96</v>
      </c>
      <c r="D801" s="132">
        <v>12</v>
      </c>
      <c r="E801" s="135">
        <v>42297.93</v>
      </c>
    </row>
    <row r="802" spans="1:5" ht="15.75" x14ac:dyDescent="0.25">
      <c r="A802" s="132" t="s">
        <v>22</v>
      </c>
      <c r="B802" s="133">
        <v>41943</v>
      </c>
      <c r="C802" s="132" t="s">
        <v>96</v>
      </c>
      <c r="D802" s="132">
        <v>62</v>
      </c>
      <c r="E802" s="135">
        <v>204055.92</v>
      </c>
    </row>
    <row r="803" spans="1:5" ht="15.75" x14ac:dyDescent="0.25">
      <c r="A803" s="132" t="s">
        <v>22</v>
      </c>
      <c r="B803" s="133">
        <v>31048</v>
      </c>
      <c r="C803" s="132" t="s">
        <v>35</v>
      </c>
      <c r="D803" s="132">
        <v>2</v>
      </c>
      <c r="E803" s="135">
        <v>-11018.73</v>
      </c>
    </row>
    <row r="804" spans="1:5" ht="15.75" x14ac:dyDescent="0.25">
      <c r="A804" s="132" t="s">
        <v>22</v>
      </c>
      <c r="B804" s="133">
        <v>39782</v>
      </c>
      <c r="C804" s="132" t="s">
        <v>35</v>
      </c>
      <c r="D804" s="132">
        <v>1</v>
      </c>
      <c r="E804" s="135">
        <v>8367.8700000000008</v>
      </c>
    </row>
    <row r="805" spans="1:5" ht="15.75" x14ac:dyDescent="0.25">
      <c r="A805" s="132" t="s">
        <v>22</v>
      </c>
      <c r="B805" s="133">
        <v>40512</v>
      </c>
      <c r="C805" s="132" t="s">
        <v>35</v>
      </c>
      <c r="D805" s="132">
        <v>1</v>
      </c>
      <c r="E805" s="135">
        <v>3137.52</v>
      </c>
    </row>
    <row r="806" spans="1:5" ht="15.75" x14ac:dyDescent="0.25">
      <c r="A806" s="132" t="s">
        <v>22</v>
      </c>
      <c r="B806" s="133">
        <v>41943</v>
      </c>
      <c r="C806" s="132" t="s">
        <v>35</v>
      </c>
      <c r="D806" s="132">
        <v>3</v>
      </c>
      <c r="E806" s="135">
        <v>23560.07</v>
      </c>
    </row>
    <row r="807" spans="1:5" ht="15.75" x14ac:dyDescent="0.25">
      <c r="A807" s="132" t="s">
        <v>22</v>
      </c>
      <c r="B807" s="133">
        <v>25934</v>
      </c>
      <c r="C807" s="132" t="s">
        <v>24</v>
      </c>
      <c r="D807" s="132">
        <v>3</v>
      </c>
      <c r="E807" s="135">
        <v>1389.82</v>
      </c>
    </row>
    <row r="808" spans="1:5" ht="15.75" x14ac:dyDescent="0.25">
      <c r="A808" s="132" t="s">
        <v>22</v>
      </c>
      <c r="B808" s="133">
        <v>26299</v>
      </c>
      <c r="C808" s="132" t="s">
        <v>24</v>
      </c>
      <c r="D808" s="132">
        <v>79</v>
      </c>
      <c r="E808" s="135">
        <v>34276.15</v>
      </c>
    </row>
    <row r="809" spans="1:5" ht="15.75" x14ac:dyDescent="0.25">
      <c r="A809" s="132" t="s">
        <v>22</v>
      </c>
      <c r="B809" s="133">
        <v>26665</v>
      </c>
      <c r="C809" s="132" t="s">
        <v>24</v>
      </c>
      <c r="D809" s="132">
        <v>299</v>
      </c>
      <c r="E809" s="135">
        <v>151937.65</v>
      </c>
    </row>
    <row r="810" spans="1:5" ht="15.75" x14ac:dyDescent="0.25">
      <c r="A810" s="132" t="s">
        <v>22</v>
      </c>
      <c r="B810" s="133">
        <v>27030</v>
      </c>
      <c r="C810" s="132" t="s">
        <v>24</v>
      </c>
      <c r="D810" s="132">
        <v>128</v>
      </c>
      <c r="E810" s="135">
        <v>60092.160000000003</v>
      </c>
    </row>
    <row r="811" spans="1:5" ht="15.75" x14ac:dyDescent="0.25">
      <c r="A811" s="132" t="s">
        <v>22</v>
      </c>
      <c r="B811" s="133">
        <v>28126</v>
      </c>
      <c r="C811" s="132" t="s">
        <v>24</v>
      </c>
      <c r="D811" s="132">
        <v>20</v>
      </c>
      <c r="E811" s="135">
        <v>12746.87</v>
      </c>
    </row>
    <row r="812" spans="1:5" ht="15.75" x14ac:dyDescent="0.25">
      <c r="A812" s="132" t="s">
        <v>22</v>
      </c>
      <c r="B812" s="133">
        <v>28491</v>
      </c>
      <c r="C812" s="132" t="s">
        <v>24</v>
      </c>
      <c r="D812" s="132">
        <v>18</v>
      </c>
      <c r="E812" s="135">
        <v>12599.1</v>
      </c>
    </row>
    <row r="813" spans="1:5" ht="15.75" x14ac:dyDescent="0.25">
      <c r="A813" s="132" t="s">
        <v>22</v>
      </c>
      <c r="B813" s="133">
        <v>28856</v>
      </c>
      <c r="C813" s="132" t="s">
        <v>24</v>
      </c>
      <c r="D813" s="132">
        <v>54</v>
      </c>
      <c r="E813" s="135">
        <v>31454.9</v>
      </c>
    </row>
    <row r="814" spans="1:5" ht="15.75" x14ac:dyDescent="0.25">
      <c r="A814" s="132" t="s">
        <v>22</v>
      </c>
      <c r="B814" s="133">
        <v>29221</v>
      </c>
      <c r="C814" s="132" t="s">
        <v>24</v>
      </c>
      <c r="D814" s="132">
        <v>18</v>
      </c>
      <c r="E814" s="135">
        <v>14298.95</v>
      </c>
    </row>
    <row r="815" spans="1:5" ht="15.75" x14ac:dyDescent="0.25">
      <c r="A815" s="132" t="s">
        <v>22</v>
      </c>
      <c r="B815" s="133">
        <v>29587</v>
      </c>
      <c r="C815" s="132" t="s">
        <v>24</v>
      </c>
      <c r="D815" s="132">
        <v>10</v>
      </c>
      <c r="E815" s="135">
        <v>9628.07</v>
      </c>
    </row>
    <row r="816" spans="1:5" ht="15.75" x14ac:dyDescent="0.25">
      <c r="A816" s="132" t="s">
        <v>22</v>
      </c>
      <c r="B816" s="133">
        <v>29952</v>
      </c>
      <c r="C816" s="132" t="s">
        <v>24</v>
      </c>
      <c r="D816" s="132">
        <v>19</v>
      </c>
      <c r="E816" s="135">
        <v>20046.95</v>
      </c>
    </row>
    <row r="817" spans="1:5" ht="15.75" x14ac:dyDescent="0.25">
      <c r="A817" s="132" t="s">
        <v>22</v>
      </c>
      <c r="B817" s="133">
        <v>30317</v>
      </c>
      <c r="C817" s="132" t="s">
        <v>24</v>
      </c>
      <c r="D817" s="132">
        <v>14</v>
      </c>
      <c r="E817" s="135">
        <v>14290.37</v>
      </c>
    </row>
    <row r="818" spans="1:5" ht="15.75" x14ac:dyDescent="0.25">
      <c r="A818" s="132" t="s">
        <v>22</v>
      </c>
      <c r="B818" s="133">
        <v>30682</v>
      </c>
      <c r="C818" s="132" t="s">
        <v>24</v>
      </c>
      <c r="D818" s="132">
        <v>59</v>
      </c>
      <c r="E818" s="135">
        <v>39647.25</v>
      </c>
    </row>
    <row r="819" spans="1:5" ht="15.75" x14ac:dyDescent="0.25">
      <c r="A819" s="132" t="s">
        <v>22</v>
      </c>
      <c r="B819" s="133">
        <v>31048</v>
      </c>
      <c r="C819" s="132" t="s">
        <v>24</v>
      </c>
      <c r="D819" s="132">
        <v>10</v>
      </c>
      <c r="E819" s="135">
        <v>13396.55</v>
      </c>
    </row>
    <row r="820" spans="1:5" ht="15.75" x14ac:dyDescent="0.25">
      <c r="A820" s="132" t="s">
        <v>22</v>
      </c>
      <c r="B820" s="133">
        <v>31413</v>
      </c>
      <c r="C820" s="132" t="s">
        <v>24</v>
      </c>
      <c r="D820" s="132">
        <v>31</v>
      </c>
      <c r="E820" s="135">
        <v>27165.8</v>
      </c>
    </row>
    <row r="821" spans="1:5" ht="15.75" x14ac:dyDescent="0.25">
      <c r="A821" s="132" t="s">
        <v>22</v>
      </c>
      <c r="B821" s="133">
        <v>31778</v>
      </c>
      <c r="C821" s="132" t="s">
        <v>24</v>
      </c>
      <c r="D821" s="132">
        <v>46</v>
      </c>
      <c r="E821" s="135">
        <v>42076.84</v>
      </c>
    </row>
    <row r="822" spans="1:5" ht="15.75" x14ac:dyDescent="0.25">
      <c r="A822" s="132" t="s">
        <v>22</v>
      </c>
      <c r="B822" s="133">
        <v>32143</v>
      </c>
      <c r="C822" s="132" t="s">
        <v>24</v>
      </c>
      <c r="D822" s="132">
        <v>99</v>
      </c>
      <c r="E822" s="135">
        <v>99472.65</v>
      </c>
    </row>
    <row r="823" spans="1:5" ht="15.75" x14ac:dyDescent="0.25">
      <c r="A823" s="132" t="s">
        <v>22</v>
      </c>
      <c r="B823" s="133">
        <v>32509</v>
      </c>
      <c r="C823" s="132" t="s">
        <v>24</v>
      </c>
      <c r="D823" s="132">
        <v>74</v>
      </c>
      <c r="E823" s="135">
        <v>78347.199999999997</v>
      </c>
    </row>
    <row r="824" spans="1:5" ht="15.75" x14ac:dyDescent="0.25">
      <c r="A824" s="132" t="s">
        <v>22</v>
      </c>
      <c r="B824" s="133">
        <v>32874</v>
      </c>
      <c r="C824" s="132" t="s">
        <v>24</v>
      </c>
      <c r="D824" s="132">
        <v>116</v>
      </c>
      <c r="E824" s="135">
        <v>115766.8</v>
      </c>
    </row>
    <row r="825" spans="1:5" ht="15.75" x14ac:dyDescent="0.25">
      <c r="A825" s="132" t="s">
        <v>22</v>
      </c>
      <c r="B825" s="133">
        <v>33239</v>
      </c>
      <c r="C825" s="132" t="s">
        <v>24</v>
      </c>
      <c r="D825" s="132">
        <v>47</v>
      </c>
      <c r="E825" s="135">
        <v>46058.69</v>
      </c>
    </row>
    <row r="826" spans="1:5" ht="15.75" x14ac:dyDescent="0.25">
      <c r="A826" s="132" t="s">
        <v>22</v>
      </c>
      <c r="B826" s="133">
        <v>33604</v>
      </c>
      <c r="C826" s="132" t="s">
        <v>24</v>
      </c>
      <c r="D826" s="132">
        <v>238</v>
      </c>
      <c r="E826" s="135">
        <v>242138.67</v>
      </c>
    </row>
    <row r="827" spans="1:5" ht="15.75" x14ac:dyDescent="0.25">
      <c r="A827" s="132" t="s">
        <v>22</v>
      </c>
      <c r="B827" s="133">
        <v>33970</v>
      </c>
      <c r="C827" s="132" t="s">
        <v>24</v>
      </c>
      <c r="D827" s="132">
        <v>199</v>
      </c>
      <c r="E827" s="135">
        <v>216872.48</v>
      </c>
    </row>
    <row r="828" spans="1:5" ht="15.75" x14ac:dyDescent="0.25">
      <c r="A828" s="132" t="s">
        <v>22</v>
      </c>
      <c r="B828" s="133">
        <v>34335</v>
      </c>
      <c r="C828" s="132" t="s">
        <v>24</v>
      </c>
      <c r="D828" s="132">
        <v>283</v>
      </c>
      <c r="E828" s="135">
        <v>303379.78999999998</v>
      </c>
    </row>
    <row r="829" spans="1:5" ht="15.75" x14ac:dyDescent="0.25">
      <c r="A829" s="132" t="s">
        <v>22</v>
      </c>
      <c r="B829" s="133">
        <v>34700</v>
      </c>
      <c r="C829" s="132" t="s">
        <v>24</v>
      </c>
      <c r="D829" s="132">
        <v>462</v>
      </c>
      <c r="E829" s="135">
        <v>492635.21</v>
      </c>
    </row>
    <row r="830" spans="1:5" ht="15.75" x14ac:dyDescent="0.25">
      <c r="A830" s="132" t="s">
        <v>22</v>
      </c>
      <c r="B830" s="133">
        <v>35065</v>
      </c>
      <c r="C830" s="132" t="s">
        <v>24</v>
      </c>
      <c r="D830" s="132">
        <v>313</v>
      </c>
      <c r="E830" s="135">
        <v>314636.21000000002</v>
      </c>
    </row>
    <row r="831" spans="1:5" ht="15.75" x14ac:dyDescent="0.25">
      <c r="A831" s="132" t="s">
        <v>22</v>
      </c>
      <c r="B831" s="133">
        <v>35431</v>
      </c>
      <c r="C831" s="132" t="s">
        <v>24</v>
      </c>
      <c r="D831" s="132">
        <v>533</v>
      </c>
      <c r="E831" s="135">
        <v>515944.52</v>
      </c>
    </row>
    <row r="832" spans="1:5" ht="15.75" x14ac:dyDescent="0.25">
      <c r="A832" s="132" t="s">
        <v>22</v>
      </c>
      <c r="B832" s="133">
        <v>35796</v>
      </c>
      <c r="C832" s="132" t="s">
        <v>24</v>
      </c>
      <c r="D832" s="132">
        <v>269</v>
      </c>
      <c r="E832" s="135">
        <v>260733.59</v>
      </c>
    </row>
    <row r="833" spans="1:5" ht="15.75" x14ac:dyDescent="0.25">
      <c r="A833" s="132" t="s">
        <v>22</v>
      </c>
      <c r="B833" s="133">
        <v>36526</v>
      </c>
      <c r="C833" s="132" t="s">
        <v>24</v>
      </c>
      <c r="D833" s="132">
        <v>1</v>
      </c>
      <c r="E833" s="135">
        <v>-0.17</v>
      </c>
    </row>
    <row r="834" spans="1:5" ht="15.75" x14ac:dyDescent="0.25">
      <c r="A834" s="132" t="s">
        <v>22</v>
      </c>
      <c r="B834" s="133">
        <v>36892</v>
      </c>
      <c r="C834" s="132" t="s">
        <v>24</v>
      </c>
      <c r="D834" s="132">
        <v>2</v>
      </c>
      <c r="E834" s="135">
        <v>4557.6400000000003</v>
      </c>
    </row>
    <row r="835" spans="1:5" ht="15.75" x14ac:dyDescent="0.25">
      <c r="A835" s="132" t="s">
        <v>22</v>
      </c>
      <c r="B835" s="133">
        <v>37257</v>
      </c>
      <c r="C835" s="132" t="s">
        <v>24</v>
      </c>
      <c r="D835" s="132">
        <v>823</v>
      </c>
      <c r="E835" s="135">
        <v>329973.74</v>
      </c>
    </row>
    <row r="836" spans="1:5" ht="15.75" x14ac:dyDescent="0.25">
      <c r="A836" s="132" t="s">
        <v>22</v>
      </c>
      <c r="B836" s="133">
        <v>37622</v>
      </c>
      <c r="C836" s="132" t="s">
        <v>24</v>
      </c>
      <c r="D836" s="132">
        <v>353</v>
      </c>
      <c r="E836" s="135">
        <v>274222.75</v>
      </c>
    </row>
    <row r="837" spans="1:5" ht="15.75" x14ac:dyDescent="0.25">
      <c r="A837" s="132" t="s">
        <v>22</v>
      </c>
      <c r="B837" s="133">
        <v>37987</v>
      </c>
      <c r="C837" s="132" t="s">
        <v>24</v>
      </c>
      <c r="D837" s="132">
        <v>576</v>
      </c>
      <c r="E837" s="135">
        <v>591503.62</v>
      </c>
    </row>
    <row r="838" spans="1:5" ht="15.75" x14ac:dyDescent="0.25">
      <c r="A838" s="132" t="s">
        <v>22</v>
      </c>
      <c r="B838" s="133">
        <v>38353</v>
      </c>
      <c r="C838" s="132" t="s">
        <v>24</v>
      </c>
      <c r="D838" s="132">
        <v>598</v>
      </c>
      <c r="E838" s="135">
        <v>732015.2</v>
      </c>
    </row>
    <row r="839" spans="1:5" ht="15.75" x14ac:dyDescent="0.25">
      <c r="A839" s="132" t="s">
        <v>22</v>
      </c>
      <c r="B839" s="133">
        <v>38718</v>
      </c>
      <c r="C839" s="132" t="s">
        <v>24</v>
      </c>
      <c r="D839" s="132">
        <v>696</v>
      </c>
      <c r="E839" s="135">
        <v>1032105.4</v>
      </c>
    </row>
    <row r="840" spans="1:5" ht="15.75" x14ac:dyDescent="0.25">
      <c r="A840" s="132" t="s">
        <v>22</v>
      </c>
      <c r="B840" s="133">
        <v>39083</v>
      </c>
      <c r="C840" s="132" t="s">
        <v>24</v>
      </c>
      <c r="D840" s="132">
        <v>424</v>
      </c>
      <c r="E840" s="135">
        <v>174779.16</v>
      </c>
    </row>
    <row r="841" spans="1:5" ht="15.75" x14ac:dyDescent="0.25">
      <c r="A841" s="132" t="s">
        <v>22</v>
      </c>
      <c r="B841" s="133">
        <v>39448</v>
      </c>
      <c r="C841" s="132" t="s">
        <v>24</v>
      </c>
      <c r="D841" s="132">
        <v>1</v>
      </c>
      <c r="E841" s="135">
        <v>1163.03</v>
      </c>
    </row>
    <row r="842" spans="1:5" ht="15.75" x14ac:dyDescent="0.25">
      <c r="A842" s="132" t="s">
        <v>22</v>
      </c>
      <c r="B842" s="133">
        <v>39782</v>
      </c>
      <c r="C842" s="132" t="s">
        <v>24</v>
      </c>
      <c r="D842" s="132">
        <v>494</v>
      </c>
      <c r="E842" s="135">
        <v>531962.55000000005</v>
      </c>
    </row>
    <row r="843" spans="1:5" ht="15.75" x14ac:dyDescent="0.25">
      <c r="A843" s="132" t="s">
        <v>22</v>
      </c>
      <c r="B843" s="133">
        <v>40117</v>
      </c>
      <c r="C843" s="132" t="s">
        <v>24</v>
      </c>
      <c r="D843" s="132">
        <v>25</v>
      </c>
      <c r="E843" s="135">
        <v>114883.55</v>
      </c>
    </row>
    <row r="844" spans="1:5" ht="15.75" x14ac:dyDescent="0.25">
      <c r="A844" s="132" t="s">
        <v>22</v>
      </c>
      <c r="B844" s="133">
        <v>40512</v>
      </c>
      <c r="C844" s="132" t="s">
        <v>24</v>
      </c>
      <c r="D844" s="132">
        <v>271</v>
      </c>
      <c r="E844" s="135">
        <v>370472.32</v>
      </c>
    </row>
    <row r="845" spans="1:5" ht="15.75" x14ac:dyDescent="0.25">
      <c r="A845" s="132" t="s">
        <v>22</v>
      </c>
      <c r="B845" s="133">
        <v>41060</v>
      </c>
      <c r="C845" s="132" t="s">
        <v>24</v>
      </c>
      <c r="D845" s="132">
        <v>262</v>
      </c>
      <c r="E845" s="135">
        <v>308495.13</v>
      </c>
    </row>
    <row r="846" spans="1:5" ht="15.75" x14ac:dyDescent="0.25">
      <c r="A846" s="132" t="s">
        <v>22</v>
      </c>
      <c r="B846" s="133">
        <v>41121</v>
      </c>
      <c r="C846" s="132" t="s">
        <v>24</v>
      </c>
      <c r="D846" s="132">
        <v>111</v>
      </c>
      <c r="E846" s="135">
        <v>124672.85</v>
      </c>
    </row>
    <row r="847" spans="1:5" ht="15.75" x14ac:dyDescent="0.25">
      <c r="A847" s="132" t="s">
        <v>22</v>
      </c>
      <c r="B847" s="133">
        <v>41365</v>
      </c>
      <c r="C847" s="132" t="s">
        <v>24</v>
      </c>
      <c r="D847" s="132">
        <v>6</v>
      </c>
      <c r="E847" s="135">
        <v>7714.18</v>
      </c>
    </row>
    <row r="848" spans="1:5" ht="15.75" x14ac:dyDescent="0.25">
      <c r="A848" s="132" t="s">
        <v>22</v>
      </c>
      <c r="B848" s="133">
        <v>41518</v>
      </c>
      <c r="C848" s="132" t="s">
        <v>24</v>
      </c>
      <c r="D848" s="132">
        <v>95</v>
      </c>
      <c r="E848" s="135">
        <v>126864.32000000001</v>
      </c>
    </row>
    <row r="849" spans="1:5" ht="15.75" x14ac:dyDescent="0.25">
      <c r="A849" s="132" t="s">
        <v>22</v>
      </c>
      <c r="B849" s="133">
        <v>41820</v>
      </c>
      <c r="C849" s="132" t="s">
        <v>24</v>
      </c>
      <c r="D849" s="132">
        <v>1094</v>
      </c>
      <c r="E849" s="135">
        <v>1115534.71</v>
      </c>
    </row>
    <row r="850" spans="1:5" ht="15.75" x14ac:dyDescent="0.25">
      <c r="A850" s="132" t="s">
        <v>22</v>
      </c>
      <c r="B850" s="133">
        <v>41943</v>
      </c>
      <c r="C850" s="132" t="s">
        <v>24</v>
      </c>
      <c r="D850" s="132">
        <v>410</v>
      </c>
      <c r="E850" s="135">
        <v>545525.19999999995</v>
      </c>
    </row>
    <row r="851" spans="1:5" ht="15.75" x14ac:dyDescent="0.25">
      <c r="A851" s="132" t="s">
        <v>22</v>
      </c>
      <c r="B851" s="133">
        <v>25569</v>
      </c>
      <c r="C851" s="132" t="s">
        <v>97</v>
      </c>
      <c r="D851" s="132">
        <v>4</v>
      </c>
      <c r="E851" s="135">
        <v>6268.1</v>
      </c>
    </row>
    <row r="852" spans="1:5" ht="15.75" x14ac:dyDescent="0.25">
      <c r="A852" s="132" t="s">
        <v>22</v>
      </c>
      <c r="B852" s="133">
        <v>25934</v>
      </c>
      <c r="C852" s="132" t="s">
        <v>97</v>
      </c>
      <c r="D852" s="132">
        <v>4</v>
      </c>
      <c r="E852" s="135">
        <v>15954</v>
      </c>
    </row>
    <row r="853" spans="1:5" ht="15.75" x14ac:dyDescent="0.25">
      <c r="A853" s="132" t="s">
        <v>22</v>
      </c>
      <c r="B853" s="133">
        <v>26299</v>
      </c>
      <c r="C853" s="132" t="s">
        <v>97</v>
      </c>
      <c r="D853" s="132">
        <v>4</v>
      </c>
      <c r="E853" s="135">
        <v>7263.56</v>
      </c>
    </row>
    <row r="854" spans="1:5" ht="15.75" x14ac:dyDescent="0.25">
      <c r="A854" s="132" t="s">
        <v>22</v>
      </c>
      <c r="B854" s="133">
        <v>26665</v>
      </c>
      <c r="C854" s="132" t="s">
        <v>97</v>
      </c>
      <c r="D854" s="132">
        <v>3</v>
      </c>
      <c r="E854" s="135">
        <v>4714.5</v>
      </c>
    </row>
    <row r="855" spans="1:5" ht="15.75" x14ac:dyDescent="0.25">
      <c r="A855" s="132" t="s">
        <v>22</v>
      </c>
      <c r="B855" s="133">
        <v>27030</v>
      </c>
      <c r="C855" s="132" t="s">
        <v>97</v>
      </c>
      <c r="D855" s="132">
        <v>4</v>
      </c>
      <c r="E855" s="135">
        <v>11375.89</v>
      </c>
    </row>
    <row r="856" spans="1:5" ht="15.75" x14ac:dyDescent="0.25">
      <c r="A856" s="132" t="s">
        <v>22</v>
      </c>
      <c r="B856" s="133">
        <v>27395</v>
      </c>
      <c r="C856" s="132" t="s">
        <v>97</v>
      </c>
      <c r="D856" s="132">
        <v>11</v>
      </c>
      <c r="E856" s="135">
        <v>24778.46</v>
      </c>
    </row>
    <row r="857" spans="1:5" ht="15.75" x14ac:dyDescent="0.25">
      <c r="A857" s="132" t="s">
        <v>22</v>
      </c>
      <c r="B857" s="133">
        <v>27760</v>
      </c>
      <c r="C857" s="132" t="s">
        <v>97</v>
      </c>
      <c r="D857" s="132">
        <v>4</v>
      </c>
      <c r="E857" s="135">
        <v>8301.5300000000007</v>
      </c>
    </row>
    <row r="858" spans="1:5" ht="15.75" x14ac:dyDescent="0.25">
      <c r="A858" s="132" t="s">
        <v>22</v>
      </c>
      <c r="B858" s="133">
        <v>28126</v>
      </c>
      <c r="C858" s="132" t="s">
        <v>97</v>
      </c>
      <c r="D858" s="132">
        <v>14</v>
      </c>
      <c r="E858" s="135">
        <v>29911.71</v>
      </c>
    </row>
    <row r="859" spans="1:5" ht="15.75" x14ac:dyDescent="0.25">
      <c r="A859" s="132" t="s">
        <v>22</v>
      </c>
      <c r="B859" s="133">
        <v>28491</v>
      </c>
      <c r="C859" s="132" t="s">
        <v>97</v>
      </c>
      <c r="D859" s="132">
        <v>7</v>
      </c>
      <c r="E859" s="135">
        <v>16941.599999999999</v>
      </c>
    </row>
    <row r="860" spans="1:5" ht="15.75" x14ac:dyDescent="0.25">
      <c r="A860" s="132" t="s">
        <v>22</v>
      </c>
      <c r="B860" s="133">
        <v>28856</v>
      </c>
      <c r="C860" s="132" t="s">
        <v>97</v>
      </c>
      <c r="D860" s="132">
        <v>8</v>
      </c>
      <c r="E860" s="135">
        <v>20634.330000000002</v>
      </c>
    </row>
    <row r="861" spans="1:5" ht="15.75" x14ac:dyDescent="0.25">
      <c r="A861" s="132" t="s">
        <v>22</v>
      </c>
      <c r="B861" s="133">
        <v>29221</v>
      </c>
      <c r="C861" s="132" t="s">
        <v>97</v>
      </c>
      <c r="D861" s="132">
        <v>1</v>
      </c>
      <c r="E861" s="135">
        <v>2441.13</v>
      </c>
    </row>
    <row r="862" spans="1:5" ht="15.75" x14ac:dyDescent="0.25">
      <c r="A862" s="132" t="s">
        <v>22</v>
      </c>
      <c r="B862" s="133">
        <v>29952</v>
      </c>
      <c r="C862" s="132" t="s">
        <v>97</v>
      </c>
      <c r="D862" s="132">
        <v>7</v>
      </c>
      <c r="E862" s="135">
        <v>28824.42</v>
      </c>
    </row>
    <row r="863" spans="1:5" ht="15.75" x14ac:dyDescent="0.25">
      <c r="A863" s="132" t="s">
        <v>22</v>
      </c>
      <c r="B863" s="133">
        <v>30682</v>
      </c>
      <c r="C863" s="132" t="s">
        <v>97</v>
      </c>
      <c r="D863" s="132">
        <v>12</v>
      </c>
      <c r="E863" s="135">
        <v>38207.22</v>
      </c>
    </row>
    <row r="864" spans="1:5" ht="15.75" x14ac:dyDescent="0.25">
      <c r="A864" s="132" t="s">
        <v>22</v>
      </c>
      <c r="B864" s="133">
        <v>31048</v>
      </c>
      <c r="C864" s="132" t="s">
        <v>97</v>
      </c>
      <c r="D864" s="132">
        <v>7</v>
      </c>
      <c r="E864" s="135">
        <v>23409.56</v>
      </c>
    </row>
    <row r="865" spans="1:5" ht="15.75" x14ac:dyDescent="0.25">
      <c r="A865" s="132" t="s">
        <v>22</v>
      </c>
      <c r="B865" s="133">
        <v>31413</v>
      </c>
      <c r="C865" s="132" t="s">
        <v>97</v>
      </c>
      <c r="D865" s="132">
        <v>10</v>
      </c>
      <c r="E865" s="135">
        <v>31084.7</v>
      </c>
    </row>
    <row r="866" spans="1:5" ht="15.75" x14ac:dyDescent="0.25">
      <c r="A866" s="132" t="s">
        <v>22</v>
      </c>
      <c r="B866" s="133">
        <v>31778</v>
      </c>
      <c r="C866" s="132" t="s">
        <v>97</v>
      </c>
      <c r="D866" s="132">
        <v>4</v>
      </c>
      <c r="E866" s="135">
        <v>12322.27</v>
      </c>
    </row>
    <row r="867" spans="1:5" ht="15.75" x14ac:dyDescent="0.25">
      <c r="A867" s="132" t="s">
        <v>22</v>
      </c>
      <c r="B867" s="133">
        <v>32143</v>
      </c>
      <c r="C867" s="132" t="s">
        <v>97</v>
      </c>
      <c r="D867" s="132">
        <v>11</v>
      </c>
      <c r="E867" s="135">
        <v>33786.550000000003</v>
      </c>
    </row>
    <row r="868" spans="1:5" ht="15.75" x14ac:dyDescent="0.25">
      <c r="A868" s="132" t="s">
        <v>22</v>
      </c>
      <c r="B868" s="133">
        <v>32509</v>
      </c>
      <c r="C868" s="132" t="s">
        <v>97</v>
      </c>
      <c r="D868" s="132">
        <v>5</v>
      </c>
      <c r="E868" s="135">
        <v>16659.98</v>
      </c>
    </row>
    <row r="869" spans="1:5" ht="15.75" x14ac:dyDescent="0.25">
      <c r="A869" s="132" t="s">
        <v>22</v>
      </c>
      <c r="B869" s="133">
        <v>32874</v>
      </c>
      <c r="C869" s="132" t="s">
        <v>97</v>
      </c>
      <c r="D869" s="132">
        <v>13</v>
      </c>
      <c r="E869" s="135">
        <v>46963.49</v>
      </c>
    </row>
    <row r="870" spans="1:5" ht="15.75" x14ac:dyDescent="0.25">
      <c r="A870" s="132" t="s">
        <v>22</v>
      </c>
      <c r="B870" s="133">
        <v>33239</v>
      </c>
      <c r="C870" s="132" t="s">
        <v>97</v>
      </c>
      <c r="D870" s="132">
        <v>2</v>
      </c>
      <c r="E870" s="135">
        <v>7309.62</v>
      </c>
    </row>
    <row r="871" spans="1:5" ht="15.75" x14ac:dyDescent="0.25">
      <c r="A871" s="132" t="s">
        <v>22</v>
      </c>
      <c r="B871" s="133">
        <v>33970</v>
      </c>
      <c r="C871" s="132" t="s">
        <v>97</v>
      </c>
      <c r="D871" s="132">
        <v>1</v>
      </c>
      <c r="E871" s="135">
        <v>3240.06</v>
      </c>
    </row>
    <row r="872" spans="1:5" ht="15.75" x14ac:dyDescent="0.25">
      <c r="A872" s="132" t="s">
        <v>22</v>
      </c>
      <c r="B872" s="133">
        <v>34700</v>
      </c>
      <c r="C872" s="132" t="s">
        <v>97</v>
      </c>
      <c r="D872" s="132">
        <v>4</v>
      </c>
      <c r="E872" s="135">
        <v>76520.13</v>
      </c>
    </row>
    <row r="873" spans="1:5" ht="15.75" x14ac:dyDescent="0.25">
      <c r="A873" s="132" t="s">
        <v>22</v>
      </c>
      <c r="B873" s="133">
        <v>35065</v>
      </c>
      <c r="C873" s="132" t="s">
        <v>97</v>
      </c>
      <c r="D873" s="132">
        <v>3</v>
      </c>
      <c r="E873" s="135">
        <v>11135.65</v>
      </c>
    </row>
    <row r="874" spans="1:5" ht="15.75" x14ac:dyDescent="0.25">
      <c r="A874" s="132" t="s">
        <v>22</v>
      </c>
      <c r="B874" s="133">
        <v>35431</v>
      </c>
      <c r="C874" s="132" t="s">
        <v>97</v>
      </c>
      <c r="D874" s="132">
        <v>29</v>
      </c>
      <c r="E874" s="135">
        <v>103829.9</v>
      </c>
    </row>
    <row r="875" spans="1:5" ht="15.75" x14ac:dyDescent="0.25">
      <c r="A875" s="132" t="s">
        <v>22</v>
      </c>
      <c r="B875" s="133">
        <v>35796</v>
      </c>
      <c r="C875" s="132" t="s">
        <v>97</v>
      </c>
      <c r="D875" s="132">
        <v>28</v>
      </c>
      <c r="E875" s="135">
        <v>98214.9</v>
      </c>
    </row>
    <row r="876" spans="1:5" ht="15.75" x14ac:dyDescent="0.25">
      <c r="A876" s="132" t="s">
        <v>22</v>
      </c>
      <c r="B876" s="133">
        <v>36526</v>
      </c>
      <c r="C876" s="132" t="s">
        <v>97</v>
      </c>
      <c r="D876" s="132">
        <v>25</v>
      </c>
      <c r="E876" s="135">
        <v>85160.82</v>
      </c>
    </row>
    <row r="877" spans="1:5" ht="15.75" x14ac:dyDescent="0.25">
      <c r="A877" s="132" t="s">
        <v>22</v>
      </c>
      <c r="B877" s="133">
        <v>36892</v>
      </c>
      <c r="C877" s="132" t="s">
        <v>97</v>
      </c>
      <c r="D877" s="132">
        <v>7</v>
      </c>
      <c r="E877" s="135">
        <v>11792.04</v>
      </c>
    </row>
    <row r="878" spans="1:5" ht="15.75" x14ac:dyDescent="0.25">
      <c r="A878" s="132" t="s">
        <v>22</v>
      </c>
      <c r="B878" s="133">
        <v>37257</v>
      </c>
      <c r="C878" s="132" t="s">
        <v>97</v>
      </c>
      <c r="D878" s="132">
        <v>22</v>
      </c>
      <c r="E878" s="135">
        <v>77858.460000000006</v>
      </c>
    </row>
    <row r="879" spans="1:5" ht="15.75" x14ac:dyDescent="0.25">
      <c r="A879" s="132" t="s">
        <v>22</v>
      </c>
      <c r="B879" s="133">
        <v>37622</v>
      </c>
      <c r="C879" s="132" t="s">
        <v>97</v>
      </c>
      <c r="D879" s="132">
        <v>7</v>
      </c>
      <c r="E879" s="135">
        <v>21877.040000000001</v>
      </c>
    </row>
    <row r="880" spans="1:5" ht="15.75" x14ac:dyDescent="0.25">
      <c r="A880" s="132" t="s">
        <v>22</v>
      </c>
      <c r="B880" s="133">
        <v>37987</v>
      </c>
      <c r="C880" s="132" t="s">
        <v>97</v>
      </c>
      <c r="D880" s="132">
        <v>2</v>
      </c>
      <c r="E880" s="135">
        <v>29044.22</v>
      </c>
    </row>
    <row r="881" spans="1:5" ht="15.75" x14ac:dyDescent="0.25">
      <c r="A881" s="132" t="s">
        <v>22</v>
      </c>
      <c r="B881" s="133">
        <v>38353</v>
      </c>
      <c r="C881" s="132" t="s">
        <v>97</v>
      </c>
      <c r="D881" s="132">
        <v>33</v>
      </c>
      <c r="E881" s="135">
        <v>143549.07999999999</v>
      </c>
    </row>
    <row r="882" spans="1:5" ht="15.75" x14ac:dyDescent="0.25">
      <c r="A882" s="132" t="s">
        <v>22</v>
      </c>
      <c r="B882" s="133">
        <v>38718</v>
      </c>
      <c r="C882" s="132" t="s">
        <v>97</v>
      </c>
      <c r="D882" s="132">
        <v>24</v>
      </c>
      <c r="E882" s="135">
        <v>88932.57</v>
      </c>
    </row>
    <row r="883" spans="1:5" ht="15.75" x14ac:dyDescent="0.25">
      <c r="A883" s="132" t="s">
        <v>22</v>
      </c>
      <c r="B883" s="133">
        <v>39083</v>
      </c>
      <c r="C883" s="132" t="s">
        <v>97</v>
      </c>
      <c r="D883" s="132">
        <v>15</v>
      </c>
      <c r="E883" s="135">
        <v>14121.64</v>
      </c>
    </row>
    <row r="884" spans="1:5" ht="15.75" x14ac:dyDescent="0.25">
      <c r="A884" s="132" t="s">
        <v>22</v>
      </c>
      <c r="B884" s="133">
        <v>39782</v>
      </c>
      <c r="C884" s="132" t="s">
        <v>97</v>
      </c>
      <c r="D884" s="132">
        <v>36</v>
      </c>
      <c r="E884" s="135">
        <v>138874.59</v>
      </c>
    </row>
    <row r="885" spans="1:5" ht="15.75" x14ac:dyDescent="0.25">
      <c r="A885" s="132" t="s">
        <v>22</v>
      </c>
      <c r="B885" s="133">
        <v>40512</v>
      </c>
      <c r="C885" s="132" t="s">
        <v>97</v>
      </c>
      <c r="D885" s="132">
        <v>18</v>
      </c>
      <c r="E885" s="135">
        <v>92570.77</v>
      </c>
    </row>
    <row r="886" spans="1:5" ht="15.75" x14ac:dyDescent="0.25">
      <c r="A886" s="132" t="s">
        <v>22</v>
      </c>
      <c r="B886" s="133">
        <v>41060</v>
      </c>
      <c r="C886" s="132" t="s">
        <v>97</v>
      </c>
      <c r="D886" s="132">
        <v>10</v>
      </c>
      <c r="E886" s="135">
        <v>53768.69</v>
      </c>
    </row>
    <row r="887" spans="1:5" ht="15.75" x14ac:dyDescent="0.25">
      <c r="A887" s="132" t="s">
        <v>22</v>
      </c>
      <c r="B887" s="133">
        <v>41121</v>
      </c>
      <c r="C887" s="132" t="s">
        <v>97</v>
      </c>
      <c r="D887" s="132">
        <v>26</v>
      </c>
      <c r="E887" s="135">
        <v>100635.35</v>
      </c>
    </row>
    <row r="888" spans="1:5" ht="15.75" x14ac:dyDescent="0.25">
      <c r="A888" s="132" t="s">
        <v>22</v>
      </c>
      <c r="B888" s="133">
        <v>41518</v>
      </c>
      <c r="C888" s="132" t="s">
        <v>97</v>
      </c>
      <c r="D888" s="132">
        <v>15</v>
      </c>
      <c r="E888" s="135">
        <v>76482.710000000006</v>
      </c>
    </row>
    <row r="889" spans="1:5" ht="15.75" x14ac:dyDescent="0.25">
      <c r="A889" s="132" t="s">
        <v>22</v>
      </c>
      <c r="B889" s="133">
        <v>41943</v>
      </c>
      <c r="C889" s="132" t="s">
        <v>97</v>
      </c>
      <c r="D889" s="132">
        <v>45</v>
      </c>
      <c r="E889" s="135">
        <v>235544.35</v>
      </c>
    </row>
    <row r="890" spans="1:5" ht="15.75" x14ac:dyDescent="0.25">
      <c r="A890" s="132" t="s">
        <v>22</v>
      </c>
      <c r="B890" s="133">
        <v>27760</v>
      </c>
      <c r="C890" s="132" t="s">
        <v>132</v>
      </c>
      <c r="D890" s="132">
        <v>1</v>
      </c>
      <c r="E890" s="135">
        <v>1988.94</v>
      </c>
    </row>
    <row r="891" spans="1:5" ht="15.75" x14ac:dyDescent="0.25">
      <c r="A891" s="132" t="s">
        <v>22</v>
      </c>
      <c r="B891" s="133">
        <v>29221</v>
      </c>
      <c r="C891" s="132" t="s">
        <v>132</v>
      </c>
      <c r="D891" s="132">
        <v>1</v>
      </c>
      <c r="E891" s="135">
        <v>1912.96</v>
      </c>
    </row>
    <row r="892" spans="1:5" ht="15.75" x14ac:dyDescent="0.25">
      <c r="A892" s="132" t="s">
        <v>22</v>
      </c>
      <c r="B892" s="133">
        <v>25934</v>
      </c>
      <c r="C892" s="132" t="s">
        <v>38</v>
      </c>
      <c r="D892" s="132">
        <v>4</v>
      </c>
      <c r="E892" s="135">
        <v>2247.23</v>
      </c>
    </row>
    <row r="893" spans="1:5" ht="15.75" x14ac:dyDescent="0.25">
      <c r="A893" s="132" t="s">
        <v>22</v>
      </c>
      <c r="B893" s="133">
        <v>26299</v>
      </c>
      <c r="C893" s="132" t="s">
        <v>38</v>
      </c>
      <c r="D893" s="132">
        <v>22</v>
      </c>
      <c r="E893" s="135">
        <v>11678.11</v>
      </c>
    </row>
    <row r="894" spans="1:5" ht="15.75" x14ac:dyDescent="0.25">
      <c r="A894" s="132" t="s">
        <v>22</v>
      </c>
      <c r="B894" s="133">
        <v>26665</v>
      </c>
      <c r="C894" s="132" t="s">
        <v>38</v>
      </c>
      <c r="D894" s="132">
        <v>125</v>
      </c>
      <c r="E894" s="135">
        <v>70281.53</v>
      </c>
    </row>
    <row r="895" spans="1:5" ht="15.75" x14ac:dyDescent="0.25">
      <c r="A895" s="132" t="s">
        <v>22</v>
      </c>
      <c r="B895" s="133">
        <v>27030</v>
      </c>
      <c r="C895" s="132" t="s">
        <v>38</v>
      </c>
      <c r="D895" s="132">
        <v>127</v>
      </c>
      <c r="E895" s="135">
        <v>79193.679999999993</v>
      </c>
    </row>
    <row r="896" spans="1:5" ht="15.75" x14ac:dyDescent="0.25">
      <c r="A896" s="132" t="s">
        <v>22</v>
      </c>
      <c r="B896" s="133">
        <v>27760</v>
      </c>
      <c r="C896" s="132" t="s">
        <v>38</v>
      </c>
      <c r="D896" s="132">
        <v>32</v>
      </c>
      <c r="E896" s="135">
        <v>21095.4</v>
      </c>
    </row>
    <row r="897" spans="1:5" ht="15.75" x14ac:dyDescent="0.25">
      <c r="A897" s="132" t="s">
        <v>22</v>
      </c>
      <c r="B897" s="133">
        <v>28126</v>
      </c>
      <c r="C897" s="132" t="s">
        <v>38</v>
      </c>
      <c r="D897" s="132">
        <v>71</v>
      </c>
      <c r="E897" s="135">
        <v>52350.5</v>
      </c>
    </row>
    <row r="898" spans="1:5" ht="15.75" x14ac:dyDescent="0.25">
      <c r="A898" s="132" t="s">
        <v>22</v>
      </c>
      <c r="B898" s="133">
        <v>28491</v>
      </c>
      <c r="C898" s="132" t="s">
        <v>38</v>
      </c>
      <c r="D898" s="132">
        <v>100</v>
      </c>
      <c r="E898" s="135">
        <v>77006.350000000006</v>
      </c>
    </row>
    <row r="899" spans="1:5" ht="15.75" x14ac:dyDescent="0.25">
      <c r="A899" s="132" t="s">
        <v>22</v>
      </c>
      <c r="B899" s="133">
        <v>28856</v>
      </c>
      <c r="C899" s="132" t="s">
        <v>38</v>
      </c>
      <c r="D899" s="132">
        <v>39</v>
      </c>
      <c r="E899" s="135">
        <v>27845.31</v>
      </c>
    </row>
    <row r="900" spans="1:5" ht="15.75" x14ac:dyDescent="0.25">
      <c r="A900" s="132" t="s">
        <v>22</v>
      </c>
      <c r="B900" s="133">
        <v>29221</v>
      </c>
      <c r="C900" s="132" t="s">
        <v>38</v>
      </c>
      <c r="D900" s="132">
        <v>27</v>
      </c>
      <c r="E900" s="135">
        <v>21846.92</v>
      </c>
    </row>
    <row r="901" spans="1:5" ht="15.75" x14ac:dyDescent="0.25">
      <c r="A901" s="132" t="s">
        <v>22</v>
      </c>
      <c r="B901" s="133">
        <v>29587</v>
      </c>
      <c r="C901" s="132" t="s">
        <v>38</v>
      </c>
      <c r="D901" s="132">
        <v>29</v>
      </c>
      <c r="E901" s="135">
        <v>28609.99</v>
      </c>
    </row>
    <row r="902" spans="1:5" ht="15.75" x14ac:dyDescent="0.25">
      <c r="A902" s="132" t="s">
        <v>22</v>
      </c>
      <c r="B902" s="133">
        <v>29952</v>
      </c>
      <c r="C902" s="132" t="s">
        <v>38</v>
      </c>
      <c r="D902" s="132">
        <v>46</v>
      </c>
      <c r="E902" s="135">
        <v>54502.239999999998</v>
      </c>
    </row>
    <row r="903" spans="1:5" ht="15.75" x14ac:dyDescent="0.25">
      <c r="A903" s="132" t="s">
        <v>22</v>
      </c>
      <c r="B903" s="133">
        <v>30317</v>
      </c>
      <c r="C903" s="132" t="s">
        <v>38</v>
      </c>
      <c r="D903" s="132">
        <v>58</v>
      </c>
      <c r="E903" s="135">
        <v>73649.320000000007</v>
      </c>
    </row>
    <row r="904" spans="1:5" ht="15.75" x14ac:dyDescent="0.25">
      <c r="A904" s="132" t="s">
        <v>22</v>
      </c>
      <c r="B904" s="133">
        <v>30682</v>
      </c>
      <c r="C904" s="132" t="s">
        <v>38</v>
      </c>
      <c r="D904" s="132">
        <v>32</v>
      </c>
      <c r="E904" s="135">
        <v>32133.61</v>
      </c>
    </row>
    <row r="905" spans="1:5" ht="15.75" x14ac:dyDescent="0.25">
      <c r="A905" s="132" t="s">
        <v>22</v>
      </c>
      <c r="B905" s="133">
        <v>31048</v>
      </c>
      <c r="C905" s="132" t="s">
        <v>38</v>
      </c>
      <c r="D905" s="132">
        <v>25</v>
      </c>
      <c r="E905" s="135">
        <v>28736.7</v>
      </c>
    </row>
    <row r="906" spans="1:5" ht="15.75" x14ac:dyDescent="0.25">
      <c r="A906" s="132" t="s">
        <v>22</v>
      </c>
      <c r="B906" s="133">
        <v>31413</v>
      </c>
      <c r="C906" s="132" t="s">
        <v>38</v>
      </c>
      <c r="D906" s="132">
        <v>59</v>
      </c>
      <c r="E906" s="135">
        <v>64219.040000000001</v>
      </c>
    </row>
    <row r="907" spans="1:5" ht="15.75" x14ac:dyDescent="0.25">
      <c r="A907" s="132" t="s">
        <v>22</v>
      </c>
      <c r="B907" s="133">
        <v>31778</v>
      </c>
      <c r="C907" s="132" t="s">
        <v>38</v>
      </c>
      <c r="D907" s="132">
        <v>65</v>
      </c>
      <c r="E907" s="135">
        <v>63379.63</v>
      </c>
    </row>
    <row r="908" spans="1:5" ht="15.75" x14ac:dyDescent="0.25">
      <c r="A908" s="132" t="s">
        <v>22</v>
      </c>
      <c r="B908" s="133">
        <v>32143</v>
      </c>
      <c r="C908" s="132" t="s">
        <v>38</v>
      </c>
      <c r="D908" s="132">
        <v>99</v>
      </c>
      <c r="E908" s="135">
        <v>110275.63</v>
      </c>
    </row>
    <row r="909" spans="1:5" ht="15.75" x14ac:dyDescent="0.25">
      <c r="A909" s="132" t="s">
        <v>22</v>
      </c>
      <c r="B909" s="133">
        <v>32509</v>
      </c>
      <c r="C909" s="132" t="s">
        <v>38</v>
      </c>
      <c r="D909" s="132">
        <v>50</v>
      </c>
      <c r="E909" s="135">
        <v>56553.63</v>
      </c>
    </row>
    <row r="910" spans="1:5" ht="15.75" x14ac:dyDescent="0.25">
      <c r="A910" s="132" t="s">
        <v>22</v>
      </c>
      <c r="B910" s="133">
        <v>32874</v>
      </c>
      <c r="C910" s="132" t="s">
        <v>38</v>
      </c>
      <c r="D910" s="132">
        <v>110</v>
      </c>
      <c r="E910" s="135">
        <v>127703.12</v>
      </c>
    </row>
    <row r="911" spans="1:5" ht="15.75" x14ac:dyDescent="0.25">
      <c r="A911" s="132" t="s">
        <v>22</v>
      </c>
      <c r="B911" s="133">
        <v>33239</v>
      </c>
      <c r="C911" s="132" t="s">
        <v>38</v>
      </c>
      <c r="D911" s="132">
        <v>87</v>
      </c>
      <c r="E911" s="135">
        <v>95904.42</v>
      </c>
    </row>
    <row r="912" spans="1:5" ht="15.75" x14ac:dyDescent="0.25">
      <c r="A912" s="132" t="s">
        <v>22</v>
      </c>
      <c r="B912" s="133">
        <v>33604</v>
      </c>
      <c r="C912" s="132" t="s">
        <v>38</v>
      </c>
      <c r="D912" s="132">
        <v>116</v>
      </c>
      <c r="E912" s="135">
        <v>129520.22</v>
      </c>
    </row>
    <row r="913" spans="1:5" ht="15.75" x14ac:dyDescent="0.25">
      <c r="A913" s="132" t="s">
        <v>22</v>
      </c>
      <c r="B913" s="133">
        <v>33970</v>
      </c>
      <c r="C913" s="132" t="s">
        <v>38</v>
      </c>
      <c r="D913" s="132">
        <v>195</v>
      </c>
      <c r="E913" s="135">
        <v>235382.32</v>
      </c>
    </row>
    <row r="914" spans="1:5" ht="15.75" x14ac:dyDescent="0.25">
      <c r="A914" s="132" t="s">
        <v>22</v>
      </c>
      <c r="B914" s="133">
        <v>34335</v>
      </c>
      <c r="C914" s="132" t="s">
        <v>38</v>
      </c>
      <c r="D914" s="132">
        <v>272</v>
      </c>
      <c r="E914" s="135">
        <v>313414.42</v>
      </c>
    </row>
    <row r="915" spans="1:5" ht="15.75" x14ac:dyDescent="0.25">
      <c r="A915" s="132" t="s">
        <v>22</v>
      </c>
      <c r="B915" s="133">
        <v>34700</v>
      </c>
      <c r="C915" s="132" t="s">
        <v>38</v>
      </c>
      <c r="D915" s="132">
        <v>404</v>
      </c>
      <c r="E915" s="135">
        <v>449736.91</v>
      </c>
    </row>
    <row r="916" spans="1:5" ht="15.75" x14ac:dyDescent="0.25">
      <c r="A916" s="132" t="s">
        <v>22</v>
      </c>
      <c r="B916" s="133">
        <v>35065</v>
      </c>
      <c r="C916" s="132" t="s">
        <v>38</v>
      </c>
      <c r="D916" s="132">
        <v>265</v>
      </c>
      <c r="E916" s="135">
        <v>292121.42</v>
      </c>
    </row>
    <row r="917" spans="1:5" ht="15.75" x14ac:dyDescent="0.25">
      <c r="A917" s="132" t="s">
        <v>22</v>
      </c>
      <c r="B917" s="133">
        <v>35431</v>
      </c>
      <c r="C917" s="132" t="s">
        <v>38</v>
      </c>
      <c r="D917" s="132">
        <v>363</v>
      </c>
      <c r="E917" s="135">
        <v>395035.85</v>
      </c>
    </row>
    <row r="918" spans="1:5" ht="15.75" x14ac:dyDescent="0.25">
      <c r="A918" s="132" t="s">
        <v>22</v>
      </c>
      <c r="B918" s="133">
        <v>35796</v>
      </c>
      <c r="C918" s="132" t="s">
        <v>38</v>
      </c>
      <c r="D918" s="132">
        <v>505</v>
      </c>
      <c r="E918" s="135">
        <v>545030.23</v>
      </c>
    </row>
    <row r="919" spans="1:5" ht="15.75" x14ac:dyDescent="0.25">
      <c r="A919" s="132" t="s">
        <v>22</v>
      </c>
      <c r="B919" s="133">
        <v>36526</v>
      </c>
      <c r="C919" s="132" t="s">
        <v>38</v>
      </c>
      <c r="D919" s="132">
        <v>624</v>
      </c>
      <c r="E919" s="135">
        <v>677436.66</v>
      </c>
    </row>
    <row r="920" spans="1:5" ht="15.75" x14ac:dyDescent="0.25">
      <c r="A920" s="132" t="s">
        <v>22</v>
      </c>
      <c r="B920" s="133">
        <v>36892</v>
      </c>
      <c r="C920" s="132" t="s">
        <v>38</v>
      </c>
      <c r="D920" s="132">
        <v>598</v>
      </c>
      <c r="E920" s="135">
        <v>707514.08</v>
      </c>
    </row>
    <row r="921" spans="1:5" ht="15.75" x14ac:dyDescent="0.25">
      <c r="A921" s="132" t="s">
        <v>22</v>
      </c>
      <c r="B921" s="133">
        <v>37257</v>
      </c>
      <c r="C921" s="132" t="s">
        <v>38</v>
      </c>
      <c r="D921" s="132">
        <v>947</v>
      </c>
      <c r="E921" s="135">
        <v>325036.92</v>
      </c>
    </row>
    <row r="922" spans="1:5" ht="15.75" x14ac:dyDescent="0.25">
      <c r="A922" s="132" t="s">
        <v>22</v>
      </c>
      <c r="B922" s="133">
        <v>37622</v>
      </c>
      <c r="C922" s="132" t="s">
        <v>38</v>
      </c>
      <c r="D922" s="132">
        <v>329</v>
      </c>
      <c r="E922" s="135">
        <v>286589.96999999997</v>
      </c>
    </row>
    <row r="923" spans="1:5" ht="15.75" x14ac:dyDescent="0.25">
      <c r="A923" s="132" t="s">
        <v>22</v>
      </c>
      <c r="B923" s="133">
        <v>37987</v>
      </c>
      <c r="C923" s="132" t="s">
        <v>38</v>
      </c>
      <c r="D923" s="132">
        <v>548</v>
      </c>
      <c r="E923" s="135">
        <v>745598.53</v>
      </c>
    </row>
    <row r="924" spans="1:5" ht="15.75" x14ac:dyDescent="0.25">
      <c r="A924" s="132" t="s">
        <v>22</v>
      </c>
      <c r="B924" s="133">
        <v>38353</v>
      </c>
      <c r="C924" s="132" t="s">
        <v>38</v>
      </c>
      <c r="D924" s="132">
        <v>507</v>
      </c>
      <c r="E924" s="135">
        <v>730783.82</v>
      </c>
    </row>
    <row r="925" spans="1:5" ht="15.75" x14ac:dyDescent="0.25">
      <c r="A925" s="132" t="s">
        <v>22</v>
      </c>
      <c r="B925" s="133">
        <v>38718</v>
      </c>
      <c r="C925" s="132" t="s">
        <v>38</v>
      </c>
      <c r="D925" s="132">
        <v>697</v>
      </c>
      <c r="E925" s="135">
        <v>1001851.28</v>
      </c>
    </row>
    <row r="926" spans="1:5" ht="15.75" x14ac:dyDescent="0.25">
      <c r="A926" s="132" t="s">
        <v>22</v>
      </c>
      <c r="B926" s="133">
        <v>39083</v>
      </c>
      <c r="C926" s="132" t="s">
        <v>38</v>
      </c>
      <c r="D926" s="132">
        <v>358</v>
      </c>
      <c r="E926" s="135">
        <v>144430.81</v>
      </c>
    </row>
    <row r="927" spans="1:5" ht="15.75" x14ac:dyDescent="0.25">
      <c r="A927" s="132" t="s">
        <v>22</v>
      </c>
      <c r="B927" s="133">
        <v>39448</v>
      </c>
      <c r="C927" s="132" t="s">
        <v>38</v>
      </c>
      <c r="D927" s="132">
        <v>1</v>
      </c>
      <c r="E927" s="135">
        <v>0.03</v>
      </c>
    </row>
    <row r="928" spans="1:5" ht="15.75" x14ac:dyDescent="0.25">
      <c r="A928" s="132" t="s">
        <v>22</v>
      </c>
      <c r="B928" s="133">
        <v>39782</v>
      </c>
      <c r="C928" s="132" t="s">
        <v>38</v>
      </c>
      <c r="D928" s="132">
        <v>390</v>
      </c>
      <c r="E928" s="135">
        <v>473137.82</v>
      </c>
    </row>
    <row r="929" spans="1:5" ht="15.75" x14ac:dyDescent="0.25">
      <c r="A929" s="132" t="s">
        <v>22</v>
      </c>
      <c r="B929" s="133">
        <v>40512</v>
      </c>
      <c r="C929" s="132" t="s">
        <v>38</v>
      </c>
      <c r="D929" s="132">
        <v>235</v>
      </c>
      <c r="E929" s="135">
        <v>361096.89</v>
      </c>
    </row>
    <row r="930" spans="1:5" ht="15.75" x14ac:dyDescent="0.25">
      <c r="A930" s="132" t="s">
        <v>22</v>
      </c>
      <c r="B930" s="133">
        <v>41060</v>
      </c>
      <c r="C930" s="132" t="s">
        <v>38</v>
      </c>
      <c r="D930" s="132">
        <v>37</v>
      </c>
      <c r="E930" s="135">
        <v>61163.71</v>
      </c>
    </row>
    <row r="931" spans="1:5" ht="15.75" x14ac:dyDescent="0.25">
      <c r="A931" s="132" t="s">
        <v>22</v>
      </c>
      <c r="B931" s="133">
        <v>41121</v>
      </c>
      <c r="C931" s="132" t="s">
        <v>38</v>
      </c>
      <c r="D931" s="132">
        <v>55</v>
      </c>
      <c r="E931" s="135">
        <v>63842.26</v>
      </c>
    </row>
    <row r="932" spans="1:5" ht="15.75" x14ac:dyDescent="0.25">
      <c r="A932" s="132" t="s">
        <v>22</v>
      </c>
      <c r="B932" s="133">
        <v>41518</v>
      </c>
      <c r="C932" s="132" t="s">
        <v>38</v>
      </c>
      <c r="D932" s="132">
        <v>77</v>
      </c>
      <c r="E932" s="135">
        <v>115396.95</v>
      </c>
    </row>
    <row r="933" spans="1:5" ht="15.75" x14ac:dyDescent="0.25">
      <c r="A933" s="132" t="s">
        <v>22</v>
      </c>
      <c r="B933" s="133">
        <v>41820</v>
      </c>
      <c r="C933" s="132" t="s">
        <v>38</v>
      </c>
      <c r="D933" s="132">
        <v>68</v>
      </c>
      <c r="E933" s="135">
        <v>105881.95</v>
      </c>
    </row>
    <row r="934" spans="1:5" ht="15.75" x14ac:dyDescent="0.25">
      <c r="A934" s="132" t="s">
        <v>22</v>
      </c>
      <c r="B934" s="133">
        <v>41943</v>
      </c>
      <c r="C934" s="132" t="s">
        <v>38</v>
      </c>
      <c r="D934" s="132">
        <v>565</v>
      </c>
      <c r="E934" s="135">
        <v>789509.64</v>
      </c>
    </row>
    <row r="935" spans="1:5" ht="15.75" x14ac:dyDescent="0.25">
      <c r="A935" s="132" t="s">
        <v>22</v>
      </c>
      <c r="B935" s="133">
        <v>26299</v>
      </c>
      <c r="C935" s="132" t="s">
        <v>34</v>
      </c>
      <c r="D935" s="132">
        <v>10</v>
      </c>
      <c r="E935" s="135">
        <v>5702.82</v>
      </c>
    </row>
    <row r="936" spans="1:5" ht="15.75" x14ac:dyDescent="0.25">
      <c r="A936" s="132" t="s">
        <v>22</v>
      </c>
      <c r="B936" s="133">
        <v>26665</v>
      </c>
      <c r="C936" s="132" t="s">
        <v>34</v>
      </c>
      <c r="D936" s="132">
        <v>95</v>
      </c>
      <c r="E936" s="135">
        <v>58483.46</v>
      </c>
    </row>
    <row r="937" spans="1:5" ht="15.75" x14ac:dyDescent="0.25">
      <c r="A937" s="132" t="s">
        <v>22</v>
      </c>
      <c r="B937" s="133">
        <v>27030</v>
      </c>
      <c r="C937" s="132" t="s">
        <v>34</v>
      </c>
      <c r="D937" s="132">
        <v>91</v>
      </c>
      <c r="E937" s="135">
        <v>63143.199999999997</v>
      </c>
    </row>
    <row r="938" spans="1:5" ht="15.75" x14ac:dyDescent="0.25">
      <c r="A938" s="132" t="s">
        <v>22</v>
      </c>
      <c r="B938" s="133">
        <v>27760</v>
      </c>
      <c r="C938" s="132" t="s">
        <v>34</v>
      </c>
      <c r="D938" s="132">
        <v>4</v>
      </c>
      <c r="E938" s="135">
        <v>3041.53</v>
      </c>
    </row>
    <row r="939" spans="1:5" ht="15.75" x14ac:dyDescent="0.25">
      <c r="A939" s="132" t="s">
        <v>22</v>
      </c>
      <c r="B939" s="133">
        <v>28126</v>
      </c>
      <c r="C939" s="132" t="s">
        <v>34</v>
      </c>
      <c r="D939" s="132">
        <v>75</v>
      </c>
      <c r="E939" s="135">
        <v>61260.03</v>
      </c>
    </row>
    <row r="940" spans="1:5" ht="15.75" x14ac:dyDescent="0.25">
      <c r="A940" s="132" t="s">
        <v>22</v>
      </c>
      <c r="B940" s="133">
        <v>28491</v>
      </c>
      <c r="C940" s="132" t="s">
        <v>34</v>
      </c>
      <c r="D940" s="132">
        <v>66</v>
      </c>
      <c r="E940" s="135">
        <v>55613.21</v>
      </c>
    </row>
    <row r="941" spans="1:5" ht="15.75" x14ac:dyDescent="0.25">
      <c r="A941" s="132" t="s">
        <v>22</v>
      </c>
      <c r="B941" s="133">
        <v>28856</v>
      </c>
      <c r="C941" s="132" t="s">
        <v>34</v>
      </c>
      <c r="D941" s="132">
        <v>42</v>
      </c>
      <c r="E941" s="135">
        <v>35625.5</v>
      </c>
    </row>
    <row r="942" spans="1:5" ht="15.75" x14ac:dyDescent="0.25">
      <c r="A942" s="132" t="s">
        <v>22</v>
      </c>
      <c r="B942" s="133">
        <v>29221</v>
      </c>
      <c r="C942" s="132" t="s">
        <v>34</v>
      </c>
      <c r="D942" s="132">
        <v>36</v>
      </c>
      <c r="E942" s="135">
        <v>31543.46</v>
      </c>
    </row>
    <row r="943" spans="1:5" ht="15.75" x14ac:dyDescent="0.25">
      <c r="A943" s="132" t="s">
        <v>22</v>
      </c>
      <c r="B943" s="133">
        <v>29587</v>
      </c>
      <c r="C943" s="132" t="s">
        <v>34</v>
      </c>
      <c r="D943" s="132">
        <v>35</v>
      </c>
      <c r="E943" s="135">
        <v>36677.089999999997</v>
      </c>
    </row>
    <row r="944" spans="1:5" ht="15.75" x14ac:dyDescent="0.25">
      <c r="A944" s="132" t="s">
        <v>22</v>
      </c>
      <c r="B944" s="133">
        <v>29952</v>
      </c>
      <c r="C944" s="132" t="s">
        <v>34</v>
      </c>
      <c r="D944" s="132">
        <v>21</v>
      </c>
      <c r="E944" s="135">
        <v>27781.99</v>
      </c>
    </row>
    <row r="945" spans="1:5" ht="15.75" x14ac:dyDescent="0.25">
      <c r="A945" s="132" t="s">
        <v>22</v>
      </c>
      <c r="B945" s="133">
        <v>30317</v>
      </c>
      <c r="C945" s="132" t="s">
        <v>34</v>
      </c>
      <c r="D945" s="132">
        <v>58</v>
      </c>
      <c r="E945" s="135">
        <v>72858</v>
      </c>
    </row>
    <row r="946" spans="1:5" ht="15.75" x14ac:dyDescent="0.25">
      <c r="A946" s="132" t="s">
        <v>22</v>
      </c>
      <c r="B946" s="133">
        <v>30682</v>
      </c>
      <c r="C946" s="132" t="s">
        <v>34</v>
      </c>
      <c r="D946" s="132">
        <v>75</v>
      </c>
      <c r="E946" s="135">
        <v>74002.12</v>
      </c>
    </row>
    <row r="947" spans="1:5" ht="15.75" x14ac:dyDescent="0.25">
      <c r="A947" s="132" t="s">
        <v>22</v>
      </c>
      <c r="B947" s="133">
        <v>31048</v>
      </c>
      <c r="C947" s="132" t="s">
        <v>34</v>
      </c>
      <c r="D947" s="132">
        <v>30</v>
      </c>
      <c r="E947" s="135">
        <v>37591.61</v>
      </c>
    </row>
    <row r="948" spans="1:5" ht="15.75" x14ac:dyDescent="0.25">
      <c r="A948" s="132" t="s">
        <v>22</v>
      </c>
      <c r="B948" s="133">
        <v>31413</v>
      </c>
      <c r="C948" s="132" t="s">
        <v>34</v>
      </c>
      <c r="D948" s="132">
        <v>46</v>
      </c>
      <c r="E948" s="135">
        <v>50274.13</v>
      </c>
    </row>
    <row r="949" spans="1:5" ht="15.75" x14ac:dyDescent="0.25">
      <c r="A949" s="132" t="s">
        <v>22</v>
      </c>
      <c r="B949" s="133">
        <v>31778</v>
      </c>
      <c r="C949" s="132" t="s">
        <v>34</v>
      </c>
      <c r="D949" s="132">
        <v>36</v>
      </c>
      <c r="E949" s="135">
        <v>40147.699999999997</v>
      </c>
    </row>
    <row r="950" spans="1:5" ht="15.75" x14ac:dyDescent="0.25">
      <c r="A950" s="132" t="s">
        <v>22</v>
      </c>
      <c r="B950" s="133">
        <v>32143</v>
      </c>
      <c r="C950" s="132" t="s">
        <v>34</v>
      </c>
      <c r="D950" s="132">
        <v>124</v>
      </c>
      <c r="E950" s="135">
        <v>151749.89000000001</v>
      </c>
    </row>
    <row r="951" spans="1:5" ht="15.75" x14ac:dyDescent="0.25">
      <c r="A951" s="132" t="s">
        <v>22</v>
      </c>
      <c r="B951" s="133">
        <v>32509</v>
      </c>
      <c r="C951" s="132" t="s">
        <v>34</v>
      </c>
      <c r="D951" s="132">
        <v>61</v>
      </c>
      <c r="E951" s="135">
        <v>72550.63</v>
      </c>
    </row>
    <row r="952" spans="1:5" ht="15.75" x14ac:dyDescent="0.25">
      <c r="A952" s="132" t="s">
        <v>22</v>
      </c>
      <c r="B952" s="133">
        <v>32874</v>
      </c>
      <c r="C952" s="132" t="s">
        <v>34</v>
      </c>
      <c r="D952" s="132">
        <v>103</v>
      </c>
      <c r="E952" s="135">
        <v>129646.44</v>
      </c>
    </row>
    <row r="953" spans="1:5" ht="15.75" x14ac:dyDescent="0.25">
      <c r="A953" s="132" t="s">
        <v>22</v>
      </c>
      <c r="B953" s="133">
        <v>33239</v>
      </c>
      <c r="C953" s="132" t="s">
        <v>34</v>
      </c>
      <c r="D953" s="132">
        <v>48</v>
      </c>
      <c r="E953" s="135">
        <v>58009.98</v>
      </c>
    </row>
    <row r="954" spans="1:5" ht="15.75" x14ac:dyDescent="0.25">
      <c r="A954" s="132" t="s">
        <v>22</v>
      </c>
      <c r="B954" s="133">
        <v>33604</v>
      </c>
      <c r="C954" s="132" t="s">
        <v>34</v>
      </c>
      <c r="D954" s="132">
        <v>73</v>
      </c>
      <c r="E954" s="135">
        <v>89354.98</v>
      </c>
    </row>
    <row r="955" spans="1:5" ht="15.75" x14ac:dyDescent="0.25">
      <c r="A955" s="132" t="s">
        <v>22</v>
      </c>
      <c r="B955" s="133">
        <v>33970</v>
      </c>
      <c r="C955" s="132" t="s">
        <v>34</v>
      </c>
      <c r="D955" s="132">
        <v>89</v>
      </c>
      <c r="E955" s="135">
        <v>113566.91</v>
      </c>
    </row>
    <row r="956" spans="1:5" ht="15.75" x14ac:dyDescent="0.25">
      <c r="A956" s="132" t="s">
        <v>22</v>
      </c>
      <c r="B956" s="133">
        <v>34335</v>
      </c>
      <c r="C956" s="132" t="s">
        <v>34</v>
      </c>
      <c r="D956" s="132">
        <v>214</v>
      </c>
      <c r="E956" s="135">
        <v>263885.56</v>
      </c>
    </row>
    <row r="957" spans="1:5" ht="15.75" x14ac:dyDescent="0.25">
      <c r="A957" s="132" t="s">
        <v>22</v>
      </c>
      <c r="B957" s="133">
        <v>34700</v>
      </c>
      <c r="C957" s="132" t="s">
        <v>34</v>
      </c>
      <c r="D957" s="132">
        <v>171</v>
      </c>
      <c r="E957" s="135">
        <v>206172.87</v>
      </c>
    </row>
    <row r="958" spans="1:5" ht="15.75" x14ac:dyDescent="0.25">
      <c r="A958" s="132" t="s">
        <v>22</v>
      </c>
      <c r="B958" s="133">
        <v>35065</v>
      </c>
      <c r="C958" s="132" t="s">
        <v>34</v>
      </c>
      <c r="D958" s="132">
        <v>182</v>
      </c>
      <c r="E958" s="135">
        <v>219948.72</v>
      </c>
    </row>
    <row r="959" spans="1:5" ht="15.75" x14ac:dyDescent="0.25">
      <c r="A959" s="132" t="s">
        <v>22</v>
      </c>
      <c r="B959" s="133">
        <v>35431</v>
      </c>
      <c r="C959" s="132" t="s">
        <v>34</v>
      </c>
      <c r="D959" s="132">
        <v>300</v>
      </c>
      <c r="E959" s="135">
        <v>355700.06</v>
      </c>
    </row>
    <row r="960" spans="1:5" ht="15.75" x14ac:dyDescent="0.25">
      <c r="A960" s="132" t="s">
        <v>22</v>
      </c>
      <c r="B960" s="133">
        <v>35796</v>
      </c>
      <c r="C960" s="132" t="s">
        <v>34</v>
      </c>
      <c r="D960" s="132">
        <v>306</v>
      </c>
      <c r="E960" s="135">
        <v>369424.61</v>
      </c>
    </row>
    <row r="961" spans="1:5" ht="15.75" x14ac:dyDescent="0.25">
      <c r="A961" s="132" t="s">
        <v>22</v>
      </c>
      <c r="B961" s="133">
        <v>36161</v>
      </c>
      <c r="C961" s="132" t="s">
        <v>34</v>
      </c>
      <c r="D961" s="132">
        <v>1</v>
      </c>
      <c r="E961" s="135">
        <v>7249.91</v>
      </c>
    </row>
    <row r="962" spans="1:5" ht="15.75" x14ac:dyDescent="0.25">
      <c r="A962" s="132" t="s">
        <v>22</v>
      </c>
      <c r="B962" s="133">
        <v>36526</v>
      </c>
      <c r="C962" s="132" t="s">
        <v>34</v>
      </c>
      <c r="D962" s="132">
        <v>498</v>
      </c>
      <c r="E962" s="135">
        <v>428646.33</v>
      </c>
    </row>
    <row r="963" spans="1:5" ht="15.75" x14ac:dyDescent="0.25">
      <c r="A963" s="132" t="s">
        <v>22</v>
      </c>
      <c r="B963" s="133">
        <v>36892</v>
      </c>
      <c r="C963" s="132" t="s">
        <v>34</v>
      </c>
      <c r="D963" s="132">
        <v>335</v>
      </c>
      <c r="E963" s="135">
        <v>348709.1</v>
      </c>
    </row>
    <row r="964" spans="1:5" ht="15.75" x14ac:dyDescent="0.25">
      <c r="A964" s="132" t="s">
        <v>22</v>
      </c>
      <c r="B964" s="133">
        <v>37257</v>
      </c>
      <c r="C964" s="132" t="s">
        <v>34</v>
      </c>
      <c r="D964" s="132">
        <v>484</v>
      </c>
      <c r="E964" s="135">
        <v>170825.44</v>
      </c>
    </row>
    <row r="965" spans="1:5" ht="15.75" x14ac:dyDescent="0.25">
      <c r="A965" s="132" t="s">
        <v>22</v>
      </c>
      <c r="B965" s="133">
        <v>37622</v>
      </c>
      <c r="C965" s="132" t="s">
        <v>34</v>
      </c>
      <c r="D965" s="132">
        <v>401</v>
      </c>
      <c r="E965" s="135">
        <v>380855.73</v>
      </c>
    </row>
    <row r="966" spans="1:5" ht="15.75" x14ac:dyDescent="0.25">
      <c r="A966" s="132" t="s">
        <v>22</v>
      </c>
      <c r="B966" s="133">
        <v>37987</v>
      </c>
      <c r="C966" s="132" t="s">
        <v>34</v>
      </c>
      <c r="D966" s="132">
        <v>501</v>
      </c>
      <c r="E966" s="135">
        <v>668742.19999999995</v>
      </c>
    </row>
    <row r="967" spans="1:5" ht="15.75" x14ac:dyDescent="0.25">
      <c r="A967" s="132" t="s">
        <v>22</v>
      </c>
      <c r="B967" s="133">
        <v>38353</v>
      </c>
      <c r="C967" s="132" t="s">
        <v>34</v>
      </c>
      <c r="D967" s="132">
        <v>509</v>
      </c>
      <c r="E967" s="135">
        <v>777099.51</v>
      </c>
    </row>
    <row r="968" spans="1:5" ht="15.75" x14ac:dyDescent="0.25">
      <c r="A968" s="132" t="s">
        <v>22</v>
      </c>
      <c r="B968" s="133">
        <v>38718</v>
      </c>
      <c r="C968" s="132" t="s">
        <v>34</v>
      </c>
      <c r="D968" s="132">
        <v>526</v>
      </c>
      <c r="E968" s="135">
        <v>824816.86</v>
      </c>
    </row>
    <row r="969" spans="1:5" ht="15.75" x14ac:dyDescent="0.25">
      <c r="A969" s="132" t="s">
        <v>22</v>
      </c>
      <c r="B969" s="133">
        <v>39083</v>
      </c>
      <c r="C969" s="132" t="s">
        <v>34</v>
      </c>
      <c r="D969" s="132">
        <v>543</v>
      </c>
      <c r="E969" s="135">
        <v>298136.67</v>
      </c>
    </row>
    <row r="970" spans="1:5" ht="15.75" x14ac:dyDescent="0.25">
      <c r="A970" s="132" t="s">
        <v>22</v>
      </c>
      <c r="B970" s="133">
        <v>39448</v>
      </c>
      <c r="C970" s="132" t="s">
        <v>34</v>
      </c>
      <c r="D970" s="132">
        <v>1</v>
      </c>
      <c r="E970" s="135">
        <v>-0.01</v>
      </c>
    </row>
    <row r="971" spans="1:5" ht="15.75" x14ac:dyDescent="0.25">
      <c r="A971" s="132" t="s">
        <v>22</v>
      </c>
      <c r="B971" s="133">
        <v>39782</v>
      </c>
      <c r="C971" s="132" t="s">
        <v>34</v>
      </c>
      <c r="D971" s="132">
        <v>369</v>
      </c>
      <c r="E971" s="135">
        <v>526860.68999999994</v>
      </c>
    </row>
    <row r="972" spans="1:5" ht="15.75" x14ac:dyDescent="0.25">
      <c r="A972" s="132" t="s">
        <v>22</v>
      </c>
      <c r="B972" s="133">
        <v>40512</v>
      </c>
      <c r="C972" s="132" t="s">
        <v>34</v>
      </c>
      <c r="D972" s="132">
        <v>252</v>
      </c>
      <c r="E972" s="135">
        <v>458893.05</v>
      </c>
    </row>
    <row r="973" spans="1:5" ht="15.75" x14ac:dyDescent="0.25">
      <c r="A973" s="132" t="s">
        <v>22</v>
      </c>
      <c r="B973" s="133">
        <v>41060</v>
      </c>
      <c r="C973" s="132" t="s">
        <v>34</v>
      </c>
      <c r="D973" s="132">
        <v>26</v>
      </c>
      <c r="E973" s="135">
        <v>49756.08</v>
      </c>
    </row>
    <row r="974" spans="1:5" ht="15.75" x14ac:dyDescent="0.25">
      <c r="A974" s="132" t="s">
        <v>22</v>
      </c>
      <c r="B974" s="133">
        <v>41121</v>
      </c>
      <c r="C974" s="132" t="s">
        <v>34</v>
      </c>
      <c r="D974" s="132">
        <v>78</v>
      </c>
      <c r="E974" s="135">
        <v>129602.7</v>
      </c>
    </row>
    <row r="975" spans="1:5" ht="15.75" x14ac:dyDescent="0.25">
      <c r="A975" s="132" t="s">
        <v>22</v>
      </c>
      <c r="B975" s="133">
        <v>41518</v>
      </c>
      <c r="C975" s="132" t="s">
        <v>34</v>
      </c>
      <c r="D975" s="132">
        <v>10</v>
      </c>
      <c r="E975" s="135">
        <v>18204.52</v>
      </c>
    </row>
    <row r="976" spans="1:5" ht="15.75" x14ac:dyDescent="0.25">
      <c r="A976" s="132" t="s">
        <v>22</v>
      </c>
      <c r="B976" s="133">
        <v>41943</v>
      </c>
      <c r="C976" s="132" t="s">
        <v>34</v>
      </c>
      <c r="D976" s="132">
        <v>490</v>
      </c>
      <c r="E976" s="135">
        <v>784082.81</v>
      </c>
    </row>
    <row r="977" spans="1:5" ht="15.75" x14ac:dyDescent="0.25">
      <c r="A977" s="132" t="s">
        <v>22</v>
      </c>
      <c r="B977" s="133">
        <v>34700</v>
      </c>
      <c r="C977" s="132" t="s">
        <v>98</v>
      </c>
      <c r="D977" s="132">
        <v>1</v>
      </c>
      <c r="E977" s="135">
        <v>6978.58</v>
      </c>
    </row>
    <row r="978" spans="1:5" ht="15.75" x14ac:dyDescent="0.25">
      <c r="A978" s="132" t="s">
        <v>22</v>
      </c>
      <c r="B978" s="133">
        <v>26665</v>
      </c>
      <c r="C978" s="132" t="s">
        <v>28</v>
      </c>
      <c r="D978" s="132">
        <v>1</v>
      </c>
      <c r="E978" s="135">
        <v>770.46</v>
      </c>
    </row>
    <row r="979" spans="1:5" ht="15.75" x14ac:dyDescent="0.25">
      <c r="A979" s="132" t="s">
        <v>22</v>
      </c>
      <c r="B979" s="133">
        <v>27030</v>
      </c>
      <c r="C979" s="132" t="s">
        <v>28</v>
      </c>
      <c r="D979" s="132">
        <v>74</v>
      </c>
      <c r="E979" s="135">
        <v>59915.63</v>
      </c>
    </row>
    <row r="980" spans="1:5" ht="15.75" x14ac:dyDescent="0.25">
      <c r="A980" s="132" t="s">
        <v>22</v>
      </c>
      <c r="B980" s="133">
        <v>27395</v>
      </c>
      <c r="C980" s="132" t="s">
        <v>28</v>
      </c>
      <c r="D980" s="132">
        <v>19</v>
      </c>
      <c r="E980" s="135">
        <v>15282.65</v>
      </c>
    </row>
    <row r="981" spans="1:5" ht="15.75" x14ac:dyDescent="0.25">
      <c r="A981" s="132" t="s">
        <v>22</v>
      </c>
      <c r="B981" s="133">
        <v>27760</v>
      </c>
      <c r="C981" s="132" t="s">
        <v>28</v>
      </c>
      <c r="D981" s="132">
        <v>14</v>
      </c>
      <c r="E981" s="135">
        <v>13923.06</v>
      </c>
    </row>
    <row r="982" spans="1:5" ht="15.75" x14ac:dyDescent="0.25">
      <c r="A982" s="132" t="s">
        <v>22</v>
      </c>
      <c r="B982" s="133">
        <v>28126</v>
      </c>
      <c r="C982" s="132" t="s">
        <v>28</v>
      </c>
      <c r="D982" s="132">
        <v>24</v>
      </c>
      <c r="E982" s="135">
        <v>34409.24</v>
      </c>
    </row>
    <row r="983" spans="1:5" ht="15.75" x14ac:dyDescent="0.25">
      <c r="A983" s="132" t="s">
        <v>22</v>
      </c>
      <c r="B983" s="133">
        <v>28491</v>
      </c>
      <c r="C983" s="132" t="s">
        <v>28</v>
      </c>
      <c r="D983" s="132">
        <v>38</v>
      </c>
      <c r="E983" s="135">
        <v>42004.69</v>
      </c>
    </row>
    <row r="984" spans="1:5" ht="15.75" x14ac:dyDescent="0.25">
      <c r="A984" s="132" t="s">
        <v>22</v>
      </c>
      <c r="B984" s="133">
        <v>28856</v>
      </c>
      <c r="C984" s="132" t="s">
        <v>28</v>
      </c>
      <c r="D984" s="132">
        <v>35</v>
      </c>
      <c r="E984" s="135">
        <v>35370.14</v>
      </c>
    </row>
    <row r="985" spans="1:5" ht="15.75" x14ac:dyDescent="0.25">
      <c r="A985" s="132" t="s">
        <v>22</v>
      </c>
      <c r="B985" s="133">
        <v>29221</v>
      </c>
      <c r="C985" s="132" t="s">
        <v>28</v>
      </c>
      <c r="D985" s="132">
        <v>9</v>
      </c>
      <c r="E985" s="135">
        <v>12715.73</v>
      </c>
    </row>
    <row r="986" spans="1:5" ht="15.75" x14ac:dyDescent="0.25">
      <c r="A986" s="132" t="s">
        <v>22</v>
      </c>
      <c r="B986" s="133">
        <v>29587</v>
      </c>
      <c r="C986" s="132" t="s">
        <v>28</v>
      </c>
      <c r="D986" s="132">
        <v>27</v>
      </c>
      <c r="E986" s="135">
        <v>35876.25</v>
      </c>
    </row>
    <row r="987" spans="1:5" ht="15.75" x14ac:dyDescent="0.25">
      <c r="A987" s="132" t="s">
        <v>22</v>
      </c>
      <c r="B987" s="133">
        <v>29952</v>
      </c>
      <c r="C987" s="132" t="s">
        <v>28</v>
      </c>
      <c r="D987" s="132">
        <v>23</v>
      </c>
      <c r="E987" s="135">
        <v>57267.92</v>
      </c>
    </row>
    <row r="988" spans="1:5" ht="15.75" x14ac:dyDescent="0.25">
      <c r="A988" s="132" t="s">
        <v>22</v>
      </c>
      <c r="B988" s="133">
        <v>30317</v>
      </c>
      <c r="C988" s="132" t="s">
        <v>28</v>
      </c>
      <c r="D988" s="132">
        <v>39</v>
      </c>
      <c r="E988" s="135">
        <v>87389.88</v>
      </c>
    </row>
    <row r="989" spans="1:5" ht="15.75" x14ac:dyDescent="0.25">
      <c r="A989" s="132" t="s">
        <v>22</v>
      </c>
      <c r="B989" s="133">
        <v>30682</v>
      </c>
      <c r="C989" s="132" t="s">
        <v>28</v>
      </c>
      <c r="D989" s="132">
        <v>2</v>
      </c>
      <c r="E989" s="135">
        <v>2996.85</v>
      </c>
    </row>
    <row r="990" spans="1:5" ht="15.75" x14ac:dyDescent="0.25">
      <c r="A990" s="132" t="s">
        <v>22</v>
      </c>
      <c r="B990" s="133">
        <v>31048</v>
      </c>
      <c r="C990" s="132" t="s">
        <v>28</v>
      </c>
      <c r="D990" s="132">
        <v>47</v>
      </c>
      <c r="E990" s="135">
        <v>72840.479999999996</v>
      </c>
    </row>
    <row r="991" spans="1:5" ht="15.75" x14ac:dyDescent="0.25">
      <c r="A991" s="132" t="s">
        <v>22</v>
      </c>
      <c r="B991" s="133">
        <v>31413</v>
      </c>
      <c r="C991" s="132" t="s">
        <v>28</v>
      </c>
      <c r="D991" s="132">
        <v>7</v>
      </c>
      <c r="E991" s="135">
        <v>11996.22</v>
      </c>
    </row>
    <row r="992" spans="1:5" ht="15.75" x14ac:dyDescent="0.25">
      <c r="A992" s="132" t="s">
        <v>22</v>
      </c>
      <c r="B992" s="133">
        <v>31778</v>
      </c>
      <c r="C992" s="132" t="s">
        <v>28</v>
      </c>
      <c r="D992" s="132">
        <v>17</v>
      </c>
      <c r="E992" s="135">
        <v>22490.82</v>
      </c>
    </row>
    <row r="993" spans="1:5" ht="15.75" x14ac:dyDescent="0.25">
      <c r="A993" s="132" t="s">
        <v>22</v>
      </c>
      <c r="B993" s="133">
        <v>32143</v>
      </c>
      <c r="C993" s="132" t="s">
        <v>28</v>
      </c>
      <c r="D993" s="132">
        <v>29</v>
      </c>
      <c r="E993" s="135">
        <v>43658.91</v>
      </c>
    </row>
    <row r="994" spans="1:5" ht="15.75" x14ac:dyDescent="0.25">
      <c r="A994" s="132" t="s">
        <v>22</v>
      </c>
      <c r="B994" s="133">
        <v>32509</v>
      </c>
      <c r="C994" s="132" t="s">
        <v>28</v>
      </c>
      <c r="D994" s="132">
        <v>28</v>
      </c>
      <c r="E994" s="135">
        <v>42955.39</v>
      </c>
    </row>
    <row r="995" spans="1:5" ht="15.75" x14ac:dyDescent="0.25">
      <c r="A995" s="132" t="s">
        <v>22</v>
      </c>
      <c r="B995" s="133">
        <v>32874</v>
      </c>
      <c r="C995" s="132" t="s">
        <v>28</v>
      </c>
      <c r="D995" s="132">
        <v>41</v>
      </c>
      <c r="E995" s="135">
        <v>63920.83</v>
      </c>
    </row>
    <row r="996" spans="1:5" ht="15.75" x14ac:dyDescent="0.25">
      <c r="A996" s="132" t="s">
        <v>22</v>
      </c>
      <c r="B996" s="133">
        <v>33239</v>
      </c>
      <c r="C996" s="132" t="s">
        <v>28</v>
      </c>
      <c r="D996" s="132">
        <v>26</v>
      </c>
      <c r="E996" s="135">
        <v>40825.160000000003</v>
      </c>
    </row>
    <row r="997" spans="1:5" ht="15.75" x14ac:dyDescent="0.25">
      <c r="A997" s="132" t="s">
        <v>22</v>
      </c>
      <c r="B997" s="133">
        <v>33604</v>
      </c>
      <c r="C997" s="132" t="s">
        <v>28</v>
      </c>
      <c r="D997" s="132">
        <v>36</v>
      </c>
      <c r="E997" s="135">
        <v>55922.1</v>
      </c>
    </row>
    <row r="998" spans="1:5" ht="15.75" x14ac:dyDescent="0.25">
      <c r="A998" s="132" t="s">
        <v>22</v>
      </c>
      <c r="B998" s="133">
        <v>33970</v>
      </c>
      <c r="C998" s="132" t="s">
        <v>28</v>
      </c>
      <c r="D998" s="132">
        <v>73</v>
      </c>
      <c r="E998" s="135">
        <v>119768.32000000001</v>
      </c>
    </row>
    <row r="999" spans="1:5" ht="15.75" x14ac:dyDescent="0.25">
      <c r="A999" s="132" t="s">
        <v>22</v>
      </c>
      <c r="B999" s="133">
        <v>34335</v>
      </c>
      <c r="C999" s="132" t="s">
        <v>28</v>
      </c>
      <c r="D999" s="132">
        <v>76</v>
      </c>
      <c r="E999" s="135">
        <v>117622.37</v>
      </c>
    </row>
    <row r="1000" spans="1:5" ht="15.75" x14ac:dyDescent="0.25">
      <c r="A1000" s="132" t="s">
        <v>22</v>
      </c>
      <c r="B1000" s="133">
        <v>34700</v>
      </c>
      <c r="C1000" s="132" t="s">
        <v>28</v>
      </c>
      <c r="D1000" s="132">
        <v>68</v>
      </c>
      <c r="E1000" s="135">
        <v>110560.66</v>
      </c>
    </row>
    <row r="1001" spans="1:5" ht="15.75" x14ac:dyDescent="0.25">
      <c r="A1001" s="132" t="s">
        <v>22</v>
      </c>
      <c r="B1001" s="133">
        <v>35065</v>
      </c>
      <c r="C1001" s="132" t="s">
        <v>28</v>
      </c>
      <c r="D1001" s="132">
        <v>80</v>
      </c>
      <c r="E1001" s="135">
        <v>121621.35</v>
      </c>
    </row>
    <row r="1002" spans="1:5" ht="15.75" x14ac:dyDescent="0.25">
      <c r="A1002" s="132" t="s">
        <v>22</v>
      </c>
      <c r="B1002" s="133">
        <v>35431</v>
      </c>
      <c r="C1002" s="132" t="s">
        <v>28</v>
      </c>
      <c r="D1002" s="132">
        <v>167</v>
      </c>
      <c r="E1002" s="135">
        <v>240394</v>
      </c>
    </row>
    <row r="1003" spans="1:5" ht="15.75" x14ac:dyDescent="0.25">
      <c r="A1003" s="132" t="s">
        <v>22</v>
      </c>
      <c r="B1003" s="133">
        <v>35796</v>
      </c>
      <c r="C1003" s="132" t="s">
        <v>28</v>
      </c>
      <c r="D1003" s="132">
        <v>108</v>
      </c>
      <c r="E1003" s="135">
        <v>156244.14000000001</v>
      </c>
    </row>
    <row r="1004" spans="1:5" ht="15.75" x14ac:dyDescent="0.25">
      <c r="A1004" s="132" t="s">
        <v>22</v>
      </c>
      <c r="B1004" s="133">
        <v>36526</v>
      </c>
      <c r="C1004" s="132" t="s">
        <v>28</v>
      </c>
      <c r="D1004" s="132">
        <v>122</v>
      </c>
      <c r="E1004" s="135">
        <v>182005.89</v>
      </c>
    </row>
    <row r="1005" spans="1:5" ht="15.75" x14ac:dyDescent="0.25">
      <c r="A1005" s="132" t="s">
        <v>22</v>
      </c>
      <c r="B1005" s="133">
        <v>36892</v>
      </c>
      <c r="C1005" s="132" t="s">
        <v>28</v>
      </c>
      <c r="D1005" s="132">
        <v>116</v>
      </c>
      <c r="E1005" s="135">
        <v>59425.26</v>
      </c>
    </row>
    <row r="1006" spans="1:5" ht="15.75" x14ac:dyDescent="0.25">
      <c r="A1006" s="132" t="s">
        <v>22</v>
      </c>
      <c r="B1006" s="133">
        <v>37257</v>
      </c>
      <c r="C1006" s="132" t="s">
        <v>28</v>
      </c>
      <c r="D1006" s="132">
        <v>231</v>
      </c>
      <c r="E1006" s="135">
        <v>125475.8</v>
      </c>
    </row>
    <row r="1007" spans="1:5" ht="15.75" x14ac:dyDescent="0.25">
      <c r="A1007" s="132" t="s">
        <v>22</v>
      </c>
      <c r="B1007" s="133">
        <v>37622</v>
      </c>
      <c r="C1007" s="132" t="s">
        <v>28</v>
      </c>
      <c r="D1007" s="132">
        <v>194</v>
      </c>
      <c r="E1007" s="135">
        <v>184671.31</v>
      </c>
    </row>
    <row r="1008" spans="1:5" ht="15.75" x14ac:dyDescent="0.25">
      <c r="A1008" s="132" t="s">
        <v>22</v>
      </c>
      <c r="B1008" s="133">
        <v>37987</v>
      </c>
      <c r="C1008" s="132" t="s">
        <v>28</v>
      </c>
      <c r="D1008" s="132">
        <v>267</v>
      </c>
      <c r="E1008" s="135">
        <v>425453.44</v>
      </c>
    </row>
    <row r="1009" spans="1:5" ht="15.75" x14ac:dyDescent="0.25">
      <c r="A1009" s="132" t="s">
        <v>22</v>
      </c>
      <c r="B1009" s="133">
        <v>38353</v>
      </c>
      <c r="C1009" s="132" t="s">
        <v>28</v>
      </c>
      <c r="D1009" s="132">
        <v>245</v>
      </c>
      <c r="E1009" s="135">
        <v>506470.8</v>
      </c>
    </row>
    <row r="1010" spans="1:5" ht="15.75" x14ac:dyDescent="0.25">
      <c r="A1010" s="132" t="s">
        <v>22</v>
      </c>
      <c r="B1010" s="133">
        <v>38718</v>
      </c>
      <c r="C1010" s="132" t="s">
        <v>28</v>
      </c>
      <c r="D1010" s="132">
        <v>173</v>
      </c>
      <c r="E1010" s="135">
        <v>345250.26</v>
      </c>
    </row>
    <row r="1011" spans="1:5" ht="15.75" x14ac:dyDescent="0.25">
      <c r="A1011" s="132" t="s">
        <v>22</v>
      </c>
      <c r="B1011" s="133">
        <v>39083</v>
      </c>
      <c r="C1011" s="132" t="s">
        <v>28</v>
      </c>
      <c r="D1011" s="132">
        <v>166</v>
      </c>
      <c r="E1011" s="135">
        <v>116076.64</v>
      </c>
    </row>
    <row r="1012" spans="1:5" ht="15.75" x14ac:dyDescent="0.25">
      <c r="A1012" s="132" t="s">
        <v>22</v>
      </c>
      <c r="B1012" s="133">
        <v>39782</v>
      </c>
      <c r="C1012" s="132" t="s">
        <v>28</v>
      </c>
      <c r="D1012" s="132">
        <v>100</v>
      </c>
      <c r="E1012" s="135">
        <v>149500.04999999999</v>
      </c>
    </row>
    <row r="1013" spans="1:5" ht="15.75" x14ac:dyDescent="0.25">
      <c r="A1013" s="132" t="s">
        <v>22</v>
      </c>
      <c r="B1013" s="133">
        <v>40512</v>
      </c>
      <c r="C1013" s="132" t="s">
        <v>28</v>
      </c>
      <c r="D1013" s="132">
        <v>69</v>
      </c>
      <c r="E1013" s="135">
        <v>149566.09</v>
      </c>
    </row>
    <row r="1014" spans="1:5" ht="15.75" x14ac:dyDescent="0.25">
      <c r="A1014" s="132" t="s">
        <v>22</v>
      </c>
      <c r="B1014" s="133">
        <v>41060</v>
      </c>
      <c r="C1014" s="132" t="s">
        <v>28</v>
      </c>
      <c r="D1014" s="132">
        <v>19</v>
      </c>
      <c r="E1014" s="135">
        <v>43766.43</v>
      </c>
    </row>
    <row r="1015" spans="1:5" ht="15.75" x14ac:dyDescent="0.25">
      <c r="A1015" s="132" t="s">
        <v>22</v>
      </c>
      <c r="B1015" s="133">
        <v>41121</v>
      </c>
      <c r="C1015" s="132" t="s">
        <v>28</v>
      </c>
      <c r="D1015" s="132">
        <v>57</v>
      </c>
      <c r="E1015" s="135">
        <v>98978.08</v>
      </c>
    </row>
    <row r="1016" spans="1:5" ht="15.75" x14ac:dyDescent="0.25">
      <c r="A1016" s="132" t="s">
        <v>22</v>
      </c>
      <c r="B1016" s="133">
        <v>41518</v>
      </c>
      <c r="C1016" s="132" t="s">
        <v>28</v>
      </c>
      <c r="D1016" s="132">
        <v>22</v>
      </c>
      <c r="E1016" s="135">
        <v>46598.63</v>
      </c>
    </row>
    <row r="1017" spans="1:5" ht="15.75" x14ac:dyDescent="0.25">
      <c r="A1017" s="132" t="s">
        <v>22</v>
      </c>
      <c r="B1017" s="133">
        <v>41820</v>
      </c>
      <c r="C1017" s="132" t="s">
        <v>28</v>
      </c>
      <c r="D1017" s="132">
        <v>36</v>
      </c>
      <c r="E1017" s="135">
        <v>78403.460000000006</v>
      </c>
    </row>
    <row r="1018" spans="1:5" ht="15.75" x14ac:dyDescent="0.25">
      <c r="A1018" s="132" t="s">
        <v>22</v>
      </c>
      <c r="B1018" s="133">
        <v>41943</v>
      </c>
      <c r="C1018" s="132" t="s">
        <v>28</v>
      </c>
      <c r="D1018" s="132">
        <v>137</v>
      </c>
      <c r="E1018" s="135">
        <v>288918.82</v>
      </c>
    </row>
    <row r="1019" spans="1:5" ht="15.75" x14ac:dyDescent="0.25">
      <c r="A1019" s="132" t="s">
        <v>22</v>
      </c>
      <c r="B1019" s="133">
        <v>28856</v>
      </c>
      <c r="C1019" s="132" t="s">
        <v>41</v>
      </c>
      <c r="D1019" s="132">
        <v>4</v>
      </c>
      <c r="E1019" s="135">
        <v>35142.18</v>
      </c>
    </row>
    <row r="1020" spans="1:5" ht="15.75" x14ac:dyDescent="0.25">
      <c r="A1020" s="132" t="s">
        <v>22</v>
      </c>
      <c r="B1020" s="133">
        <v>29952</v>
      </c>
      <c r="C1020" s="132" t="s">
        <v>41</v>
      </c>
      <c r="D1020" s="132">
        <v>2</v>
      </c>
      <c r="E1020" s="135">
        <v>25890.639999999999</v>
      </c>
    </row>
    <row r="1021" spans="1:5" ht="15.75" x14ac:dyDescent="0.25">
      <c r="A1021" s="132" t="s">
        <v>22</v>
      </c>
      <c r="B1021" s="133">
        <v>30682</v>
      </c>
      <c r="C1021" s="132" t="s">
        <v>41</v>
      </c>
      <c r="D1021" s="132">
        <v>3</v>
      </c>
      <c r="E1021" s="135">
        <v>32021.22</v>
      </c>
    </row>
    <row r="1022" spans="1:5" ht="15.75" x14ac:dyDescent="0.25">
      <c r="A1022" s="132" t="s">
        <v>22</v>
      </c>
      <c r="B1022" s="133">
        <v>31048</v>
      </c>
      <c r="C1022" s="132" t="s">
        <v>41</v>
      </c>
      <c r="D1022" s="132">
        <v>1</v>
      </c>
      <c r="E1022" s="135">
        <v>35370.49</v>
      </c>
    </row>
    <row r="1023" spans="1:5" ht="15.75" x14ac:dyDescent="0.25">
      <c r="A1023" s="132" t="s">
        <v>22</v>
      </c>
      <c r="B1023" s="133">
        <v>31413</v>
      </c>
      <c r="C1023" s="132" t="s">
        <v>41</v>
      </c>
      <c r="D1023" s="132">
        <v>13</v>
      </c>
      <c r="E1023" s="135">
        <v>170495.79</v>
      </c>
    </row>
    <row r="1024" spans="1:5" ht="15.75" x14ac:dyDescent="0.25">
      <c r="A1024" s="132" t="s">
        <v>22</v>
      </c>
      <c r="B1024" s="133">
        <v>31778</v>
      </c>
      <c r="C1024" s="132" t="s">
        <v>41</v>
      </c>
      <c r="D1024" s="132">
        <v>5</v>
      </c>
      <c r="E1024" s="135">
        <v>57601.11</v>
      </c>
    </row>
    <row r="1025" spans="1:5" ht="15.75" x14ac:dyDescent="0.25">
      <c r="A1025" s="132" t="s">
        <v>22</v>
      </c>
      <c r="B1025" s="133">
        <v>32143</v>
      </c>
      <c r="C1025" s="132" t="s">
        <v>41</v>
      </c>
      <c r="D1025" s="132">
        <v>9</v>
      </c>
      <c r="E1025" s="135">
        <v>111174.18</v>
      </c>
    </row>
    <row r="1026" spans="1:5" ht="15.75" x14ac:dyDescent="0.25">
      <c r="A1026" s="132" t="s">
        <v>22</v>
      </c>
      <c r="B1026" s="133">
        <v>32509</v>
      </c>
      <c r="C1026" s="132" t="s">
        <v>41</v>
      </c>
      <c r="D1026" s="132">
        <v>8</v>
      </c>
      <c r="E1026" s="135">
        <v>100509.03</v>
      </c>
    </row>
    <row r="1027" spans="1:5" ht="15.75" x14ac:dyDescent="0.25">
      <c r="A1027" s="132" t="s">
        <v>22</v>
      </c>
      <c r="B1027" s="133">
        <v>32874</v>
      </c>
      <c r="C1027" s="132" t="s">
        <v>41</v>
      </c>
      <c r="D1027" s="132">
        <v>4</v>
      </c>
      <c r="E1027" s="135">
        <v>53806.37</v>
      </c>
    </row>
    <row r="1028" spans="1:5" ht="15.75" x14ac:dyDescent="0.25">
      <c r="A1028" s="132" t="s">
        <v>22</v>
      </c>
      <c r="B1028" s="133">
        <v>33239</v>
      </c>
      <c r="C1028" s="132" t="s">
        <v>41</v>
      </c>
      <c r="D1028" s="132">
        <v>8</v>
      </c>
      <c r="E1028" s="135">
        <v>106136.62</v>
      </c>
    </row>
    <row r="1029" spans="1:5" ht="15.75" x14ac:dyDescent="0.25">
      <c r="A1029" s="132" t="s">
        <v>22</v>
      </c>
      <c r="B1029" s="133">
        <v>33604</v>
      </c>
      <c r="C1029" s="132" t="s">
        <v>41</v>
      </c>
      <c r="D1029" s="132">
        <v>4</v>
      </c>
      <c r="E1029" s="135">
        <v>51344.26</v>
      </c>
    </row>
    <row r="1030" spans="1:5" ht="15.75" x14ac:dyDescent="0.25">
      <c r="A1030" s="132" t="s">
        <v>22</v>
      </c>
      <c r="B1030" s="133">
        <v>33970</v>
      </c>
      <c r="C1030" s="132" t="s">
        <v>41</v>
      </c>
      <c r="D1030" s="132">
        <v>7</v>
      </c>
      <c r="E1030" s="135">
        <v>89947.05</v>
      </c>
    </row>
    <row r="1031" spans="1:5" ht="15.75" x14ac:dyDescent="0.25">
      <c r="A1031" s="132" t="s">
        <v>22</v>
      </c>
      <c r="B1031" s="133">
        <v>34335</v>
      </c>
      <c r="C1031" s="132" t="s">
        <v>41</v>
      </c>
      <c r="D1031" s="132">
        <v>11</v>
      </c>
      <c r="E1031" s="135">
        <v>133880.51</v>
      </c>
    </row>
    <row r="1032" spans="1:5" ht="15.75" x14ac:dyDescent="0.25">
      <c r="A1032" s="132" t="s">
        <v>22</v>
      </c>
      <c r="B1032" s="133">
        <v>34700</v>
      </c>
      <c r="C1032" s="132" t="s">
        <v>41</v>
      </c>
      <c r="D1032" s="132">
        <v>7</v>
      </c>
      <c r="E1032" s="135">
        <v>80640.83</v>
      </c>
    </row>
    <row r="1033" spans="1:5" ht="15.75" x14ac:dyDescent="0.25">
      <c r="A1033" s="132" t="s">
        <v>22</v>
      </c>
      <c r="B1033" s="133">
        <v>35065</v>
      </c>
      <c r="C1033" s="132" t="s">
        <v>41</v>
      </c>
      <c r="D1033" s="132">
        <v>5</v>
      </c>
      <c r="E1033" s="135">
        <v>68838.53</v>
      </c>
    </row>
    <row r="1034" spans="1:5" ht="15.75" x14ac:dyDescent="0.25">
      <c r="A1034" s="132" t="s">
        <v>22</v>
      </c>
      <c r="B1034" s="133">
        <v>35431</v>
      </c>
      <c r="C1034" s="132" t="s">
        <v>41</v>
      </c>
      <c r="D1034" s="132">
        <v>18</v>
      </c>
      <c r="E1034" s="135">
        <v>191416.91</v>
      </c>
    </row>
    <row r="1035" spans="1:5" ht="15.75" x14ac:dyDescent="0.25">
      <c r="A1035" s="132" t="s">
        <v>22</v>
      </c>
      <c r="B1035" s="133">
        <v>35796</v>
      </c>
      <c r="C1035" s="132" t="s">
        <v>41</v>
      </c>
      <c r="D1035" s="132">
        <v>20</v>
      </c>
      <c r="E1035" s="135">
        <v>228213.08</v>
      </c>
    </row>
    <row r="1036" spans="1:5" ht="15.75" x14ac:dyDescent="0.25">
      <c r="A1036" s="132" t="s">
        <v>22</v>
      </c>
      <c r="B1036" s="133">
        <v>36526</v>
      </c>
      <c r="C1036" s="132" t="s">
        <v>41</v>
      </c>
      <c r="D1036" s="132">
        <v>12</v>
      </c>
      <c r="E1036" s="135">
        <v>167156.69</v>
      </c>
    </row>
    <row r="1037" spans="1:5" ht="15.75" x14ac:dyDescent="0.25">
      <c r="A1037" s="132" t="s">
        <v>22</v>
      </c>
      <c r="B1037" s="133">
        <v>36892</v>
      </c>
      <c r="C1037" s="132" t="s">
        <v>41</v>
      </c>
      <c r="D1037" s="132">
        <v>18</v>
      </c>
      <c r="E1037" s="135">
        <v>146686.9</v>
      </c>
    </row>
    <row r="1038" spans="1:5" ht="15.75" x14ac:dyDescent="0.25">
      <c r="A1038" s="132" t="s">
        <v>22</v>
      </c>
      <c r="B1038" s="133">
        <v>37257</v>
      </c>
      <c r="C1038" s="132" t="s">
        <v>41</v>
      </c>
      <c r="D1038" s="132">
        <v>35</v>
      </c>
      <c r="E1038" s="135">
        <v>180343.22</v>
      </c>
    </row>
    <row r="1039" spans="1:5" ht="15.75" x14ac:dyDescent="0.25">
      <c r="A1039" s="132" t="s">
        <v>22</v>
      </c>
      <c r="B1039" s="133">
        <v>37622</v>
      </c>
      <c r="C1039" s="132" t="s">
        <v>41</v>
      </c>
      <c r="D1039" s="132">
        <v>10</v>
      </c>
      <c r="E1039" s="135">
        <v>90802.38</v>
      </c>
    </row>
    <row r="1040" spans="1:5" ht="15.75" x14ac:dyDescent="0.25">
      <c r="A1040" s="132" t="s">
        <v>22</v>
      </c>
      <c r="B1040" s="133">
        <v>37987</v>
      </c>
      <c r="C1040" s="132" t="s">
        <v>41</v>
      </c>
      <c r="D1040" s="132">
        <v>14</v>
      </c>
      <c r="E1040" s="135">
        <v>210674.95</v>
      </c>
    </row>
    <row r="1041" spans="1:5" ht="15.75" x14ac:dyDescent="0.25">
      <c r="A1041" s="132" t="s">
        <v>22</v>
      </c>
      <c r="B1041" s="133">
        <v>38353</v>
      </c>
      <c r="C1041" s="132" t="s">
        <v>41</v>
      </c>
      <c r="D1041" s="132">
        <v>18</v>
      </c>
      <c r="E1041" s="135">
        <v>251868.75</v>
      </c>
    </row>
    <row r="1042" spans="1:5" ht="15.75" x14ac:dyDescent="0.25">
      <c r="A1042" s="132" t="s">
        <v>22</v>
      </c>
      <c r="B1042" s="133">
        <v>38718</v>
      </c>
      <c r="C1042" s="132" t="s">
        <v>41</v>
      </c>
      <c r="D1042" s="132">
        <v>13</v>
      </c>
      <c r="E1042" s="135">
        <v>186761.8</v>
      </c>
    </row>
    <row r="1043" spans="1:5" ht="15.75" x14ac:dyDescent="0.25">
      <c r="A1043" s="132" t="s">
        <v>22</v>
      </c>
      <c r="B1043" s="133">
        <v>39083</v>
      </c>
      <c r="C1043" s="132" t="s">
        <v>41</v>
      </c>
      <c r="D1043" s="132">
        <v>24</v>
      </c>
      <c r="E1043" s="135">
        <v>106930.43</v>
      </c>
    </row>
    <row r="1044" spans="1:5" ht="15.75" x14ac:dyDescent="0.25">
      <c r="A1044" s="132" t="s">
        <v>22</v>
      </c>
      <c r="B1044" s="133">
        <v>39782</v>
      </c>
      <c r="C1044" s="132" t="s">
        <v>41</v>
      </c>
      <c r="D1044" s="132">
        <v>40</v>
      </c>
      <c r="E1044" s="135">
        <v>571134.34</v>
      </c>
    </row>
    <row r="1045" spans="1:5" ht="15.75" x14ac:dyDescent="0.25">
      <c r="A1045" s="132" t="s">
        <v>22</v>
      </c>
      <c r="B1045" s="133">
        <v>40512</v>
      </c>
      <c r="C1045" s="132" t="s">
        <v>41</v>
      </c>
      <c r="D1045" s="132">
        <v>21</v>
      </c>
      <c r="E1045" s="135">
        <v>401856.98</v>
      </c>
    </row>
    <row r="1046" spans="1:5" ht="15.75" x14ac:dyDescent="0.25">
      <c r="A1046" s="132" t="s">
        <v>22</v>
      </c>
      <c r="B1046" s="133">
        <v>41121</v>
      </c>
      <c r="C1046" s="132" t="s">
        <v>41</v>
      </c>
      <c r="D1046" s="132">
        <v>6</v>
      </c>
      <c r="E1046" s="135">
        <v>78223.47</v>
      </c>
    </row>
    <row r="1047" spans="1:5" ht="15.75" x14ac:dyDescent="0.25">
      <c r="A1047" s="132" t="s">
        <v>22</v>
      </c>
      <c r="B1047" s="133">
        <v>41365</v>
      </c>
      <c r="C1047" s="132" t="s">
        <v>41</v>
      </c>
      <c r="D1047" s="132">
        <v>1</v>
      </c>
      <c r="E1047" s="135">
        <v>18583.5</v>
      </c>
    </row>
    <row r="1048" spans="1:5" ht="15.75" x14ac:dyDescent="0.25">
      <c r="A1048" s="132" t="s">
        <v>22</v>
      </c>
      <c r="B1048" s="133">
        <v>41518</v>
      </c>
      <c r="C1048" s="132" t="s">
        <v>41</v>
      </c>
      <c r="D1048" s="132">
        <v>5</v>
      </c>
      <c r="E1048" s="135">
        <v>88681.58</v>
      </c>
    </row>
    <row r="1049" spans="1:5" ht="15.75" x14ac:dyDescent="0.25">
      <c r="A1049" s="132" t="s">
        <v>22</v>
      </c>
      <c r="B1049" s="133">
        <v>41820</v>
      </c>
      <c r="C1049" s="132" t="s">
        <v>41</v>
      </c>
      <c r="D1049" s="132">
        <v>4</v>
      </c>
      <c r="E1049" s="135">
        <v>70202.92</v>
      </c>
    </row>
    <row r="1050" spans="1:5" ht="15.75" x14ac:dyDescent="0.25">
      <c r="A1050" s="132" t="s">
        <v>22</v>
      </c>
      <c r="B1050" s="133">
        <v>41943</v>
      </c>
      <c r="C1050" s="132" t="s">
        <v>41</v>
      </c>
      <c r="D1050" s="132">
        <v>9</v>
      </c>
      <c r="E1050" s="135">
        <v>161556.51</v>
      </c>
    </row>
    <row r="1051" spans="1:5" ht="15.75" x14ac:dyDescent="0.25">
      <c r="A1051" s="132" t="s">
        <v>22</v>
      </c>
      <c r="B1051" s="133">
        <v>26665</v>
      </c>
      <c r="C1051" s="132" t="s">
        <v>133</v>
      </c>
      <c r="D1051" s="132">
        <v>1</v>
      </c>
      <c r="E1051" s="135">
        <v>-1558.97</v>
      </c>
    </row>
    <row r="1052" spans="1:5" ht="15.75" x14ac:dyDescent="0.25">
      <c r="A1052" s="132" t="s">
        <v>22</v>
      </c>
      <c r="B1052" s="133">
        <v>27760</v>
      </c>
      <c r="C1052" s="132" t="s">
        <v>133</v>
      </c>
      <c r="D1052" s="132">
        <v>1</v>
      </c>
      <c r="E1052" s="135">
        <v>2372.06</v>
      </c>
    </row>
    <row r="1053" spans="1:5" ht="15.75" x14ac:dyDescent="0.25">
      <c r="A1053" s="132" t="s">
        <v>22</v>
      </c>
      <c r="B1053" s="133">
        <v>35796</v>
      </c>
      <c r="C1053" s="132" t="s">
        <v>133</v>
      </c>
      <c r="D1053" s="132">
        <v>3</v>
      </c>
      <c r="E1053" s="135">
        <v>12089.02</v>
      </c>
    </row>
    <row r="1054" spans="1:5" ht="15.75" x14ac:dyDescent="0.25">
      <c r="A1054" s="132" t="s">
        <v>22</v>
      </c>
      <c r="B1054" s="133">
        <v>36526</v>
      </c>
      <c r="C1054" s="132" t="s">
        <v>133</v>
      </c>
      <c r="D1054" s="132">
        <v>19</v>
      </c>
      <c r="E1054" s="135">
        <v>55880.35</v>
      </c>
    </row>
    <row r="1055" spans="1:5" ht="15.75" x14ac:dyDescent="0.25">
      <c r="A1055" s="132" t="s">
        <v>22</v>
      </c>
      <c r="B1055" s="133">
        <v>36892</v>
      </c>
      <c r="C1055" s="132" t="s">
        <v>133</v>
      </c>
      <c r="D1055" s="132">
        <v>5</v>
      </c>
      <c r="E1055" s="135">
        <v>10408.36</v>
      </c>
    </row>
    <row r="1056" spans="1:5" ht="15.75" x14ac:dyDescent="0.25">
      <c r="A1056" s="132" t="s">
        <v>22</v>
      </c>
      <c r="B1056" s="133">
        <v>26299</v>
      </c>
      <c r="C1056" s="132" t="s">
        <v>134</v>
      </c>
      <c r="D1056" s="132">
        <v>7</v>
      </c>
      <c r="E1056" s="135">
        <v>10619.83</v>
      </c>
    </row>
    <row r="1057" spans="1:5" ht="15.75" x14ac:dyDescent="0.25">
      <c r="A1057" s="132" t="s">
        <v>22</v>
      </c>
      <c r="B1057" s="133">
        <v>26665</v>
      </c>
      <c r="C1057" s="132" t="s">
        <v>134</v>
      </c>
      <c r="D1057" s="132">
        <v>9</v>
      </c>
      <c r="E1057" s="135">
        <v>14030.69</v>
      </c>
    </row>
    <row r="1058" spans="1:5" ht="15.75" x14ac:dyDescent="0.25">
      <c r="A1058" s="132" t="s">
        <v>22</v>
      </c>
      <c r="B1058" s="133">
        <v>27030</v>
      </c>
      <c r="C1058" s="132" t="s">
        <v>134</v>
      </c>
      <c r="D1058" s="132">
        <v>13</v>
      </c>
      <c r="E1058" s="135">
        <v>25233.53</v>
      </c>
    </row>
    <row r="1059" spans="1:5" ht="15.75" x14ac:dyDescent="0.25">
      <c r="A1059" s="132" t="s">
        <v>22</v>
      </c>
      <c r="B1059" s="133">
        <v>27395</v>
      </c>
      <c r="C1059" s="132" t="s">
        <v>134</v>
      </c>
      <c r="D1059" s="132">
        <v>5</v>
      </c>
      <c r="E1059" s="135">
        <v>11241.04</v>
      </c>
    </row>
    <row r="1060" spans="1:5" ht="15.75" x14ac:dyDescent="0.25">
      <c r="A1060" s="132" t="s">
        <v>22</v>
      </c>
      <c r="B1060" s="133">
        <v>27760</v>
      </c>
      <c r="C1060" s="132" t="s">
        <v>134</v>
      </c>
      <c r="D1060" s="132">
        <v>2</v>
      </c>
      <c r="E1060" s="135">
        <v>4589.43</v>
      </c>
    </row>
    <row r="1061" spans="1:5" ht="15.75" x14ac:dyDescent="0.25">
      <c r="A1061" s="132" t="s">
        <v>22</v>
      </c>
      <c r="B1061" s="133">
        <v>28126</v>
      </c>
      <c r="C1061" s="132" t="s">
        <v>134</v>
      </c>
      <c r="D1061" s="132">
        <v>4</v>
      </c>
      <c r="E1061" s="135">
        <v>9785.98</v>
      </c>
    </row>
    <row r="1062" spans="1:5" ht="15.75" x14ac:dyDescent="0.25">
      <c r="A1062" s="132" t="s">
        <v>22</v>
      </c>
      <c r="B1062" s="133">
        <v>28491</v>
      </c>
      <c r="C1062" s="132" t="s">
        <v>134</v>
      </c>
      <c r="D1062" s="132">
        <v>11</v>
      </c>
      <c r="E1062" s="135">
        <v>28678.1</v>
      </c>
    </row>
    <row r="1063" spans="1:5" ht="15.75" x14ac:dyDescent="0.25">
      <c r="A1063" s="132" t="s">
        <v>22</v>
      </c>
      <c r="B1063" s="133">
        <v>28856</v>
      </c>
      <c r="C1063" s="132" t="s">
        <v>134</v>
      </c>
      <c r="D1063" s="132">
        <v>12</v>
      </c>
      <c r="E1063" s="135">
        <v>30200.55</v>
      </c>
    </row>
    <row r="1064" spans="1:5" ht="15.75" x14ac:dyDescent="0.25">
      <c r="A1064" s="132" t="s">
        <v>22</v>
      </c>
      <c r="B1064" s="133">
        <v>29221</v>
      </c>
      <c r="C1064" s="132" t="s">
        <v>134</v>
      </c>
      <c r="D1064" s="132">
        <v>2</v>
      </c>
      <c r="E1064" s="135">
        <v>5277.53</v>
      </c>
    </row>
    <row r="1065" spans="1:5" ht="15.75" x14ac:dyDescent="0.25">
      <c r="A1065" s="132" t="s">
        <v>22</v>
      </c>
      <c r="B1065" s="133">
        <v>29587</v>
      </c>
      <c r="C1065" s="132" t="s">
        <v>134</v>
      </c>
      <c r="D1065" s="132">
        <v>4</v>
      </c>
      <c r="E1065" s="135">
        <v>11029.15</v>
      </c>
    </row>
    <row r="1066" spans="1:5" ht="15.75" x14ac:dyDescent="0.25">
      <c r="A1066" s="132" t="s">
        <v>22</v>
      </c>
      <c r="B1066" s="133">
        <v>29952</v>
      </c>
      <c r="C1066" s="132" t="s">
        <v>134</v>
      </c>
      <c r="D1066" s="132">
        <v>7</v>
      </c>
      <c r="E1066" s="135">
        <v>27431.84</v>
      </c>
    </row>
    <row r="1067" spans="1:5" ht="15.75" x14ac:dyDescent="0.25">
      <c r="A1067" s="132" t="s">
        <v>22</v>
      </c>
      <c r="B1067" s="133">
        <v>30317</v>
      </c>
      <c r="C1067" s="132" t="s">
        <v>134</v>
      </c>
      <c r="D1067" s="132">
        <v>16</v>
      </c>
      <c r="E1067" s="135">
        <v>64840.32</v>
      </c>
    </row>
    <row r="1068" spans="1:5" ht="15.75" x14ac:dyDescent="0.25">
      <c r="A1068" s="132" t="s">
        <v>22</v>
      </c>
      <c r="B1068" s="133">
        <v>31048</v>
      </c>
      <c r="C1068" s="132" t="s">
        <v>134</v>
      </c>
      <c r="D1068" s="132">
        <v>6</v>
      </c>
      <c r="E1068" s="135">
        <v>20626.97</v>
      </c>
    </row>
    <row r="1069" spans="1:5" ht="15.75" x14ac:dyDescent="0.25">
      <c r="A1069" s="132" t="s">
        <v>22</v>
      </c>
      <c r="B1069" s="133">
        <v>31413</v>
      </c>
      <c r="C1069" s="132" t="s">
        <v>134</v>
      </c>
      <c r="D1069" s="132">
        <v>6</v>
      </c>
      <c r="E1069" s="135">
        <v>23797.25</v>
      </c>
    </row>
    <row r="1070" spans="1:5" ht="15.75" x14ac:dyDescent="0.25">
      <c r="A1070" s="132" t="s">
        <v>22</v>
      </c>
      <c r="B1070" s="133">
        <v>31778</v>
      </c>
      <c r="C1070" s="132" t="s">
        <v>134</v>
      </c>
      <c r="D1070" s="132">
        <v>8</v>
      </c>
      <c r="E1070" s="135">
        <v>34000.11</v>
      </c>
    </row>
    <row r="1071" spans="1:5" ht="15.75" x14ac:dyDescent="0.25">
      <c r="A1071" s="132" t="s">
        <v>22</v>
      </c>
      <c r="B1071" s="133">
        <v>32143</v>
      </c>
      <c r="C1071" s="132" t="s">
        <v>134</v>
      </c>
      <c r="D1071" s="132">
        <v>1</v>
      </c>
      <c r="E1071" s="135">
        <v>4493.66</v>
      </c>
    </row>
    <row r="1072" spans="1:5" ht="15.75" x14ac:dyDescent="0.25">
      <c r="A1072" s="132" t="s">
        <v>22</v>
      </c>
      <c r="B1072" s="133">
        <v>32509</v>
      </c>
      <c r="C1072" s="132" t="s">
        <v>134</v>
      </c>
      <c r="D1072" s="132">
        <v>5</v>
      </c>
      <c r="E1072" s="135">
        <v>21486.51</v>
      </c>
    </row>
    <row r="1073" spans="1:5" ht="15.75" x14ac:dyDescent="0.25">
      <c r="A1073" s="132" t="s">
        <v>22</v>
      </c>
      <c r="B1073" s="133">
        <v>32874</v>
      </c>
      <c r="C1073" s="132" t="s">
        <v>134</v>
      </c>
      <c r="D1073" s="132">
        <v>8</v>
      </c>
      <c r="E1073" s="135">
        <v>34972.89</v>
      </c>
    </row>
    <row r="1074" spans="1:5" ht="15.75" x14ac:dyDescent="0.25">
      <c r="A1074" s="132" t="s">
        <v>22</v>
      </c>
      <c r="B1074" s="133">
        <v>33239</v>
      </c>
      <c r="C1074" s="132" t="s">
        <v>134</v>
      </c>
      <c r="D1074" s="132">
        <v>5</v>
      </c>
      <c r="E1074" s="135">
        <v>21840.17</v>
      </c>
    </row>
    <row r="1075" spans="1:5" ht="15.75" x14ac:dyDescent="0.25">
      <c r="A1075" s="132" t="s">
        <v>22</v>
      </c>
      <c r="B1075" s="133">
        <v>33604</v>
      </c>
      <c r="C1075" s="132" t="s">
        <v>134</v>
      </c>
      <c r="D1075" s="132">
        <v>5</v>
      </c>
      <c r="E1075" s="135">
        <v>20613.099999999999</v>
      </c>
    </row>
    <row r="1076" spans="1:5" ht="15.75" x14ac:dyDescent="0.25">
      <c r="A1076" s="132" t="s">
        <v>22</v>
      </c>
      <c r="B1076" s="133">
        <v>33970</v>
      </c>
      <c r="C1076" s="132" t="s">
        <v>134</v>
      </c>
      <c r="D1076" s="132">
        <v>19</v>
      </c>
      <c r="E1076" s="135">
        <v>82521.16</v>
      </c>
    </row>
    <row r="1077" spans="1:5" ht="15.75" x14ac:dyDescent="0.25">
      <c r="A1077" s="132" t="s">
        <v>22</v>
      </c>
      <c r="B1077" s="133">
        <v>34335</v>
      </c>
      <c r="C1077" s="132" t="s">
        <v>134</v>
      </c>
      <c r="D1077" s="132">
        <v>15</v>
      </c>
      <c r="E1077" s="135">
        <v>61061.13</v>
      </c>
    </row>
    <row r="1078" spans="1:5" ht="15.75" x14ac:dyDescent="0.25">
      <c r="A1078" s="132" t="s">
        <v>22</v>
      </c>
      <c r="B1078" s="133">
        <v>34700</v>
      </c>
      <c r="C1078" s="132" t="s">
        <v>134</v>
      </c>
      <c r="D1078" s="132">
        <v>6</v>
      </c>
      <c r="E1078" s="135">
        <v>25247</v>
      </c>
    </row>
    <row r="1079" spans="1:5" ht="15.75" x14ac:dyDescent="0.25">
      <c r="A1079" s="132" t="s">
        <v>22</v>
      </c>
      <c r="B1079" s="133">
        <v>35065</v>
      </c>
      <c r="C1079" s="132" t="s">
        <v>134</v>
      </c>
      <c r="D1079" s="132">
        <v>16</v>
      </c>
      <c r="E1079" s="135">
        <v>65077.29</v>
      </c>
    </row>
    <row r="1080" spans="1:5" ht="15.75" x14ac:dyDescent="0.25">
      <c r="A1080" s="132" t="s">
        <v>22</v>
      </c>
      <c r="B1080" s="133">
        <v>35431</v>
      </c>
      <c r="C1080" s="132" t="s">
        <v>134</v>
      </c>
      <c r="D1080" s="132">
        <v>11</v>
      </c>
      <c r="E1080" s="135">
        <v>41270.75</v>
      </c>
    </row>
    <row r="1081" spans="1:5" ht="15.75" x14ac:dyDescent="0.25">
      <c r="A1081" s="132" t="s">
        <v>22</v>
      </c>
      <c r="B1081" s="133">
        <v>35796</v>
      </c>
      <c r="C1081" s="132" t="s">
        <v>134</v>
      </c>
      <c r="D1081" s="132">
        <v>8</v>
      </c>
      <c r="E1081" s="135">
        <v>29785.06</v>
      </c>
    </row>
    <row r="1082" spans="1:5" ht="15.75" x14ac:dyDescent="0.25">
      <c r="A1082" s="132" t="s">
        <v>22</v>
      </c>
      <c r="B1082" s="133">
        <v>36526</v>
      </c>
      <c r="C1082" s="132" t="s">
        <v>134</v>
      </c>
      <c r="D1082" s="132">
        <v>5</v>
      </c>
      <c r="E1082" s="135">
        <v>31147.72</v>
      </c>
    </row>
    <row r="1083" spans="1:5" ht="15.75" x14ac:dyDescent="0.25">
      <c r="A1083" s="132" t="s">
        <v>22</v>
      </c>
      <c r="B1083" s="133">
        <v>36892</v>
      </c>
      <c r="C1083" s="132" t="s">
        <v>134</v>
      </c>
      <c r="D1083" s="132">
        <v>1</v>
      </c>
      <c r="E1083" s="135">
        <v>9.51</v>
      </c>
    </row>
    <row r="1084" spans="1:5" ht="15.75" x14ac:dyDescent="0.25">
      <c r="A1084" s="132" t="s">
        <v>22</v>
      </c>
      <c r="B1084" s="133">
        <v>37257</v>
      </c>
      <c r="C1084" s="132" t="s">
        <v>134</v>
      </c>
      <c r="D1084" s="132">
        <v>7</v>
      </c>
      <c r="E1084" s="135">
        <v>40159.56</v>
      </c>
    </row>
    <row r="1085" spans="1:5" ht="15.75" x14ac:dyDescent="0.25">
      <c r="A1085" s="132" t="s">
        <v>22</v>
      </c>
      <c r="B1085" s="133">
        <v>25204</v>
      </c>
      <c r="C1085" s="132" t="s">
        <v>135</v>
      </c>
      <c r="D1085" s="132">
        <v>2</v>
      </c>
      <c r="E1085" s="135">
        <v>14355.37</v>
      </c>
    </row>
    <row r="1086" spans="1:5" ht="15.75" x14ac:dyDescent="0.25">
      <c r="A1086" s="132" t="s">
        <v>22</v>
      </c>
      <c r="B1086" s="133">
        <v>25934</v>
      </c>
      <c r="C1086" s="132" t="s">
        <v>27</v>
      </c>
      <c r="D1086" s="132">
        <v>13</v>
      </c>
      <c r="E1086" s="135">
        <v>23708.37</v>
      </c>
    </row>
    <row r="1087" spans="1:5" ht="15.75" x14ac:dyDescent="0.25">
      <c r="A1087" s="132" t="s">
        <v>22</v>
      </c>
      <c r="B1087" s="133">
        <v>26299</v>
      </c>
      <c r="C1087" s="132" t="s">
        <v>27</v>
      </c>
      <c r="D1087" s="132">
        <v>4</v>
      </c>
      <c r="E1087" s="135">
        <v>10892.95</v>
      </c>
    </row>
    <row r="1088" spans="1:5" ht="15.75" x14ac:dyDescent="0.25">
      <c r="A1088" s="132" t="s">
        <v>22</v>
      </c>
      <c r="B1088" s="133">
        <v>26665</v>
      </c>
      <c r="C1088" s="132" t="s">
        <v>27</v>
      </c>
      <c r="D1088" s="132">
        <v>16</v>
      </c>
      <c r="E1088" s="135">
        <v>22850.06</v>
      </c>
    </row>
    <row r="1089" spans="1:5" ht="15.75" x14ac:dyDescent="0.25">
      <c r="A1089" s="132" t="s">
        <v>22</v>
      </c>
      <c r="B1089" s="133">
        <v>27030</v>
      </c>
      <c r="C1089" s="132" t="s">
        <v>27</v>
      </c>
      <c r="D1089" s="132">
        <v>32</v>
      </c>
      <c r="E1089" s="135">
        <v>65461.31</v>
      </c>
    </row>
    <row r="1090" spans="1:5" ht="15.75" x14ac:dyDescent="0.25">
      <c r="A1090" s="132" t="s">
        <v>22</v>
      </c>
      <c r="B1090" s="133">
        <v>27395</v>
      </c>
      <c r="C1090" s="132" t="s">
        <v>27</v>
      </c>
      <c r="D1090" s="132">
        <v>5</v>
      </c>
      <c r="E1090" s="135">
        <v>9291.9699999999993</v>
      </c>
    </row>
    <row r="1091" spans="1:5" ht="15.75" x14ac:dyDescent="0.25">
      <c r="A1091" s="132" t="s">
        <v>22</v>
      </c>
      <c r="B1091" s="133">
        <v>27760</v>
      </c>
      <c r="C1091" s="132" t="s">
        <v>27</v>
      </c>
      <c r="D1091" s="132">
        <v>2</v>
      </c>
      <c r="E1091" s="135">
        <v>5291.37</v>
      </c>
    </row>
    <row r="1092" spans="1:5" ht="15.75" x14ac:dyDescent="0.25">
      <c r="A1092" s="132" t="s">
        <v>22</v>
      </c>
      <c r="B1092" s="133">
        <v>28126</v>
      </c>
      <c r="C1092" s="132" t="s">
        <v>27</v>
      </c>
      <c r="D1092" s="132">
        <v>18</v>
      </c>
      <c r="E1092" s="135">
        <v>50536.35</v>
      </c>
    </row>
    <row r="1093" spans="1:5" ht="15.75" x14ac:dyDescent="0.25">
      <c r="A1093" s="132" t="s">
        <v>22</v>
      </c>
      <c r="B1093" s="133">
        <v>28491</v>
      </c>
      <c r="C1093" s="132" t="s">
        <v>27</v>
      </c>
      <c r="D1093" s="132">
        <v>6</v>
      </c>
      <c r="E1093" s="135">
        <v>17667.97</v>
      </c>
    </row>
    <row r="1094" spans="1:5" ht="15.75" x14ac:dyDescent="0.25">
      <c r="A1094" s="132" t="s">
        <v>22</v>
      </c>
      <c r="B1094" s="133">
        <v>28856</v>
      </c>
      <c r="C1094" s="132" t="s">
        <v>27</v>
      </c>
      <c r="D1094" s="132">
        <v>17</v>
      </c>
      <c r="E1094" s="135">
        <v>52269.35</v>
      </c>
    </row>
    <row r="1095" spans="1:5" ht="15.75" x14ac:dyDescent="0.25">
      <c r="A1095" s="132" t="s">
        <v>22</v>
      </c>
      <c r="B1095" s="133">
        <v>29221</v>
      </c>
      <c r="C1095" s="132" t="s">
        <v>27</v>
      </c>
      <c r="D1095" s="132">
        <v>8</v>
      </c>
      <c r="E1095" s="135">
        <v>25353.599999999999</v>
      </c>
    </row>
    <row r="1096" spans="1:5" ht="15.75" x14ac:dyDescent="0.25">
      <c r="A1096" s="132" t="s">
        <v>22</v>
      </c>
      <c r="B1096" s="133">
        <v>29587</v>
      </c>
      <c r="C1096" s="132" t="s">
        <v>27</v>
      </c>
      <c r="D1096" s="132">
        <v>6</v>
      </c>
      <c r="E1096" s="135">
        <v>20788.09</v>
      </c>
    </row>
    <row r="1097" spans="1:5" ht="15.75" x14ac:dyDescent="0.25">
      <c r="A1097" s="132" t="s">
        <v>22</v>
      </c>
      <c r="B1097" s="133">
        <v>30317</v>
      </c>
      <c r="C1097" s="132" t="s">
        <v>27</v>
      </c>
      <c r="D1097" s="132">
        <v>6</v>
      </c>
      <c r="E1097" s="135">
        <v>26039.34</v>
      </c>
    </row>
    <row r="1098" spans="1:5" ht="15.75" x14ac:dyDescent="0.25">
      <c r="A1098" s="132" t="s">
        <v>22</v>
      </c>
      <c r="B1098" s="133">
        <v>30682</v>
      </c>
      <c r="C1098" s="132" t="s">
        <v>27</v>
      </c>
      <c r="D1098" s="132">
        <v>6</v>
      </c>
      <c r="E1098" s="135">
        <v>22894.45</v>
      </c>
    </row>
    <row r="1099" spans="1:5" ht="15.75" x14ac:dyDescent="0.25">
      <c r="A1099" s="132" t="s">
        <v>22</v>
      </c>
      <c r="B1099" s="133">
        <v>31048</v>
      </c>
      <c r="C1099" s="132" t="s">
        <v>27</v>
      </c>
      <c r="D1099" s="132">
        <v>9</v>
      </c>
      <c r="E1099" s="135">
        <v>39897.93</v>
      </c>
    </row>
    <row r="1100" spans="1:5" ht="15.75" x14ac:dyDescent="0.25">
      <c r="A1100" s="132" t="s">
        <v>22</v>
      </c>
      <c r="B1100" s="133">
        <v>31413</v>
      </c>
      <c r="C1100" s="132" t="s">
        <v>27</v>
      </c>
      <c r="D1100" s="132">
        <v>5</v>
      </c>
      <c r="E1100" s="135">
        <v>23499.200000000001</v>
      </c>
    </row>
    <row r="1101" spans="1:5" ht="15.75" x14ac:dyDescent="0.25">
      <c r="A1101" s="132" t="s">
        <v>22</v>
      </c>
      <c r="B1101" s="133">
        <v>31778</v>
      </c>
      <c r="C1101" s="132" t="s">
        <v>27</v>
      </c>
      <c r="D1101" s="132">
        <v>7</v>
      </c>
      <c r="E1101" s="135">
        <v>29606.46</v>
      </c>
    </row>
    <row r="1102" spans="1:5" ht="15.75" x14ac:dyDescent="0.25">
      <c r="A1102" s="132" t="s">
        <v>22</v>
      </c>
      <c r="B1102" s="133">
        <v>32143</v>
      </c>
      <c r="C1102" s="132" t="s">
        <v>27</v>
      </c>
      <c r="D1102" s="132">
        <v>15</v>
      </c>
      <c r="E1102" s="135">
        <v>72057.279999999999</v>
      </c>
    </row>
    <row r="1103" spans="1:5" ht="15.75" x14ac:dyDescent="0.25">
      <c r="A1103" s="132" t="s">
        <v>22</v>
      </c>
      <c r="B1103" s="133">
        <v>32509</v>
      </c>
      <c r="C1103" s="132" t="s">
        <v>27</v>
      </c>
      <c r="D1103" s="132">
        <v>11</v>
      </c>
      <c r="E1103" s="135">
        <v>49015.839999999997</v>
      </c>
    </row>
    <row r="1104" spans="1:5" ht="15.75" x14ac:dyDescent="0.25">
      <c r="A1104" s="132" t="s">
        <v>22</v>
      </c>
      <c r="B1104" s="133">
        <v>32874</v>
      </c>
      <c r="C1104" s="132" t="s">
        <v>27</v>
      </c>
      <c r="D1104" s="132">
        <v>12</v>
      </c>
      <c r="E1104" s="135">
        <v>57213.97</v>
      </c>
    </row>
    <row r="1105" spans="1:5" ht="15.75" x14ac:dyDescent="0.25">
      <c r="A1105" s="132" t="s">
        <v>22</v>
      </c>
      <c r="B1105" s="133">
        <v>33239</v>
      </c>
      <c r="C1105" s="132" t="s">
        <v>27</v>
      </c>
      <c r="D1105" s="132">
        <v>7</v>
      </c>
      <c r="E1105" s="135">
        <v>32486.46</v>
      </c>
    </row>
    <row r="1106" spans="1:5" ht="15.75" x14ac:dyDescent="0.25">
      <c r="A1106" s="132" t="s">
        <v>22</v>
      </c>
      <c r="B1106" s="133">
        <v>33604</v>
      </c>
      <c r="C1106" s="132" t="s">
        <v>27</v>
      </c>
      <c r="D1106" s="132">
        <v>10</v>
      </c>
      <c r="E1106" s="135">
        <v>43721.24</v>
      </c>
    </row>
    <row r="1107" spans="1:5" ht="15.75" x14ac:dyDescent="0.25">
      <c r="A1107" s="132" t="s">
        <v>22</v>
      </c>
      <c r="B1107" s="133">
        <v>33970</v>
      </c>
      <c r="C1107" s="132" t="s">
        <v>27</v>
      </c>
      <c r="D1107" s="132">
        <v>16</v>
      </c>
      <c r="E1107" s="135">
        <v>73639.03</v>
      </c>
    </row>
    <row r="1108" spans="1:5" ht="15.75" x14ac:dyDescent="0.25">
      <c r="A1108" s="132" t="s">
        <v>22</v>
      </c>
      <c r="B1108" s="133">
        <v>34335</v>
      </c>
      <c r="C1108" s="132" t="s">
        <v>27</v>
      </c>
      <c r="D1108" s="132">
        <v>10</v>
      </c>
      <c r="E1108" s="135">
        <v>42924.160000000003</v>
      </c>
    </row>
    <row r="1109" spans="1:5" ht="15.75" x14ac:dyDescent="0.25">
      <c r="A1109" s="132" t="s">
        <v>22</v>
      </c>
      <c r="B1109" s="133">
        <v>34700</v>
      </c>
      <c r="C1109" s="132" t="s">
        <v>27</v>
      </c>
      <c r="D1109" s="132">
        <v>11</v>
      </c>
      <c r="E1109" s="135">
        <v>47390.62</v>
      </c>
    </row>
    <row r="1110" spans="1:5" ht="15.75" x14ac:dyDescent="0.25">
      <c r="A1110" s="132" t="s">
        <v>22</v>
      </c>
      <c r="B1110" s="133">
        <v>35065</v>
      </c>
      <c r="C1110" s="132" t="s">
        <v>27</v>
      </c>
      <c r="D1110" s="132">
        <v>17</v>
      </c>
      <c r="E1110" s="135">
        <v>71492.63</v>
      </c>
    </row>
    <row r="1111" spans="1:5" ht="15.75" x14ac:dyDescent="0.25">
      <c r="A1111" s="132" t="s">
        <v>22</v>
      </c>
      <c r="B1111" s="133">
        <v>35431</v>
      </c>
      <c r="C1111" s="132" t="s">
        <v>27</v>
      </c>
      <c r="D1111" s="132">
        <v>19</v>
      </c>
      <c r="E1111" s="135">
        <v>81179.839999999997</v>
      </c>
    </row>
    <row r="1112" spans="1:5" ht="15.75" x14ac:dyDescent="0.25">
      <c r="A1112" s="132" t="s">
        <v>22</v>
      </c>
      <c r="B1112" s="133">
        <v>35796</v>
      </c>
      <c r="C1112" s="132" t="s">
        <v>27</v>
      </c>
      <c r="D1112" s="132">
        <v>19</v>
      </c>
      <c r="E1112" s="135">
        <v>81867.399999999994</v>
      </c>
    </row>
    <row r="1113" spans="1:5" ht="15.75" x14ac:dyDescent="0.25">
      <c r="A1113" s="132" t="s">
        <v>22</v>
      </c>
      <c r="B1113" s="133">
        <v>36526</v>
      </c>
      <c r="C1113" s="132" t="s">
        <v>27</v>
      </c>
      <c r="D1113" s="132">
        <v>35</v>
      </c>
      <c r="E1113" s="135">
        <v>158331.46</v>
      </c>
    </row>
    <row r="1114" spans="1:5" ht="15.75" x14ac:dyDescent="0.25">
      <c r="A1114" s="132" t="s">
        <v>22</v>
      </c>
      <c r="B1114" s="133">
        <v>36892</v>
      </c>
      <c r="C1114" s="132" t="s">
        <v>27</v>
      </c>
      <c r="D1114" s="132">
        <v>29</v>
      </c>
      <c r="E1114" s="135">
        <v>21871.7</v>
      </c>
    </row>
    <row r="1115" spans="1:5" ht="15.75" x14ac:dyDescent="0.25">
      <c r="A1115" s="132" t="s">
        <v>22</v>
      </c>
      <c r="B1115" s="133">
        <v>37257</v>
      </c>
      <c r="C1115" s="132" t="s">
        <v>27</v>
      </c>
      <c r="D1115" s="132">
        <v>77</v>
      </c>
      <c r="E1115" s="135">
        <v>97031.48</v>
      </c>
    </row>
    <row r="1116" spans="1:5" ht="15.75" x14ac:dyDescent="0.25">
      <c r="A1116" s="132" t="s">
        <v>22</v>
      </c>
      <c r="B1116" s="133">
        <v>37622</v>
      </c>
      <c r="C1116" s="132" t="s">
        <v>27</v>
      </c>
      <c r="D1116" s="132">
        <v>32</v>
      </c>
      <c r="E1116" s="135">
        <v>103937.82</v>
      </c>
    </row>
    <row r="1117" spans="1:5" ht="15.75" x14ac:dyDescent="0.25">
      <c r="A1117" s="132" t="s">
        <v>22</v>
      </c>
      <c r="B1117" s="133">
        <v>37987</v>
      </c>
      <c r="C1117" s="132" t="s">
        <v>27</v>
      </c>
      <c r="D1117" s="132">
        <v>27</v>
      </c>
      <c r="E1117" s="135">
        <v>247767.39</v>
      </c>
    </row>
    <row r="1118" spans="1:5" ht="15.75" x14ac:dyDescent="0.25">
      <c r="A1118" s="132" t="s">
        <v>22</v>
      </c>
      <c r="B1118" s="133">
        <v>38353</v>
      </c>
      <c r="C1118" s="132" t="s">
        <v>27</v>
      </c>
      <c r="D1118" s="132">
        <v>44</v>
      </c>
      <c r="E1118" s="135">
        <v>232372.67</v>
      </c>
    </row>
    <row r="1119" spans="1:5" ht="15.75" x14ac:dyDescent="0.25">
      <c r="A1119" s="132" t="s">
        <v>22</v>
      </c>
      <c r="B1119" s="133">
        <v>38718</v>
      </c>
      <c r="C1119" s="132" t="s">
        <v>27</v>
      </c>
      <c r="D1119" s="132">
        <v>43</v>
      </c>
      <c r="E1119" s="135">
        <v>143128.34</v>
      </c>
    </row>
    <row r="1120" spans="1:5" ht="15.75" x14ac:dyDescent="0.25">
      <c r="A1120" s="132" t="s">
        <v>22</v>
      </c>
      <c r="B1120" s="133">
        <v>39083</v>
      </c>
      <c r="C1120" s="132" t="s">
        <v>27</v>
      </c>
      <c r="D1120" s="132">
        <v>20</v>
      </c>
      <c r="E1120" s="135">
        <v>29184.42</v>
      </c>
    </row>
    <row r="1121" spans="1:5" ht="15.75" x14ac:dyDescent="0.25">
      <c r="A1121" s="132" t="s">
        <v>22</v>
      </c>
      <c r="B1121" s="133">
        <v>39782</v>
      </c>
      <c r="C1121" s="132" t="s">
        <v>27</v>
      </c>
      <c r="D1121" s="132">
        <v>79</v>
      </c>
      <c r="E1121" s="135">
        <v>432581.22</v>
      </c>
    </row>
    <row r="1122" spans="1:5" ht="15.75" x14ac:dyDescent="0.25">
      <c r="A1122" s="132" t="s">
        <v>22</v>
      </c>
      <c r="B1122" s="133">
        <v>40512</v>
      </c>
      <c r="C1122" s="132" t="s">
        <v>27</v>
      </c>
      <c r="D1122" s="132">
        <v>50</v>
      </c>
      <c r="E1122" s="135">
        <v>290834.96999999997</v>
      </c>
    </row>
    <row r="1123" spans="1:5" ht="15.75" x14ac:dyDescent="0.25">
      <c r="A1123" s="132" t="s">
        <v>22</v>
      </c>
      <c r="B1123" s="133">
        <v>40602</v>
      </c>
      <c r="C1123" s="132" t="s">
        <v>27</v>
      </c>
      <c r="D1123" s="132">
        <v>1</v>
      </c>
      <c r="E1123" s="135">
        <v>23592.05</v>
      </c>
    </row>
    <row r="1124" spans="1:5" ht="15.75" x14ac:dyDescent="0.25">
      <c r="A1124" s="132" t="s">
        <v>22</v>
      </c>
      <c r="B1124" s="133">
        <v>41060</v>
      </c>
      <c r="C1124" s="132" t="s">
        <v>27</v>
      </c>
      <c r="D1124" s="132">
        <v>4</v>
      </c>
      <c r="E1124" s="135">
        <v>26265.46</v>
      </c>
    </row>
    <row r="1125" spans="1:5" ht="15.75" x14ac:dyDescent="0.25">
      <c r="A1125" s="132" t="s">
        <v>22</v>
      </c>
      <c r="B1125" s="133">
        <v>41121</v>
      </c>
      <c r="C1125" s="132" t="s">
        <v>27</v>
      </c>
      <c r="D1125" s="132">
        <v>22</v>
      </c>
      <c r="E1125" s="135">
        <v>101649.34</v>
      </c>
    </row>
    <row r="1126" spans="1:5" ht="15.75" x14ac:dyDescent="0.25">
      <c r="A1126" s="132" t="s">
        <v>22</v>
      </c>
      <c r="B1126" s="133">
        <v>41365</v>
      </c>
      <c r="C1126" s="132" t="s">
        <v>27</v>
      </c>
      <c r="D1126" s="132">
        <v>4</v>
      </c>
      <c r="E1126" s="135">
        <v>24540.52</v>
      </c>
    </row>
    <row r="1127" spans="1:5" ht="15.75" x14ac:dyDescent="0.25">
      <c r="A1127" s="132" t="s">
        <v>22</v>
      </c>
      <c r="B1127" s="133">
        <v>41518</v>
      </c>
      <c r="C1127" s="132" t="s">
        <v>27</v>
      </c>
      <c r="D1127" s="132">
        <v>5</v>
      </c>
      <c r="E1127" s="135">
        <v>56367.32</v>
      </c>
    </row>
    <row r="1128" spans="1:5" ht="15.75" x14ac:dyDescent="0.25">
      <c r="A1128" s="132" t="s">
        <v>22</v>
      </c>
      <c r="B1128" s="133">
        <v>41820</v>
      </c>
      <c r="C1128" s="132" t="s">
        <v>27</v>
      </c>
      <c r="D1128" s="132">
        <v>14</v>
      </c>
      <c r="E1128" s="135">
        <v>89015.69</v>
      </c>
    </row>
    <row r="1129" spans="1:5" ht="15.75" x14ac:dyDescent="0.25">
      <c r="A1129" s="132" t="s">
        <v>22</v>
      </c>
      <c r="B1129" s="133">
        <v>41943</v>
      </c>
      <c r="C1129" s="132" t="s">
        <v>27</v>
      </c>
      <c r="D1129" s="132">
        <v>79</v>
      </c>
      <c r="E1129" s="135">
        <v>510981.16</v>
      </c>
    </row>
    <row r="1130" spans="1:5" ht="15.75" x14ac:dyDescent="0.25">
      <c r="A1130" s="132" t="s">
        <v>22</v>
      </c>
      <c r="B1130" s="133">
        <v>29221</v>
      </c>
      <c r="C1130" s="132" t="s">
        <v>47</v>
      </c>
      <c r="D1130" s="132">
        <v>3</v>
      </c>
      <c r="E1130" s="135">
        <v>38549.440000000002</v>
      </c>
    </row>
    <row r="1131" spans="1:5" ht="15.75" x14ac:dyDescent="0.25">
      <c r="A1131" s="132" t="s">
        <v>22</v>
      </c>
      <c r="B1131" s="133">
        <v>29952</v>
      </c>
      <c r="C1131" s="132" t="s">
        <v>47</v>
      </c>
      <c r="D1131" s="132">
        <v>2</v>
      </c>
      <c r="E1131" s="135">
        <v>32160.27</v>
      </c>
    </row>
    <row r="1132" spans="1:5" ht="15.75" x14ac:dyDescent="0.25">
      <c r="A1132" s="132" t="s">
        <v>22</v>
      </c>
      <c r="B1132" s="133">
        <v>30682</v>
      </c>
      <c r="C1132" s="132" t="s">
        <v>47</v>
      </c>
      <c r="D1132" s="132">
        <v>3</v>
      </c>
      <c r="E1132" s="135">
        <v>43831.99</v>
      </c>
    </row>
    <row r="1133" spans="1:5" ht="15.75" x14ac:dyDescent="0.25">
      <c r="A1133" s="132" t="s">
        <v>22</v>
      </c>
      <c r="B1133" s="133">
        <v>31048</v>
      </c>
      <c r="C1133" s="132" t="s">
        <v>47</v>
      </c>
      <c r="D1133" s="132">
        <v>1</v>
      </c>
      <c r="E1133" s="135">
        <v>15664.3</v>
      </c>
    </row>
    <row r="1134" spans="1:5" ht="15.75" x14ac:dyDescent="0.25">
      <c r="A1134" s="132" t="s">
        <v>22</v>
      </c>
      <c r="B1134" s="133">
        <v>31413</v>
      </c>
      <c r="C1134" s="132" t="s">
        <v>47</v>
      </c>
      <c r="D1134" s="132">
        <v>7</v>
      </c>
      <c r="E1134" s="135">
        <v>113647.41</v>
      </c>
    </row>
    <row r="1135" spans="1:5" ht="15.75" x14ac:dyDescent="0.25">
      <c r="A1135" s="132" t="s">
        <v>22</v>
      </c>
      <c r="B1135" s="133">
        <v>31778</v>
      </c>
      <c r="C1135" s="132" t="s">
        <v>47</v>
      </c>
      <c r="D1135" s="132">
        <v>3</v>
      </c>
      <c r="E1135" s="135">
        <v>42504.800000000003</v>
      </c>
    </row>
    <row r="1136" spans="1:5" ht="15.75" x14ac:dyDescent="0.25">
      <c r="A1136" s="132" t="s">
        <v>22</v>
      </c>
      <c r="B1136" s="133">
        <v>32143</v>
      </c>
      <c r="C1136" s="132" t="s">
        <v>47</v>
      </c>
      <c r="D1136" s="132">
        <v>4</v>
      </c>
      <c r="E1136" s="135">
        <v>58547.83</v>
      </c>
    </row>
    <row r="1137" spans="1:5" ht="15.75" x14ac:dyDescent="0.25">
      <c r="A1137" s="132" t="s">
        <v>22</v>
      </c>
      <c r="B1137" s="133">
        <v>32509</v>
      </c>
      <c r="C1137" s="132" t="s">
        <v>47</v>
      </c>
      <c r="D1137" s="132">
        <v>3</v>
      </c>
      <c r="E1137" s="135">
        <v>48106.64</v>
      </c>
    </row>
    <row r="1138" spans="1:5" ht="15.75" x14ac:dyDescent="0.25">
      <c r="A1138" s="132" t="s">
        <v>22</v>
      </c>
      <c r="B1138" s="133">
        <v>32874</v>
      </c>
      <c r="C1138" s="132" t="s">
        <v>47</v>
      </c>
      <c r="D1138" s="132">
        <v>5</v>
      </c>
      <c r="E1138" s="135">
        <v>97079.93</v>
      </c>
    </row>
    <row r="1139" spans="1:5" ht="15.75" x14ac:dyDescent="0.25">
      <c r="A1139" s="132" t="s">
        <v>22</v>
      </c>
      <c r="B1139" s="133">
        <v>33239</v>
      </c>
      <c r="C1139" s="132" t="s">
        <v>47</v>
      </c>
      <c r="D1139" s="132">
        <v>7</v>
      </c>
      <c r="E1139" s="135">
        <v>111520.67</v>
      </c>
    </row>
    <row r="1140" spans="1:5" ht="15.75" x14ac:dyDescent="0.25">
      <c r="A1140" s="132" t="s">
        <v>22</v>
      </c>
      <c r="B1140" s="133">
        <v>33604</v>
      </c>
      <c r="C1140" s="132" t="s">
        <v>47</v>
      </c>
      <c r="D1140" s="132">
        <v>2</v>
      </c>
      <c r="E1140" s="135">
        <v>30250.03</v>
      </c>
    </row>
    <row r="1141" spans="1:5" ht="15.75" x14ac:dyDescent="0.25">
      <c r="A1141" s="132" t="s">
        <v>22</v>
      </c>
      <c r="B1141" s="133">
        <v>33970</v>
      </c>
      <c r="C1141" s="132" t="s">
        <v>47</v>
      </c>
      <c r="D1141" s="132">
        <v>9</v>
      </c>
      <c r="E1141" s="135">
        <v>138321.79999999999</v>
      </c>
    </row>
    <row r="1142" spans="1:5" ht="15.75" x14ac:dyDescent="0.25">
      <c r="A1142" s="132" t="s">
        <v>22</v>
      </c>
      <c r="B1142" s="133">
        <v>34335</v>
      </c>
      <c r="C1142" s="132" t="s">
        <v>47</v>
      </c>
      <c r="D1142" s="132">
        <v>8</v>
      </c>
      <c r="E1142" s="135">
        <v>116875.44</v>
      </c>
    </row>
    <row r="1143" spans="1:5" ht="15.75" x14ac:dyDescent="0.25">
      <c r="A1143" s="132" t="s">
        <v>22</v>
      </c>
      <c r="B1143" s="133">
        <v>34700</v>
      </c>
      <c r="C1143" s="132" t="s">
        <v>47</v>
      </c>
      <c r="D1143" s="132">
        <v>10</v>
      </c>
      <c r="E1143" s="135">
        <v>152969.65</v>
      </c>
    </row>
    <row r="1144" spans="1:5" ht="15.75" x14ac:dyDescent="0.25">
      <c r="A1144" s="132" t="s">
        <v>22</v>
      </c>
      <c r="B1144" s="133">
        <v>35065</v>
      </c>
      <c r="C1144" s="132" t="s">
        <v>47</v>
      </c>
      <c r="D1144" s="132">
        <v>5</v>
      </c>
      <c r="E1144" s="135">
        <v>78868.78</v>
      </c>
    </row>
    <row r="1145" spans="1:5" ht="15.75" x14ac:dyDescent="0.25">
      <c r="A1145" s="132" t="s">
        <v>22</v>
      </c>
      <c r="B1145" s="133">
        <v>35431</v>
      </c>
      <c r="C1145" s="132" t="s">
        <v>47</v>
      </c>
      <c r="D1145" s="132">
        <v>7</v>
      </c>
      <c r="E1145" s="135">
        <v>117190.58</v>
      </c>
    </row>
    <row r="1146" spans="1:5" ht="15.75" x14ac:dyDescent="0.25">
      <c r="A1146" s="132" t="s">
        <v>22</v>
      </c>
      <c r="B1146" s="133">
        <v>35796</v>
      </c>
      <c r="C1146" s="132" t="s">
        <v>47</v>
      </c>
      <c r="D1146" s="132">
        <v>2</v>
      </c>
      <c r="E1146" s="135">
        <v>173067.97</v>
      </c>
    </row>
    <row r="1147" spans="1:5" ht="15.75" x14ac:dyDescent="0.25">
      <c r="A1147" s="132" t="s">
        <v>22</v>
      </c>
      <c r="B1147" s="133">
        <v>36526</v>
      </c>
      <c r="C1147" s="132" t="s">
        <v>47</v>
      </c>
      <c r="D1147" s="132">
        <v>11</v>
      </c>
      <c r="E1147" s="135">
        <v>269847.46000000002</v>
      </c>
    </row>
    <row r="1148" spans="1:5" ht="15.75" x14ac:dyDescent="0.25">
      <c r="A1148" s="132" t="s">
        <v>22</v>
      </c>
      <c r="B1148" s="133">
        <v>36892</v>
      </c>
      <c r="C1148" s="132" t="s">
        <v>47</v>
      </c>
      <c r="D1148" s="132">
        <v>5</v>
      </c>
      <c r="E1148" s="135">
        <v>22253.34</v>
      </c>
    </row>
    <row r="1149" spans="1:5" ht="15.75" x14ac:dyDescent="0.25">
      <c r="A1149" s="132" t="s">
        <v>22</v>
      </c>
      <c r="B1149" s="133">
        <v>37257</v>
      </c>
      <c r="C1149" s="132" t="s">
        <v>47</v>
      </c>
      <c r="D1149" s="132">
        <v>32</v>
      </c>
      <c r="E1149" s="135">
        <v>302394.21999999997</v>
      </c>
    </row>
    <row r="1150" spans="1:5" ht="15.75" x14ac:dyDescent="0.25">
      <c r="A1150" s="132" t="s">
        <v>22</v>
      </c>
      <c r="B1150" s="133">
        <v>37622</v>
      </c>
      <c r="C1150" s="132" t="s">
        <v>47</v>
      </c>
      <c r="D1150" s="132">
        <v>10</v>
      </c>
      <c r="E1150" s="135">
        <v>149922.37</v>
      </c>
    </row>
    <row r="1151" spans="1:5" ht="15.75" x14ac:dyDescent="0.25">
      <c r="A1151" s="132" t="s">
        <v>22</v>
      </c>
      <c r="B1151" s="133">
        <v>37987</v>
      </c>
      <c r="C1151" s="132" t="s">
        <v>47</v>
      </c>
      <c r="D1151" s="132">
        <v>4</v>
      </c>
      <c r="E1151" s="135">
        <v>126794.27</v>
      </c>
    </row>
    <row r="1152" spans="1:5" ht="15.75" x14ac:dyDescent="0.25">
      <c r="A1152" s="132" t="s">
        <v>22</v>
      </c>
      <c r="B1152" s="133">
        <v>38353</v>
      </c>
      <c r="C1152" s="132" t="s">
        <v>47</v>
      </c>
      <c r="D1152" s="132">
        <v>14</v>
      </c>
      <c r="E1152" s="135">
        <v>247185.75</v>
      </c>
    </row>
    <row r="1153" spans="1:5" ht="15.75" x14ac:dyDescent="0.25">
      <c r="A1153" s="132" t="s">
        <v>22</v>
      </c>
      <c r="B1153" s="133">
        <v>38718</v>
      </c>
      <c r="C1153" s="132" t="s">
        <v>47</v>
      </c>
      <c r="D1153" s="132">
        <v>13</v>
      </c>
      <c r="E1153" s="135">
        <v>139952.18</v>
      </c>
    </row>
    <row r="1154" spans="1:5" ht="15.75" x14ac:dyDescent="0.25">
      <c r="A1154" s="132" t="s">
        <v>22</v>
      </c>
      <c r="B1154" s="133">
        <v>39083</v>
      </c>
      <c r="C1154" s="132" t="s">
        <v>47</v>
      </c>
      <c r="D1154" s="132">
        <v>11</v>
      </c>
      <c r="E1154" s="135">
        <v>70141.67</v>
      </c>
    </row>
    <row r="1155" spans="1:5" ht="15.75" x14ac:dyDescent="0.25">
      <c r="A1155" s="132" t="s">
        <v>22</v>
      </c>
      <c r="B1155" s="133">
        <v>39782</v>
      </c>
      <c r="C1155" s="132" t="s">
        <v>47</v>
      </c>
      <c r="D1155" s="132">
        <v>36</v>
      </c>
      <c r="E1155" s="135">
        <v>611981.77</v>
      </c>
    </row>
    <row r="1156" spans="1:5" ht="15.75" x14ac:dyDescent="0.25">
      <c r="A1156" s="132" t="s">
        <v>22</v>
      </c>
      <c r="B1156" s="133">
        <v>40512</v>
      </c>
      <c r="C1156" s="132" t="s">
        <v>47</v>
      </c>
      <c r="D1156" s="132">
        <v>16</v>
      </c>
      <c r="E1156" s="135">
        <v>429580.86</v>
      </c>
    </row>
    <row r="1157" spans="1:5" ht="15.75" x14ac:dyDescent="0.25">
      <c r="A1157" s="132" t="s">
        <v>22</v>
      </c>
      <c r="B1157" s="133">
        <v>40968</v>
      </c>
      <c r="C1157" s="132" t="s">
        <v>47</v>
      </c>
      <c r="D1157" s="132">
        <v>2</v>
      </c>
      <c r="E1157" s="135">
        <v>29910.41</v>
      </c>
    </row>
    <row r="1158" spans="1:5" ht="15.75" x14ac:dyDescent="0.25">
      <c r="A1158" s="132" t="s">
        <v>22</v>
      </c>
      <c r="B1158" s="133">
        <v>41121</v>
      </c>
      <c r="C1158" s="132" t="s">
        <v>47</v>
      </c>
      <c r="D1158" s="132">
        <v>8</v>
      </c>
      <c r="E1158" s="135">
        <v>131785.48000000001</v>
      </c>
    </row>
    <row r="1159" spans="1:5" ht="15.75" x14ac:dyDescent="0.25">
      <c r="A1159" s="132" t="s">
        <v>22</v>
      </c>
      <c r="B1159" s="133">
        <v>41365</v>
      </c>
      <c r="C1159" s="132" t="s">
        <v>47</v>
      </c>
      <c r="D1159" s="132">
        <v>2</v>
      </c>
      <c r="E1159" s="135">
        <v>43629.43</v>
      </c>
    </row>
    <row r="1160" spans="1:5" ht="15.75" x14ac:dyDescent="0.25">
      <c r="A1160" s="132" t="s">
        <v>22</v>
      </c>
      <c r="B1160" s="133">
        <v>41518</v>
      </c>
      <c r="C1160" s="132" t="s">
        <v>47</v>
      </c>
      <c r="D1160" s="132">
        <v>6</v>
      </c>
      <c r="E1160" s="135">
        <v>131844.24</v>
      </c>
    </row>
    <row r="1161" spans="1:5" ht="15.75" x14ac:dyDescent="0.25">
      <c r="A1161" s="132" t="s">
        <v>22</v>
      </c>
      <c r="B1161" s="133">
        <v>41820</v>
      </c>
      <c r="C1161" s="132" t="s">
        <v>47</v>
      </c>
      <c r="D1161" s="132">
        <v>6</v>
      </c>
      <c r="E1161" s="135">
        <v>146502.78</v>
      </c>
    </row>
    <row r="1162" spans="1:5" ht="15.75" x14ac:dyDescent="0.25">
      <c r="A1162" s="132" t="s">
        <v>22</v>
      </c>
      <c r="B1162" s="133">
        <v>41943</v>
      </c>
      <c r="C1162" s="132" t="s">
        <v>47</v>
      </c>
      <c r="D1162" s="132">
        <v>22</v>
      </c>
      <c r="E1162" s="135">
        <v>503553.13</v>
      </c>
    </row>
    <row r="1163" spans="1:5" ht="15.75" x14ac:dyDescent="0.25">
      <c r="A1163" s="132" t="s">
        <v>22</v>
      </c>
      <c r="B1163" s="133">
        <v>29587</v>
      </c>
      <c r="C1163" s="132" t="s">
        <v>36</v>
      </c>
      <c r="D1163" s="132">
        <v>1</v>
      </c>
      <c r="E1163" s="135">
        <v>15883.66</v>
      </c>
    </row>
    <row r="1164" spans="1:5" ht="15.75" x14ac:dyDescent="0.25">
      <c r="A1164" s="132" t="s">
        <v>22</v>
      </c>
      <c r="B1164" s="133">
        <v>30317</v>
      </c>
      <c r="C1164" s="132" t="s">
        <v>36</v>
      </c>
      <c r="D1164" s="132">
        <v>3</v>
      </c>
      <c r="E1164" s="135">
        <v>63096.79</v>
      </c>
    </row>
    <row r="1165" spans="1:5" ht="15.75" x14ac:dyDescent="0.25">
      <c r="A1165" s="132" t="s">
        <v>22</v>
      </c>
      <c r="B1165" s="133">
        <v>30682</v>
      </c>
      <c r="C1165" s="132" t="s">
        <v>36</v>
      </c>
      <c r="D1165" s="132">
        <v>7</v>
      </c>
      <c r="E1165" s="135">
        <v>143430.13</v>
      </c>
    </row>
    <row r="1166" spans="1:5" ht="15.75" x14ac:dyDescent="0.25">
      <c r="A1166" s="132" t="s">
        <v>22</v>
      </c>
      <c r="B1166" s="133">
        <v>31048</v>
      </c>
      <c r="C1166" s="132" t="s">
        <v>36</v>
      </c>
      <c r="D1166" s="132">
        <v>2</v>
      </c>
      <c r="E1166" s="135">
        <v>37666.33</v>
      </c>
    </row>
    <row r="1167" spans="1:5" ht="15.75" x14ac:dyDescent="0.25">
      <c r="A1167" s="132" t="s">
        <v>22</v>
      </c>
      <c r="B1167" s="133">
        <v>31413</v>
      </c>
      <c r="C1167" s="132" t="s">
        <v>36</v>
      </c>
      <c r="D1167" s="132">
        <v>2</v>
      </c>
      <c r="E1167" s="135">
        <v>39852.559999999998</v>
      </c>
    </row>
    <row r="1168" spans="1:5" ht="15.75" x14ac:dyDescent="0.25">
      <c r="A1168" s="132" t="s">
        <v>22</v>
      </c>
      <c r="B1168" s="133">
        <v>32509</v>
      </c>
      <c r="C1168" s="132" t="s">
        <v>36</v>
      </c>
      <c r="D1168" s="132">
        <v>5</v>
      </c>
      <c r="E1168" s="135">
        <v>107153.46</v>
      </c>
    </row>
    <row r="1169" spans="1:5" ht="15.75" x14ac:dyDescent="0.25">
      <c r="A1169" s="132" t="s">
        <v>22</v>
      </c>
      <c r="B1169" s="133">
        <v>33239</v>
      </c>
      <c r="C1169" s="132" t="s">
        <v>36</v>
      </c>
      <c r="D1169" s="132">
        <v>1</v>
      </c>
      <c r="E1169" s="135">
        <v>20140.97</v>
      </c>
    </row>
    <row r="1170" spans="1:5" ht="15.75" x14ac:dyDescent="0.25">
      <c r="A1170" s="132" t="s">
        <v>22</v>
      </c>
      <c r="B1170" s="133">
        <v>33604</v>
      </c>
      <c r="C1170" s="132" t="s">
        <v>36</v>
      </c>
      <c r="D1170" s="132">
        <v>1</v>
      </c>
      <c r="E1170" s="135">
        <v>21948.28</v>
      </c>
    </row>
    <row r="1171" spans="1:5" ht="15.75" x14ac:dyDescent="0.25">
      <c r="A1171" s="132" t="s">
        <v>22</v>
      </c>
      <c r="B1171" s="133">
        <v>33970</v>
      </c>
      <c r="C1171" s="132" t="s">
        <v>36</v>
      </c>
      <c r="D1171" s="132">
        <v>3</v>
      </c>
      <c r="E1171" s="135">
        <v>59163.02</v>
      </c>
    </row>
    <row r="1172" spans="1:5" ht="15.75" x14ac:dyDescent="0.25">
      <c r="A1172" s="132" t="s">
        <v>22</v>
      </c>
      <c r="B1172" s="133">
        <v>34700</v>
      </c>
      <c r="C1172" s="132" t="s">
        <v>36</v>
      </c>
      <c r="D1172" s="132">
        <v>2</v>
      </c>
      <c r="E1172" s="135">
        <v>50561.42</v>
      </c>
    </row>
    <row r="1173" spans="1:5" ht="15.75" x14ac:dyDescent="0.25">
      <c r="A1173" s="132" t="s">
        <v>22</v>
      </c>
      <c r="B1173" s="133">
        <v>35065</v>
      </c>
      <c r="C1173" s="132" t="s">
        <v>36</v>
      </c>
      <c r="D1173" s="132">
        <v>3</v>
      </c>
      <c r="E1173" s="135">
        <v>96699.8</v>
      </c>
    </row>
    <row r="1174" spans="1:5" ht="15.75" x14ac:dyDescent="0.25">
      <c r="A1174" s="132" t="s">
        <v>22</v>
      </c>
      <c r="B1174" s="133">
        <v>35431</v>
      </c>
      <c r="C1174" s="132" t="s">
        <v>36</v>
      </c>
      <c r="D1174" s="132">
        <v>6</v>
      </c>
      <c r="E1174" s="135">
        <v>116520.53</v>
      </c>
    </row>
    <row r="1175" spans="1:5" ht="15.75" x14ac:dyDescent="0.25">
      <c r="A1175" s="132" t="s">
        <v>22</v>
      </c>
      <c r="B1175" s="133">
        <v>35796</v>
      </c>
      <c r="C1175" s="132" t="s">
        <v>36</v>
      </c>
      <c r="D1175" s="132">
        <v>2</v>
      </c>
      <c r="E1175" s="135">
        <v>54706.84</v>
      </c>
    </row>
    <row r="1176" spans="1:5" ht="15.75" x14ac:dyDescent="0.25">
      <c r="A1176" s="132" t="s">
        <v>22</v>
      </c>
      <c r="B1176" s="133">
        <v>36526</v>
      </c>
      <c r="C1176" s="132" t="s">
        <v>36</v>
      </c>
      <c r="D1176" s="132">
        <v>11</v>
      </c>
      <c r="E1176" s="135">
        <v>196544.12</v>
      </c>
    </row>
    <row r="1177" spans="1:5" ht="15.75" x14ac:dyDescent="0.25">
      <c r="A1177" s="132" t="s">
        <v>22</v>
      </c>
      <c r="B1177" s="133">
        <v>36892</v>
      </c>
      <c r="C1177" s="132" t="s">
        <v>36</v>
      </c>
      <c r="D1177" s="132">
        <v>7</v>
      </c>
      <c r="E1177" s="135">
        <v>41629.910000000003</v>
      </c>
    </row>
    <row r="1178" spans="1:5" ht="15.75" x14ac:dyDescent="0.25">
      <c r="A1178" s="132" t="s">
        <v>22</v>
      </c>
      <c r="B1178" s="133">
        <v>37257</v>
      </c>
      <c r="C1178" s="132" t="s">
        <v>36</v>
      </c>
      <c r="D1178" s="132">
        <v>5</v>
      </c>
      <c r="E1178" s="135">
        <v>98496.68</v>
      </c>
    </row>
    <row r="1179" spans="1:5" ht="15.75" x14ac:dyDescent="0.25">
      <c r="A1179" s="132" t="s">
        <v>22</v>
      </c>
      <c r="B1179" s="133">
        <v>37622</v>
      </c>
      <c r="C1179" s="132" t="s">
        <v>36</v>
      </c>
      <c r="D1179" s="132">
        <v>1</v>
      </c>
      <c r="E1179" s="135">
        <v>15084.17</v>
      </c>
    </row>
    <row r="1180" spans="1:5" ht="15.75" x14ac:dyDescent="0.25">
      <c r="A1180" s="132" t="s">
        <v>22</v>
      </c>
      <c r="B1180" s="133">
        <v>37987</v>
      </c>
      <c r="C1180" s="132" t="s">
        <v>36</v>
      </c>
      <c r="D1180" s="132">
        <v>1</v>
      </c>
      <c r="E1180" s="135">
        <v>66606.320000000007</v>
      </c>
    </row>
    <row r="1181" spans="1:5" ht="15.75" x14ac:dyDescent="0.25">
      <c r="A1181" s="132" t="s">
        <v>22</v>
      </c>
      <c r="B1181" s="133">
        <v>38353</v>
      </c>
      <c r="C1181" s="132" t="s">
        <v>36</v>
      </c>
      <c r="D1181" s="132">
        <v>2</v>
      </c>
      <c r="E1181" s="135">
        <v>48883.43</v>
      </c>
    </row>
    <row r="1182" spans="1:5" ht="15.75" x14ac:dyDescent="0.25">
      <c r="A1182" s="132" t="s">
        <v>22</v>
      </c>
      <c r="B1182" s="133">
        <v>38718</v>
      </c>
      <c r="C1182" s="132" t="s">
        <v>36</v>
      </c>
      <c r="D1182" s="132">
        <v>7</v>
      </c>
      <c r="E1182" s="135">
        <v>119127.78</v>
      </c>
    </row>
    <row r="1183" spans="1:5" ht="15.75" x14ac:dyDescent="0.25">
      <c r="A1183" s="132" t="s">
        <v>22</v>
      </c>
      <c r="B1183" s="133">
        <v>39083</v>
      </c>
      <c r="C1183" s="132" t="s">
        <v>36</v>
      </c>
      <c r="D1183" s="132">
        <v>1</v>
      </c>
      <c r="E1183" s="135">
        <v>3729.9</v>
      </c>
    </row>
    <row r="1184" spans="1:5" ht="15.75" x14ac:dyDescent="0.25">
      <c r="A1184" s="132" t="s">
        <v>22</v>
      </c>
      <c r="B1184" s="133">
        <v>39782</v>
      </c>
      <c r="C1184" s="132" t="s">
        <v>36</v>
      </c>
      <c r="D1184" s="132">
        <v>12</v>
      </c>
      <c r="E1184" s="135">
        <v>397901.66</v>
      </c>
    </row>
    <row r="1185" spans="1:5" ht="15.75" x14ac:dyDescent="0.25">
      <c r="A1185" s="132" t="s">
        <v>22</v>
      </c>
      <c r="B1185" s="133">
        <v>40512</v>
      </c>
      <c r="C1185" s="132" t="s">
        <v>36</v>
      </c>
      <c r="D1185" s="132">
        <v>8</v>
      </c>
      <c r="E1185" s="135">
        <v>224570.97</v>
      </c>
    </row>
    <row r="1186" spans="1:5" ht="15.75" x14ac:dyDescent="0.25">
      <c r="A1186" s="132" t="s">
        <v>22</v>
      </c>
      <c r="B1186" s="133">
        <v>40968</v>
      </c>
      <c r="C1186" s="132" t="s">
        <v>36</v>
      </c>
      <c r="D1186" s="132">
        <v>11</v>
      </c>
      <c r="E1186" s="135">
        <v>342092.62</v>
      </c>
    </row>
    <row r="1187" spans="1:5" ht="15.75" x14ac:dyDescent="0.25">
      <c r="A1187" s="132" t="s">
        <v>22</v>
      </c>
      <c r="B1187" s="133">
        <v>41121</v>
      </c>
      <c r="C1187" s="132" t="s">
        <v>36</v>
      </c>
      <c r="D1187" s="132">
        <v>3</v>
      </c>
      <c r="E1187" s="135">
        <v>59151.97</v>
      </c>
    </row>
    <row r="1188" spans="1:5" ht="15.75" x14ac:dyDescent="0.25">
      <c r="A1188" s="132" t="s">
        <v>22</v>
      </c>
      <c r="B1188" s="133">
        <v>41365</v>
      </c>
      <c r="C1188" s="132" t="s">
        <v>36</v>
      </c>
      <c r="D1188" s="132">
        <v>1</v>
      </c>
      <c r="E1188" s="135">
        <v>26114.02</v>
      </c>
    </row>
    <row r="1189" spans="1:5" ht="15.75" x14ac:dyDescent="0.25">
      <c r="A1189" s="132" t="s">
        <v>22</v>
      </c>
      <c r="B1189" s="133">
        <v>41518</v>
      </c>
      <c r="C1189" s="132" t="s">
        <v>36</v>
      </c>
      <c r="D1189" s="132">
        <v>1</v>
      </c>
      <c r="E1189" s="135">
        <v>26167.9</v>
      </c>
    </row>
    <row r="1190" spans="1:5" ht="15.75" x14ac:dyDescent="0.25">
      <c r="A1190" s="132" t="s">
        <v>22</v>
      </c>
      <c r="B1190" s="133">
        <v>41820</v>
      </c>
      <c r="C1190" s="132" t="s">
        <v>36</v>
      </c>
      <c r="D1190" s="132">
        <v>4</v>
      </c>
      <c r="E1190" s="135">
        <v>106240.81</v>
      </c>
    </row>
    <row r="1191" spans="1:5" ht="15.75" x14ac:dyDescent="0.25">
      <c r="A1191" s="132" t="s">
        <v>22</v>
      </c>
      <c r="B1191" s="133">
        <v>41943</v>
      </c>
      <c r="C1191" s="132" t="s">
        <v>36</v>
      </c>
      <c r="D1191" s="132">
        <v>7</v>
      </c>
      <c r="E1191" s="135">
        <v>213452.82</v>
      </c>
    </row>
    <row r="1192" spans="1:5" ht="15.75" x14ac:dyDescent="0.25">
      <c r="A1192" s="132" t="s">
        <v>22</v>
      </c>
      <c r="B1192" s="133">
        <v>27030</v>
      </c>
      <c r="C1192" s="132" t="s">
        <v>32</v>
      </c>
      <c r="D1192" s="132">
        <v>2</v>
      </c>
      <c r="E1192" s="135">
        <v>5013.45</v>
      </c>
    </row>
    <row r="1193" spans="1:5" ht="15.75" x14ac:dyDescent="0.25">
      <c r="A1193" s="132" t="s">
        <v>22</v>
      </c>
      <c r="B1193" s="133">
        <v>27395</v>
      </c>
      <c r="C1193" s="132" t="s">
        <v>32</v>
      </c>
      <c r="D1193" s="132">
        <v>1</v>
      </c>
      <c r="E1193" s="135">
        <v>2287.7399999999998</v>
      </c>
    </row>
    <row r="1194" spans="1:5" ht="15.75" x14ac:dyDescent="0.25">
      <c r="A1194" s="132" t="s">
        <v>22</v>
      </c>
      <c r="B1194" s="133">
        <v>27760</v>
      </c>
      <c r="C1194" s="132" t="s">
        <v>32</v>
      </c>
      <c r="D1194" s="132">
        <v>18</v>
      </c>
      <c r="E1194" s="135">
        <v>53073.54</v>
      </c>
    </row>
    <row r="1195" spans="1:5" ht="15.75" x14ac:dyDescent="0.25">
      <c r="A1195" s="132" t="s">
        <v>22</v>
      </c>
      <c r="B1195" s="133">
        <v>28491</v>
      </c>
      <c r="C1195" s="132" t="s">
        <v>32</v>
      </c>
      <c r="D1195" s="132">
        <v>9</v>
      </c>
      <c r="E1195" s="135">
        <v>29890.15</v>
      </c>
    </row>
    <row r="1196" spans="1:5" ht="15.75" x14ac:dyDescent="0.25">
      <c r="A1196" s="132" t="s">
        <v>22</v>
      </c>
      <c r="B1196" s="133">
        <v>28856</v>
      </c>
      <c r="C1196" s="132" t="s">
        <v>32</v>
      </c>
      <c r="D1196" s="132">
        <v>9</v>
      </c>
      <c r="E1196" s="135">
        <v>30946.61</v>
      </c>
    </row>
    <row r="1197" spans="1:5" ht="15.75" x14ac:dyDescent="0.25">
      <c r="A1197" s="132" t="s">
        <v>22</v>
      </c>
      <c r="B1197" s="133">
        <v>29221</v>
      </c>
      <c r="C1197" s="132" t="s">
        <v>32</v>
      </c>
      <c r="D1197" s="132">
        <v>8</v>
      </c>
      <c r="E1197" s="135">
        <v>27007.97</v>
      </c>
    </row>
    <row r="1198" spans="1:5" ht="15.75" x14ac:dyDescent="0.25">
      <c r="A1198" s="132" t="s">
        <v>22</v>
      </c>
      <c r="B1198" s="133">
        <v>29587</v>
      </c>
      <c r="C1198" s="132" t="s">
        <v>32</v>
      </c>
      <c r="D1198" s="132">
        <v>4</v>
      </c>
      <c r="E1198" s="135">
        <v>15922.14</v>
      </c>
    </row>
    <row r="1199" spans="1:5" ht="15.75" x14ac:dyDescent="0.25">
      <c r="A1199" s="132" t="s">
        <v>22</v>
      </c>
      <c r="B1199" s="133">
        <v>29952</v>
      </c>
      <c r="C1199" s="132" t="s">
        <v>32</v>
      </c>
      <c r="D1199" s="132">
        <v>9</v>
      </c>
      <c r="E1199" s="135">
        <v>47627.21</v>
      </c>
    </row>
    <row r="1200" spans="1:5" ht="15.75" x14ac:dyDescent="0.25">
      <c r="A1200" s="132" t="s">
        <v>22</v>
      </c>
      <c r="B1200" s="133">
        <v>30317</v>
      </c>
      <c r="C1200" s="132" t="s">
        <v>32</v>
      </c>
      <c r="D1200" s="132">
        <v>7</v>
      </c>
      <c r="E1200" s="135">
        <v>37717.75</v>
      </c>
    </row>
    <row r="1201" spans="1:5" ht="15.75" x14ac:dyDescent="0.25">
      <c r="A1201" s="132" t="s">
        <v>22</v>
      </c>
      <c r="B1201" s="133">
        <v>30682</v>
      </c>
      <c r="C1201" s="132" t="s">
        <v>32</v>
      </c>
      <c r="D1201" s="132">
        <v>6</v>
      </c>
      <c r="E1201" s="135">
        <v>29779.88</v>
      </c>
    </row>
    <row r="1202" spans="1:5" ht="15.75" x14ac:dyDescent="0.25">
      <c r="A1202" s="132" t="s">
        <v>22</v>
      </c>
      <c r="B1202" s="133">
        <v>31048</v>
      </c>
      <c r="C1202" s="132" t="s">
        <v>32</v>
      </c>
      <c r="D1202" s="132">
        <v>3</v>
      </c>
      <c r="E1202" s="135">
        <v>16528.09</v>
      </c>
    </row>
    <row r="1203" spans="1:5" ht="15.75" x14ac:dyDescent="0.25">
      <c r="A1203" s="132" t="s">
        <v>22</v>
      </c>
      <c r="B1203" s="133">
        <v>31413</v>
      </c>
      <c r="C1203" s="132" t="s">
        <v>32</v>
      </c>
      <c r="D1203" s="132">
        <v>3</v>
      </c>
      <c r="E1203" s="135">
        <v>14765.8</v>
      </c>
    </row>
    <row r="1204" spans="1:5" ht="15.75" x14ac:dyDescent="0.25">
      <c r="A1204" s="132" t="s">
        <v>22</v>
      </c>
      <c r="B1204" s="133">
        <v>31778</v>
      </c>
      <c r="C1204" s="132" t="s">
        <v>32</v>
      </c>
      <c r="D1204" s="132">
        <v>9</v>
      </c>
      <c r="E1204" s="135">
        <v>44685.88</v>
      </c>
    </row>
    <row r="1205" spans="1:5" ht="15.75" x14ac:dyDescent="0.25">
      <c r="A1205" s="132" t="s">
        <v>22</v>
      </c>
      <c r="B1205" s="133">
        <v>32143</v>
      </c>
      <c r="C1205" s="132" t="s">
        <v>32</v>
      </c>
      <c r="D1205" s="132">
        <v>14</v>
      </c>
      <c r="E1205" s="135">
        <v>77774.41</v>
      </c>
    </row>
    <row r="1206" spans="1:5" ht="15.75" x14ac:dyDescent="0.25">
      <c r="A1206" s="132" t="s">
        <v>22</v>
      </c>
      <c r="B1206" s="133">
        <v>32509</v>
      </c>
      <c r="C1206" s="132" t="s">
        <v>32</v>
      </c>
      <c r="D1206" s="132">
        <v>13</v>
      </c>
      <c r="E1206" s="135">
        <v>70601.38</v>
      </c>
    </row>
    <row r="1207" spans="1:5" ht="15.75" x14ac:dyDescent="0.25">
      <c r="A1207" s="132" t="s">
        <v>22</v>
      </c>
      <c r="B1207" s="133">
        <v>32874</v>
      </c>
      <c r="C1207" s="132" t="s">
        <v>32</v>
      </c>
      <c r="D1207" s="132">
        <v>14</v>
      </c>
      <c r="E1207" s="135">
        <v>81819.67</v>
      </c>
    </row>
    <row r="1208" spans="1:5" ht="15.75" x14ac:dyDescent="0.25">
      <c r="A1208" s="132" t="s">
        <v>22</v>
      </c>
      <c r="B1208" s="133">
        <v>33239</v>
      </c>
      <c r="C1208" s="132" t="s">
        <v>32</v>
      </c>
      <c r="D1208" s="132">
        <v>3</v>
      </c>
      <c r="E1208" s="135">
        <v>16998.689999999999</v>
      </c>
    </row>
    <row r="1209" spans="1:5" ht="15.75" x14ac:dyDescent="0.25">
      <c r="A1209" s="132" t="s">
        <v>22</v>
      </c>
      <c r="B1209" s="133">
        <v>33604</v>
      </c>
      <c r="C1209" s="132" t="s">
        <v>32</v>
      </c>
      <c r="D1209" s="132">
        <v>9</v>
      </c>
      <c r="E1209" s="135">
        <v>48935.32</v>
      </c>
    </row>
    <row r="1210" spans="1:5" ht="15.75" x14ac:dyDescent="0.25">
      <c r="A1210" s="132" t="s">
        <v>22</v>
      </c>
      <c r="B1210" s="133">
        <v>33970</v>
      </c>
      <c r="C1210" s="132" t="s">
        <v>32</v>
      </c>
      <c r="D1210" s="132">
        <v>6</v>
      </c>
      <c r="E1210" s="135">
        <v>33301.040000000001</v>
      </c>
    </row>
    <row r="1211" spans="1:5" ht="15.75" x14ac:dyDescent="0.25">
      <c r="A1211" s="132" t="s">
        <v>22</v>
      </c>
      <c r="B1211" s="133">
        <v>34335</v>
      </c>
      <c r="C1211" s="132" t="s">
        <v>32</v>
      </c>
      <c r="D1211" s="132">
        <v>13</v>
      </c>
      <c r="E1211" s="135">
        <v>68217.31</v>
      </c>
    </row>
    <row r="1212" spans="1:5" ht="15.75" x14ac:dyDescent="0.25">
      <c r="A1212" s="132" t="s">
        <v>22</v>
      </c>
      <c r="B1212" s="133">
        <v>34700</v>
      </c>
      <c r="C1212" s="132" t="s">
        <v>32</v>
      </c>
      <c r="D1212" s="132">
        <v>11</v>
      </c>
      <c r="E1212" s="135">
        <v>58753.94</v>
      </c>
    </row>
    <row r="1213" spans="1:5" ht="15.75" x14ac:dyDescent="0.25">
      <c r="A1213" s="132" t="s">
        <v>22</v>
      </c>
      <c r="B1213" s="133">
        <v>35065</v>
      </c>
      <c r="C1213" s="132" t="s">
        <v>32</v>
      </c>
      <c r="D1213" s="132">
        <v>12</v>
      </c>
      <c r="E1213" s="135">
        <v>64293.29</v>
      </c>
    </row>
    <row r="1214" spans="1:5" ht="15.75" x14ac:dyDescent="0.25">
      <c r="A1214" s="132" t="s">
        <v>22</v>
      </c>
      <c r="B1214" s="133">
        <v>35431</v>
      </c>
      <c r="C1214" s="132" t="s">
        <v>32</v>
      </c>
      <c r="D1214" s="132">
        <v>12</v>
      </c>
      <c r="E1214" s="135">
        <v>65415.53</v>
      </c>
    </row>
    <row r="1215" spans="1:5" ht="15.75" x14ac:dyDescent="0.25">
      <c r="A1215" s="132" t="s">
        <v>22</v>
      </c>
      <c r="B1215" s="133">
        <v>35796</v>
      </c>
      <c r="C1215" s="132" t="s">
        <v>32</v>
      </c>
      <c r="D1215" s="132">
        <v>23</v>
      </c>
      <c r="E1215" s="135">
        <v>113932.22</v>
      </c>
    </row>
    <row r="1216" spans="1:5" ht="15.75" x14ac:dyDescent="0.25">
      <c r="A1216" s="132" t="s">
        <v>22</v>
      </c>
      <c r="B1216" s="133">
        <v>36526</v>
      </c>
      <c r="C1216" s="132" t="s">
        <v>32</v>
      </c>
      <c r="D1216" s="132">
        <v>32</v>
      </c>
      <c r="E1216" s="135">
        <v>162152.29999999999</v>
      </c>
    </row>
    <row r="1217" spans="1:5" ht="15.75" x14ac:dyDescent="0.25">
      <c r="A1217" s="132" t="s">
        <v>22</v>
      </c>
      <c r="B1217" s="133">
        <v>36892</v>
      </c>
      <c r="C1217" s="132" t="s">
        <v>32</v>
      </c>
      <c r="D1217" s="132">
        <v>16</v>
      </c>
      <c r="E1217" s="135">
        <v>20442.23</v>
      </c>
    </row>
    <row r="1218" spans="1:5" ht="15.75" x14ac:dyDescent="0.25">
      <c r="A1218" s="132" t="s">
        <v>22</v>
      </c>
      <c r="B1218" s="133">
        <v>37257</v>
      </c>
      <c r="C1218" s="132" t="s">
        <v>32</v>
      </c>
      <c r="D1218" s="132">
        <v>68</v>
      </c>
      <c r="E1218" s="135">
        <v>169372.06</v>
      </c>
    </row>
    <row r="1219" spans="1:5" ht="15.75" x14ac:dyDescent="0.25">
      <c r="A1219" s="132" t="s">
        <v>22</v>
      </c>
      <c r="B1219" s="133">
        <v>37622</v>
      </c>
      <c r="C1219" s="132" t="s">
        <v>32</v>
      </c>
      <c r="D1219" s="132">
        <v>15</v>
      </c>
      <c r="E1219" s="135">
        <v>54599.98</v>
      </c>
    </row>
    <row r="1220" spans="1:5" ht="15.75" x14ac:dyDescent="0.25">
      <c r="A1220" s="132" t="s">
        <v>22</v>
      </c>
      <c r="B1220" s="133">
        <v>37987</v>
      </c>
      <c r="C1220" s="132" t="s">
        <v>32</v>
      </c>
      <c r="D1220" s="132">
        <v>24</v>
      </c>
      <c r="E1220" s="135">
        <v>142275.85</v>
      </c>
    </row>
    <row r="1221" spans="1:5" ht="15.75" x14ac:dyDescent="0.25">
      <c r="A1221" s="132" t="s">
        <v>22</v>
      </c>
      <c r="B1221" s="133">
        <v>38353</v>
      </c>
      <c r="C1221" s="132" t="s">
        <v>32</v>
      </c>
      <c r="D1221" s="132">
        <v>22</v>
      </c>
      <c r="E1221" s="135">
        <v>122536.24</v>
      </c>
    </row>
    <row r="1222" spans="1:5" ht="15.75" x14ac:dyDescent="0.25">
      <c r="A1222" s="132" t="s">
        <v>22</v>
      </c>
      <c r="B1222" s="133">
        <v>38718</v>
      </c>
      <c r="C1222" s="132" t="s">
        <v>32</v>
      </c>
      <c r="D1222" s="132">
        <v>32</v>
      </c>
      <c r="E1222" s="135">
        <v>79338.09</v>
      </c>
    </row>
    <row r="1223" spans="1:5" ht="15.75" x14ac:dyDescent="0.25">
      <c r="A1223" s="132" t="s">
        <v>22</v>
      </c>
      <c r="B1223" s="133">
        <v>39083</v>
      </c>
      <c r="C1223" s="132" t="s">
        <v>32</v>
      </c>
      <c r="D1223" s="132">
        <v>28</v>
      </c>
      <c r="E1223" s="135">
        <v>45227.7</v>
      </c>
    </row>
    <row r="1224" spans="1:5" ht="15.75" x14ac:dyDescent="0.25">
      <c r="A1224" s="132" t="s">
        <v>22</v>
      </c>
      <c r="B1224" s="133">
        <v>39782</v>
      </c>
      <c r="C1224" s="132" t="s">
        <v>32</v>
      </c>
      <c r="D1224" s="132">
        <v>44</v>
      </c>
      <c r="E1224" s="135">
        <v>296007.45</v>
      </c>
    </row>
    <row r="1225" spans="1:5" ht="15.75" x14ac:dyDescent="0.25">
      <c r="A1225" s="132" t="s">
        <v>22</v>
      </c>
      <c r="B1225" s="133">
        <v>40512</v>
      </c>
      <c r="C1225" s="132" t="s">
        <v>32</v>
      </c>
      <c r="D1225" s="132">
        <v>16</v>
      </c>
      <c r="E1225" s="135">
        <v>88234.16</v>
      </c>
    </row>
    <row r="1226" spans="1:5" ht="15.75" x14ac:dyDescent="0.25">
      <c r="A1226" s="132" t="s">
        <v>22</v>
      </c>
      <c r="B1226" s="133">
        <v>41060</v>
      </c>
      <c r="C1226" s="132" t="s">
        <v>32</v>
      </c>
      <c r="D1226" s="132">
        <v>4</v>
      </c>
      <c r="E1226" s="135">
        <v>30792.26</v>
      </c>
    </row>
    <row r="1227" spans="1:5" ht="15.75" x14ac:dyDescent="0.25">
      <c r="A1227" s="132" t="s">
        <v>22</v>
      </c>
      <c r="B1227" s="133">
        <v>41121</v>
      </c>
      <c r="C1227" s="132" t="s">
        <v>32</v>
      </c>
      <c r="D1227" s="132">
        <v>11</v>
      </c>
      <c r="E1227" s="135">
        <v>59872.49</v>
      </c>
    </row>
    <row r="1228" spans="1:5" ht="15.75" x14ac:dyDescent="0.25">
      <c r="A1228" s="132" t="s">
        <v>22</v>
      </c>
      <c r="B1228" s="133">
        <v>41365</v>
      </c>
      <c r="C1228" s="132" t="s">
        <v>32</v>
      </c>
      <c r="D1228" s="132">
        <v>2</v>
      </c>
      <c r="E1228" s="135">
        <v>16557.29</v>
      </c>
    </row>
    <row r="1229" spans="1:5" ht="15.75" x14ac:dyDescent="0.25">
      <c r="A1229" s="132" t="s">
        <v>22</v>
      </c>
      <c r="B1229" s="133">
        <v>41518</v>
      </c>
      <c r="C1229" s="132" t="s">
        <v>32</v>
      </c>
      <c r="D1229" s="132">
        <v>1</v>
      </c>
      <c r="E1229" s="135">
        <v>7074.79</v>
      </c>
    </row>
    <row r="1230" spans="1:5" ht="15.75" x14ac:dyDescent="0.25">
      <c r="A1230" s="132" t="s">
        <v>22</v>
      </c>
      <c r="B1230" s="133">
        <v>41820</v>
      </c>
      <c r="C1230" s="132" t="s">
        <v>32</v>
      </c>
      <c r="D1230" s="132">
        <v>13</v>
      </c>
      <c r="E1230" s="135">
        <v>98439.01</v>
      </c>
    </row>
    <row r="1231" spans="1:5" ht="15.75" x14ac:dyDescent="0.25">
      <c r="A1231" s="132" t="s">
        <v>22</v>
      </c>
      <c r="B1231" s="133">
        <v>41943</v>
      </c>
      <c r="C1231" s="132" t="s">
        <v>32</v>
      </c>
      <c r="D1231" s="132">
        <v>28</v>
      </c>
      <c r="E1231" s="135">
        <v>212571.35</v>
      </c>
    </row>
    <row r="1232" spans="1:5" ht="15.75" x14ac:dyDescent="0.25">
      <c r="A1232" s="132" t="s">
        <v>22</v>
      </c>
      <c r="B1232" s="133">
        <v>28856</v>
      </c>
      <c r="C1232" s="132" t="s">
        <v>30</v>
      </c>
      <c r="D1232" s="132">
        <v>2</v>
      </c>
      <c r="E1232" s="135">
        <v>29643.13</v>
      </c>
    </row>
    <row r="1233" spans="1:5" ht="15.75" x14ac:dyDescent="0.25">
      <c r="A1233" s="132" t="s">
        <v>22</v>
      </c>
      <c r="B1233" s="133">
        <v>30682</v>
      </c>
      <c r="C1233" s="132" t="s">
        <v>30</v>
      </c>
      <c r="D1233" s="132">
        <v>1</v>
      </c>
      <c r="E1233" s="135">
        <v>19617.27</v>
      </c>
    </row>
    <row r="1234" spans="1:5" ht="15.75" x14ac:dyDescent="0.25">
      <c r="A1234" s="132" t="s">
        <v>22</v>
      </c>
      <c r="B1234" s="133">
        <v>32143</v>
      </c>
      <c r="C1234" s="132" t="s">
        <v>30</v>
      </c>
      <c r="D1234" s="132">
        <v>4</v>
      </c>
      <c r="E1234" s="135">
        <v>97128.8</v>
      </c>
    </row>
    <row r="1235" spans="1:5" ht="15.75" x14ac:dyDescent="0.25">
      <c r="A1235" s="132" t="s">
        <v>22</v>
      </c>
      <c r="B1235" s="133">
        <v>32509</v>
      </c>
      <c r="C1235" s="132" t="s">
        <v>30</v>
      </c>
      <c r="D1235" s="132">
        <v>7</v>
      </c>
      <c r="E1235" s="135">
        <v>122404.11</v>
      </c>
    </row>
    <row r="1236" spans="1:5" ht="15.75" x14ac:dyDescent="0.25">
      <c r="A1236" s="132" t="s">
        <v>22</v>
      </c>
      <c r="B1236" s="133">
        <v>32874</v>
      </c>
      <c r="C1236" s="132" t="s">
        <v>30</v>
      </c>
      <c r="D1236" s="132">
        <v>3</v>
      </c>
      <c r="E1236" s="135">
        <v>65192.83</v>
      </c>
    </row>
    <row r="1237" spans="1:5" ht="15.75" x14ac:dyDescent="0.25">
      <c r="A1237" s="132" t="s">
        <v>22</v>
      </c>
      <c r="B1237" s="133">
        <v>33239</v>
      </c>
      <c r="C1237" s="132" t="s">
        <v>30</v>
      </c>
      <c r="D1237" s="132">
        <v>2</v>
      </c>
      <c r="E1237" s="135">
        <v>48926.8</v>
      </c>
    </row>
    <row r="1238" spans="1:5" ht="15.75" x14ac:dyDescent="0.25">
      <c r="A1238" s="132" t="s">
        <v>22</v>
      </c>
      <c r="B1238" s="133">
        <v>33604</v>
      </c>
      <c r="C1238" s="132" t="s">
        <v>30</v>
      </c>
      <c r="D1238" s="132">
        <v>1</v>
      </c>
      <c r="E1238" s="135">
        <v>25612.91</v>
      </c>
    </row>
    <row r="1239" spans="1:5" ht="15.75" x14ac:dyDescent="0.25">
      <c r="A1239" s="132" t="s">
        <v>22</v>
      </c>
      <c r="B1239" s="133">
        <v>33970</v>
      </c>
      <c r="C1239" s="132" t="s">
        <v>30</v>
      </c>
      <c r="D1239" s="132">
        <v>5</v>
      </c>
      <c r="E1239" s="135">
        <v>122505.05</v>
      </c>
    </row>
    <row r="1240" spans="1:5" ht="15.75" x14ac:dyDescent="0.25">
      <c r="A1240" s="132" t="s">
        <v>22</v>
      </c>
      <c r="B1240" s="133">
        <v>34335</v>
      </c>
      <c r="C1240" s="132" t="s">
        <v>30</v>
      </c>
      <c r="D1240" s="132">
        <v>8</v>
      </c>
      <c r="E1240" s="135">
        <v>184105.4</v>
      </c>
    </row>
    <row r="1241" spans="1:5" ht="15.75" x14ac:dyDescent="0.25">
      <c r="A1241" s="132" t="s">
        <v>22</v>
      </c>
      <c r="B1241" s="133">
        <v>34700</v>
      </c>
      <c r="C1241" s="132" t="s">
        <v>30</v>
      </c>
      <c r="D1241" s="132">
        <v>3</v>
      </c>
      <c r="E1241" s="135">
        <v>88167.31</v>
      </c>
    </row>
    <row r="1242" spans="1:5" ht="15.75" x14ac:dyDescent="0.25">
      <c r="A1242" s="132" t="s">
        <v>22</v>
      </c>
      <c r="B1242" s="133">
        <v>35065</v>
      </c>
      <c r="C1242" s="132" t="s">
        <v>30</v>
      </c>
      <c r="D1242" s="132">
        <v>3</v>
      </c>
      <c r="E1242" s="135">
        <v>86045.74</v>
      </c>
    </row>
    <row r="1243" spans="1:5" ht="15.75" x14ac:dyDescent="0.25">
      <c r="A1243" s="132" t="s">
        <v>22</v>
      </c>
      <c r="B1243" s="133">
        <v>35431</v>
      </c>
      <c r="C1243" s="132" t="s">
        <v>30</v>
      </c>
      <c r="D1243" s="132">
        <v>5</v>
      </c>
      <c r="E1243" s="135">
        <v>106075.47</v>
      </c>
    </row>
    <row r="1244" spans="1:5" ht="15.75" x14ac:dyDescent="0.25">
      <c r="A1244" s="132" t="s">
        <v>22</v>
      </c>
      <c r="B1244" s="133">
        <v>35796</v>
      </c>
      <c r="C1244" s="132" t="s">
        <v>30</v>
      </c>
      <c r="D1244" s="132">
        <v>12</v>
      </c>
      <c r="E1244" s="135">
        <v>45512.28</v>
      </c>
    </row>
    <row r="1245" spans="1:5" ht="15.75" x14ac:dyDescent="0.25">
      <c r="A1245" s="132" t="s">
        <v>22</v>
      </c>
      <c r="B1245" s="133">
        <v>36526</v>
      </c>
      <c r="C1245" s="132" t="s">
        <v>30</v>
      </c>
      <c r="D1245" s="132">
        <v>6</v>
      </c>
      <c r="E1245" s="135">
        <v>151335.85</v>
      </c>
    </row>
    <row r="1246" spans="1:5" ht="15.75" x14ac:dyDescent="0.25">
      <c r="A1246" s="132" t="s">
        <v>22</v>
      </c>
      <c r="B1246" s="133">
        <v>36892</v>
      </c>
      <c r="C1246" s="132" t="s">
        <v>30</v>
      </c>
      <c r="D1246" s="132">
        <v>6</v>
      </c>
      <c r="E1246" s="135">
        <v>2322.33</v>
      </c>
    </row>
    <row r="1247" spans="1:5" ht="15.75" x14ac:dyDescent="0.25">
      <c r="A1247" s="132" t="s">
        <v>22</v>
      </c>
      <c r="B1247" s="133">
        <v>37257</v>
      </c>
      <c r="C1247" s="132" t="s">
        <v>30</v>
      </c>
      <c r="D1247" s="132">
        <v>18</v>
      </c>
      <c r="E1247" s="135">
        <v>152276.72</v>
      </c>
    </row>
    <row r="1248" spans="1:5" ht="15.75" x14ac:dyDescent="0.25">
      <c r="A1248" s="132" t="s">
        <v>22</v>
      </c>
      <c r="B1248" s="133">
        <v>37622</v>
      </c>
      <c r="C1248" s="132" t="s">
        <v>30</v>
      </c>
      <c r="D1248" s="132">
        <v>5</v>
      </c>
      <c r="E1248" s="135">
        <v>96939.62</v>
      </c>
    </row>
    <row r="1249" spans="1:5" ht="15.75" x14ac:dyDescent="0.25">
      <c r="A1249" s="132" t="s">
        <v>22</v>
      </c>
      <c r="B1249" s="133">
        <v>37987</v>
      </c>
      <c r="C1249" s="132" t="s">
        <v>30</v>
      </c>
      <c r="D1249" s="132">
        <v>22</v>
      </c>
      <c r="E1249" s="135">
        <v>555345.31999999995</v>
      </c>
    </row>
    <row r="1250" spans="1:5" ht="15.75" x14ac:dyDescent="0.25">
      <c r="A1250" s="132" t="s">
        <v>22</v>
      </c>
      <c r="B1250" s="133">
        <v>38353</v>
      </c>
      <c r="C1250" s="132" t="s">
        <v>30</v>
      </c>
      <c r="D1250" s="132">
        <v>1</v>
      </c>
      <c r="E1250" s="135">
        <v>3260.21</v>
      </c>
    </row>
    <row r="1251" spans="1:5" ht="15.75" x14ac:dyDescent="0.25">
      <c r="A1251" s="132" t="s">
        <v>22</v>
      </c>
      <c r="B1251" s="133">
        <v>38718</v>
      </c>
      <c r="C1251" s="132" t="s">
        <v>30</v>
      </c>
      <c r="D1251" s="132">
        <v>4</v>
      </c>
      <c r="E1251" s="135">
        <v>83672.13</v>
      </c>
    </row>
    <row r="1252" spans="1:5" ht="15.75" x14ac:dyDescent="0.25">
      <c r="A1252" s="132" t="s">
        <v>22</v>
      </c>
      <c r="B1252" s="133">
        <v>39083</v>
      </c>
      <c r="C1252" s="132" t="s">
        <v>30</v>
      </c>
      <c r="D1252" s="132">
        <v>5</v>
      </c>
      <c r="E1252" s="135">
        <v>20706.43</v>
      </c>
    </row>
    <row r="1253" spans="1:5" ht="15.75" x14ac:dyDescent="0.25">
      <c r="A1253" s="132" t="s">
        <v>22</v>
      </c>
      <c r="B1253" s="133">
        <v>39782</v>
      </c>
      <c r="C1253" s="132" t="s">
        <v>30</v>
      </c>
      <c r="D1253" s="132">
        <v>15</v>
      </c>
      <c r="E1253" s="135">
        <v>459696.1</v>
      </c>
    </row>
    <row r="1254" spans="1:5" ht="15.75" x14ac:dyDescent="0.25">
      <c r="A1254" s="132" t="s">
        <v>22</v>
      </c>
      <c r="B1254" s="133">
        <v>40512</v>
      </c>
      <c r="C1254" s="132" t="s">
        <v>30</v>
      </c>
      <c r="D1254" s="132">
        <v>8</v>
      </c>
      <c r="E1254" s="135">
        <v>264078.90999999997</v>
      </c>
    </row>
    <row r="1255" spans="1:5" ht="15.75" x14ac:dyDescent="0.25">
      <c r="A1255" s="132" t="s">
        <v>22</v>
      </c>
      <c r="B1255" s="133">
        <v>41060</v>
      </c>
      <c r="C1255" s="132" t="s">
        <v>30</v>
      </c>
      <c r="D1255" s="132">
        <v>1</v>
      </c>
      <c r="E1255" s="135">
        <v>32129.41</v>
      </c>
    </row>
    <row r="1256" spans="1:5" ht="15.75" x14ac:dyDescent="0.25">
      <c r="A1256" s="132" t="s">
        <v>22</v>
      </c>
      <c r="B1256" s="133">
        <v>41121</v>
      </c>
      <c r="C1256" s="132" t="s">
        <v>30</v>
      </c>
      <c r="D1256" s="132">
        <v>5</v>
      </c>
      <c r="E1256" s="135">
        <v>108275.61</v>
      </c>
    </row>
    <row r="1257" spans="1:5" ht="15.75" x14ac:dyDescent="0.25">
      <c r="A1257" s="132" t="s">
        <v>22</v>
      </c>
      <c r="B1257" s="133">
        <v>41518</v>
      </c>
      <c r="C1257" s="132" t="s">
        <v>30</v>
      </c>
      <c r="D1257" s="132">
        <v>2</v>
      </c>
      <c r="E1257" s="135">
        <v>65252.15</v>
      </c>
    </row>
    <row r="1258" spans="1:5" ht="15.75" x14ac:dyDescent="0.25">
      <c r="A1258" s="132" t="s">
        <v>22</v>
      </c>
      <c r="B1258" s="133">
        <v>41820</v>
      </c>
      <c r="C1258" s="132" t="s">
        <v>30</v>
      </c>
      <c r="D1258" s="132">
        <v>2</v>
      </c>
      <c r="E1258" s="135">
        <v>66740.03</v>
      </c>
    </row>
    <row r="1259" spans="1:5" ht="15.75" x14ac:dyDescent="0.25">
      <c r="A1259" s="132" t="s">
        <v>22</v>
      </c>
      <c r="B1259" s="133">
        <v>41943</v>
      </c>
      <c r="C1259" s="132" t="s">
        <v>30</v>
      </c>
      <c r="D1259" s="132">
        <v>11</v>
      </c>
      <c r="E1259" s="135">
        <v>380093.97</v>
      </c>
    </row>
    <row r="1260" spans="1:5" ht="15.75" x14ac:dyDescent="0.25">
      <c r="A1260" s="132" t="s">
        <v>22</v>
      </c>
      <c r="B1260" s="133">
        <v>25934</v>
      </c>
      <c r="C1260" s="132" t="s">
        <v>45</v>
      </c>
      <c r="D1260" s="132">
        <v>1</v>
      </c>
      <c r="E1260" s="135">
        <v>2667.95</v>
      </c>
    </row>
    <row r="1261" spans="1:5" ht="15.75" x14ac:dyDescent="0.25">
      <c r="A1261" s="132" t="s">
        <v>22</v>
      </c>
      <c r="B1261" s="133">
        <v>27030</v>
      </c>
      <c r="C1261" s="132" t="s">
        <v>45</v>
      </c>
      <c r="D1261" s="132">
        <v>20</v>
      </c>
      <c r="E1261" s="135">
        <v>56236.67</v>
      </c>
    </row>
    <row r="1262" spans="1:5" ht="15.75" x14ac:dyDescent="0.25">
      <c r="A1262" s="132" t="s">
        <v>22</v>
      </c>
      <c r="B1262" s="133">
        <v>27395</v>
      </c>
      <c r="C1262" s="132" t="s">
        <v>45</v>
      </c>
      <c r="D1262" s="132">
        <v>4</v>
      </c>
      <c r="E1262" s="135">
        <v>16095.3</v>
      </c>
    </row>
    <row r="1263" spans="1:5" ht="15.75" x14ac:dyDescent="0.25">
      <c r="A1263" s="132" t="s">
        <v>22</v>
      </c>
      <c r="B1263" s="133">
        <v>27760</v>
      </c>
      <c r="C1263" s="132" t="s">
        <v>45</v>
      </c>
      <c r="D1263" s="132">
        <v>9</v>
      </c>
      <c r="E1263" s="135">
        <v>41588.65</v>
      </c>
    </row>
    <row r="1264" spans="1:5" ht="15.75" x14ac:dyDescent="0.25">
      <c r="A1264" s="132" t="s">
        <v>22</v>
      </c>
      <c r="B1264" s="133">
        <v>28126</v>
      </c>
      <c r="C1264" s="132" t="s">
        <v>45</v>
      </c>
      <c r="D1264" s="132">
        <v>9</v>
      </c>
      <c r="E1264" s="135">
        <v>45778.16</v>
      </c>
    </row>
    <row r="1265" spans="1:5" ht="15.75" x14ac:dyDescent="0.25">
      <c r="A1265" s="132" t="s">
        <v>22</v>
      </c>
      <c r="B1265" s="133">
        <v>28491</v>
      </c>
      <c r="C1265" s="132" t="s">
        <v>45</v>
      </c>
      <c r="D1265" s="132">
        <v>9</v>
      </c>
      <c r="E1265" s="135">
        <v>35227.97</v>
      </c>
    </row>
    <row r="1266" spans="1:5" ht="15.75" x14ac:dyDescent="0.25">
      <c r="A1266" s="132" t="s">
        <v>22</v>
      </c>
      <c r="B1266" s="133">
        <v>28856</v>
      </c>
      <c r="C1266" s="132" t="s">
        <v>45</v>
      </c>
      <c r="D1266" s="132">
        <v>12</v>
      </c>
      <c r="E1266" s="135">
        <v>50449.440000000002</v>
      </c>
    </row>
    <row r="1267" spans="1:5" ht="15.75" x14ac:dyDescent="0.25">
      <c r="A1267" s="132" t="s">
        <v>22</v>
      </c>
      <c r="B1267" s="133">
        <v>29221</v>
      </c>
      <c r="C1267" s="132" t="s">
        <v>45</v>
      </c>
      <c r="D1267" s="132">
        <v>11</v>
      </c>
      <c r="E1267" s="135">
        <v>43115.9</v>
      </c>
    </row>
    <row r="1268" spans="1:5" ht="15.75" x14ac:dyDescent="0.25">
      <c r="A1268" s="132" t="s">
        <v>22</v>
      </c>
      <c r="B1268" s="133">
        <v>29587</v>
      </c>
      <c r="C1268" s="132" t="s">
        <v>45</v>
      </c>
      <c r="D1268" s="132">
        <v>4</v>
      </c>
      <c r="E1268" s="135">
        <v>15901.95</v>
      </c>
    </row>
    <row r="1269" spans="1:5" ht="15.75" x14ac:dyDescent="0.25">
      <c r="A1269" s="132" t="s">
        <v>22</v>
      </c>
      <c r="B1269" s="133">
        <v>29952</v>
      </c>
      <c r="C1269" s="132" t="s">
        <v>45</v>
      </c>
      <c r="D1269" s="132">
        <v>10</v>
      </c>
      <c r="E1269" s="135">
        <v>54729.94</v>
      </c>
    </row>
    <row r="1270" spans="1:5" ht="15.75" x14ac:dyDescent="0.25">
      <c r="A1270" s="132" t="s">
        <v>22</v>
      </c>
      <c r="B1270" s="133">
        <v>30317</v>
      </c>
      <c r="C1270" s="132" t="s">
        <v>45</v>
      </c>
      <c r="D1270" s="132">
        <v>20</v>
      </c>
      <c r="E1270" s="135">
        <v>119186.94</v>
      </c>
    </row>
    <row r="1271" spans="1:5" ht="15.75" x14ac:dyDescent="0.25">
      <c r="A1271" s="132" t="s">
        <v>22</v>
      </c>
      <c r="B1271" s="133">
        <v>30682</v>
      </c>
      <c r="C1271" s="132" t="s">
        <v>45</v>
      </c>
      <c r="D1271" s="132">
        <v>4</v>
      </c>
      <c r="E1271" s="135">
        <v>21393.64</v>
      </c>
    </row>
    <row r="1272" spans="1:5" ht="15.75" x14ac:dyDescent="0.25">
      <c r="A1272" s="132" t="s">
        <v>22</v>
      </c>
      <c r="B1272" s="133">
        <v>31048</v>
      </c>
      <c r="C1272" s="132" t="s">
        <v>45</v>
      </c>
      <c r="D1272" s="132">
        <v>16</v>
      </c>
      <c r="E1272" s="135">
        <v>99502.74</v>
      </c>
    </row>
    <row r="1273" spans="1:5" ht="15.75" x14ac:dyDescent="0.25">
      <c r="A1273" s="132" t="s">
        <v>22</v>
      </c>
      <c r="B1273" s="133">
        <v>31413</v>
      </c>
      <c r="C1273" s="132" t="s">
        <v>45</v>
      </c>
      <c r="D1273" s="132">
        <v>7</v>
      </c>
      <c r="E1273" s="135">
        <v>39486.92</v>
      </c>
    </row>
    <row r="1274" spans="1:5" ht="15.75" x14ac:dyDescent="0.25">
      <c r="A1274" s="132" t="s">
        <v>22</v>
      </c>
      <c r="B1274" s="133">
        <v>31778</v>
      </c>
      <c r="C1274" s="132" t="s">
        <v>45</v>
      </c>
      <c r="D1274" s="132">
        <v>28</v>
      </c>
      <c r="E1274" s="135">
        <v>152847.85</v>
      </c>
    </row>
    <row r="1275" spans="1:5" ht="15.75" x14ac:dyDescent="0.25">
      <c r="A1275" s="132" t="s">
        <v>22</v>
      </c>
      <c r="B1275" s="133">
        <v>32143</v>
      </c>
      <c r="C1275" s="132" t="s">
        <v>45</v>
      </c>
      <c r="D1275" s="132">
        <v>16</v>
      </c>
      <c r="E1275" s="135">
        <v>94905.29</v>
      </c>
    </row>
    <row r="1276" spans="1:5" ht="15.75" x14ac:dyDescent="0.25">
      <c r="A1276" s="132" t="s">
        <v>22</v>
      </c>
      <c r="B1276" s="133">
        <v>32509</v>
      </c>
      <c r="C1276" s="132" t="s">
        <v>45</v>
      </c>
      <c r="D1276" s="132">
        <v>20</v>
      </c>
      <c r="E1276" s="135">
        <v>120326.08</v>
      </c>
    </row>
    <row r="1277" spans="1:5" ht="15.75" x14ac:dyDescent="0.25">
      <c r="A1277" s="132" t="s">
        <v>22</v>
      </c>
      <c r="B1277" s="133">
        <v>32874</v>
      </c>
      <c r="C1277" s="132" t="s">
        <v>45</v>
      </c>
      <c r="D1277" s="132">
        <v>26</v>
      </c>
      <c r="E1277" s="135">
        <v>167616.89000000001</v>
      </c>
    </row>
    <row r="1278" spans="1:5" ht="15.75" x14ac:dyDescent="0.25">
      <c r="A1278" s="132" t="s">
        <v>22</v>
      </c>
      <c r="B1278" s="133">
        <v>33239</v>
      </c>
      <c r="C1278" s="132" t="s">
        <v>45</v>
      </c>
      <c r="D1278" s="132">
        <v>28</v>
      </c>
      <c r="E1278" s="135">
        <v>172151.12</v>
      </c>
    </row>
    <row r="1279" spans="1:5" ht="15.75" x14ac:dyDescent="0.25">
      <c r="A1279" s="132" t="s">
        <v>22</v>
      </c>
      <c r="B1279" s="133">
        <v>33604</v>
      </c>
      <c r="C1279" s="132" t="s">
        <v>45</v>
      </c>
      <c r="D1279" s="132">
        <v>13</v>
      </c>
      <c r="E1279" s="135">
        <v>79421.75</v>
      </c>
    </row>
    <row r="1280" spans="1:5" ht="15.75" x14ac:dyDescent="0.25">
      <c r="A1280" s="132" t="s">
        <v>22</v>
      </c>
      <c r="B1280" s="133">
        <v>33970</v>
      </c>
      <c r="C1280" s="132" t="s">
        <v>45</v>
      </c>
      <c r="D1280" s="132">
        <v>21</v>
      </c>
      <c r="E1280" s="135">
        <v>126592.4</v>
      </c>
    </row>
    <row r="1281" spans="1:5" ht="15.75" x14ac:dyDescent="0.25">
      <c r="A1281" s="132" t="s">
        <v>22</v>
      </c>
      <c r="B1281" s="133">
        <v>34335</v>
      </c>
      <c r="C1281" s="132" t="s">
        <v>45</v>
      </c>
      <c r="D1281" s="132">
        <v>12</v>
      </c>
      <c r="E1281" s="135">
        <v>71213.22</v>
      </c>
    </row>
    <row r="1282" spans="1:5" ht="15.75" x14ac:dyDescent="0.25">
      <c r="A1282" s="132" t="s">
        <v>22</v>
      </c>
      <c r="B1282" s="133">
        <v>34700</v>
      </c>
      <c r="C1282" s="132" t="s">
        <v>45</v>
      </c>
      <c r="D1282" s="132">
        <v>32</v>
      </c>
      <c r="E1282" s="135">
        <v>196358.01</v>
      </c>
    </row>
    <row r="1283" spans="1:5" ht="15.75" x14ac:dyDescent="0.25">
      <c r="A1283" s="132" t="s">
        <v>22</v>
      </c>
      <c r="B1283" s="133">
        <v>35065</v>
      </c>
      <c r="C1283" s="132" t="s">
        <v>45</v>
      </c>
      <c r="D1283" s="132">
        <v>40</v>
      </c>
      <c r="E1283" s="135">
        <v>245815.87</v>
      </c>
    </row>
    <row r="1284" spans="1:5" ht="15.75" x14ac:dyDescent="0.25">
      <c r="A1284" s="132" t="s">
        <v>22</v>
      </c>
      <c r="B1284" s="133">
        <v>35431</v>
      </c>
      <c r="C1284" s="132" t="s">
        <v>45</v>
      </c>
      <c r="D1284" s="132">
        <v>23</v>
      </c>
      <c r="E1284" s="135">
        <v>136792.6</v>
      </c>
    </row>
    <row r="1285" spans="1:5" ht="15.75" x14ac:dyDescent="0.25">
      <c r="A1285" s="132" t="s">
        <v>22</v>
      </c>
      <c r="B1285" s="133">
        <v>35796</v>
      </c>
      <c r="C1285" s="132" t="s">
        <v>45</v>
      </c>
      <c r="D1285" s="132">
        <v>41</v>
      </c>
      <c r="E1285" s="135">
        <v>247840.58</v>
      </c>
    </row>
    <row r="1286" spans="1:5" ht="15.75" x14ac:dyDescent="0.25">
      <c r="A1286" s="132" t="s">
        <v>22</v>
      </c>
      <c r="B1286" s="133">
        <v>36526</v>
      </c>
      <c r="C1286" s="132" t="s">
        <v>45</v>
      </c>
      <c r="D1286" s="132">
        <v>45</v>
      </c>
      <c r="E1286" s="135">
        <v>304712.39</v>
      </c>
    </row>
    <row r="1287" spans="1:5" ht="15.75" x14ac:dyDescent="0.25">
      <c r="A1287" s="132" t="s">
        <v>22</v>
      </c>
      <c r="B1287" s="133">
        <v>36892</v>
      </c>
      <c r="C1287" s="132" t="s">
        <v>45</v>
      </c>
      <c r="D1287" s="132">
        <v>59</v>
      </c>
      <c r="E1287" s="135">
        <v>129159.87</v>
      </c>
    </row>
    <row r="1288" spans="1:5" ht="15.75" x14ac:dyDescent="0.25">
      <c r="A1288" s="132" t="s">
        <v>22</v>
      </c>
      <c r="B1288" s="133">
        <v>37257</v>
      </c>
      <c r="C1288" s="132" t="s">
        <v>45</v>
      </c>
      <c r="D1288" s="132">
        <v>100</v>
      </c>
      <c r="E1288" s="135">
        <v>115447.91</v>
      </c>
    </row>
    <row r="1289" spans="1:5" ht="15.75" x14ac:dyDescent="0.25">
      <c r="A1289" s="132" t="s">
        <v>22</v>
      </c>
      <c r="B1289" s="133">
        <v>37622</v>
      </c>
      <c r="C1289" s="132" t="s">
        <v>45</v>
      </c>
      <c r="D1289" s="132">
        <v>12</v>
      </c>
      <c r="E1289" s="135">
        <v>52266.79</v>
      </c>
    </row>
    <row r="1290" spans="1:5" ht="15.75" x14ac:dyDescent="0.25">
      <c r="A1290" s="132" t="s">
        <v>22</v>
      </c>
      <c r="B1290" s="133">
        <v>37987</v>
      </c>
      <c r="C1290" s="132" t="s">
        <v>45</v>
      </c>
      <c r="D1290" s="132">
        <v>40</v>
      </c>
      <c r="E1290" s="135">
        <v>293032.82</v>
      </c>
    </row>
    <row r="1291" spans="1:5" ht="15.75" x14ac:dyDescent="0.25">
      <c r="A1291" s="132" t="s">
        <v>22</v>
      </c>
      <c r="B1291" s="133">
        <v>38353</v>
      </c>
      <c r="C1291" s="132" t="s">
        <v>45</v>
      </c>
      <c r="D1291" s="132">
        <v>25</v>
      </c>
      <c r="E1291" s="135">
        <v>156481.73000000001</v>
      </c>
    </row>
    <row r="1292" spans="1:5" ht="15.75" x14ac:dyDescent="0.25">
      <c r="A1292" s="132" t="s">
        <v>22</v>
      </c>
      <c r="B1292" s="133">
        <v>38718</v>
      </c>
      <c r="C1292" s="132" t="s">
        <v>45</v>
      </c>
      <c r="D1292" s="132">
        <v>48</v>
      </c>
      <c r="E1292" s="135">
        <v>251849.72</v>
      </c>
    </row>
    <row r="1293" spans="1:5" ht="15.75" x14ac:dyDescent="0.25">
      <c r="A1293" s="132" t="s">
        <v>22</v>
      </c>
      <c r="B1293" s="133">
        <v>39083</v>
      </c>
      <c r="C1293" s="132" t="s">
        <v>45</v>
      </c>
      <c r="D1293" s="132">
        <v>21</v>
      </c>
      <c r="E1293" s="135">
        <v>34830.78</v>
      </c>
    </row>
    <row r="1294" spans="1:5" ht="15.75" x14ac:dyDescent="0.25">
      <c r="A1294" s="132" t="s">
        <v>22</v>
      </c>
      <c r="B1294" s="133">
        <v>39782</v>
      </c>
      <c r="C1294" s="132" t="s">
        <v>45</v>
      </c>
      <c r="D1294" s="132">
        <v>82</v>
      </c>
      <c r="E1294" s="135">
        <v>594448.86</v>
      </c>
    </row>
    <row r="1295" spans="1:5" ht="15.75" x14ac:dyDescent="0.25">
      <c r="A1295" s="132" t="s">
        <v>22</v>
      </c>
      <c r="B1295" s="133">
        <v>40512</v>
      </c>
      <c r="C1295" s="132" t="s">
        <v>45</v>
      </c>
      <c r="D1295" s="132">
        <v>46</v>
      </c>
      <c r="E1295" s="135">
        <v>372878.99</v>
      </c>
    </row>
    <row r="1296" spans="1:5" ht="15.75" x14ac:dyDescent="0.25">
      <c r="A1296" s="132" t="s">
        <v>22</v>
      </c>
      <c r="B1296" s="133">
        <v>41060</v>
      </c>
      <c r="C1296" s="132" t="s">
        <v>45</v>
      </c>
      <c r="D1296" s="132">
        <v>6</v>
      </c>
      <c r="E1296" s="135">
        <v>57822.559999999998</v>
      </c>
    </row>
    <row r="1297" spans="1:5" ht="15.75" x14ac:dyDescent="0.25">
      <c r="A1297" s="132" t="s">
        <v>22</v>
      </c>
      <c r="B1297" s="133">
        <v>41121</v>
      </c>
      <c r="C1297" s="132" t="s">
        <v>45</v>
      </c>
      <c r="D1297" s="132">
        <v>6</v>
      </c>
      <c r="E1297" s="135">
        <v>28850.82</v>
      </c>
    </row>
    <row r="1298" spans="1:5" ht="15.75" x14ac:dyDescent="0.25">
      <c r="A1298" s="132" t="s">
        <v>22</v>
      </c>
      <c r="B1298" s="133">
        <v>41365</v>
      </c>
      <c r="C1298" s="132" t="s">
        <v>45</v>
      </c>
      <c r="D1298" s="132">
        <v>2</v>
      </c>
      <c r="E1298" s="135">
        <v>19255.02</v>
      </c>
    </row>
    <row r="1299" spans="1:5" ht="15.75" x14ac:dyDescent="0.25">
      <c r="A1299" s="132" t="s">
        <v>22</v>
      </c>
      <c r="B1299" s="133">
        <v>41518</v>
      </c>
      <c r="C1299" s="132" t="s">
        <v>45</v>
      </c>
      <c r="D1299" s="132">
        <v>14</v>
      </c>
      <c r="E1299" s="135">
        <v>122369.75</v>
      </c>
    </row>
    <row r="1300" spans="1:5" ht="15.75" x14ac:dyDescent="0.25">
      <c r="A1300" s="132" t="s">
        <v>22</v>
      </c>
      <c r="B1300" s="133">
        <v>41820</v>
      </c>
      <c r="C1300" s="132" t="s">
        <v>45</v>
      </c>
      <c r="D1300" s="132">
        <v>12</v>
      </c>
      <c r="E1300" s="135">
        <v>104347.43</v>
      </c>
    </row>
    <row r="1301" spans="1:5" ht="15.75" x14ac:dyDescent="0.25">
      <c r="A1301" s="132" t="s">
        <v>22</v>
      </c>
      <c r="B1301" s="133">
        <v>41943</v>
      </c>
      <c r="C1301" s="132" t="s">
        <v>45</v>
      </c>
      <c r="D1301" s="132">
        <v>53</v>
      </c>
      <c r="E1301" s="135">
        <v>474403.16</v>
      </c>
    </row>
    <row r="1302" spans="1:5" ht="15.75" x14ac:dyDescent="0.25">
      <c r="A1302" s="132" t="s">
        <v>22</v>
      </c>
      <c r="B1302" s="133">
        <v>32874</v>
      </c>
      <c r="C1302" s="132" t="s">
        <v>50</v>
      </c>
      <c r="D1302" s="132">
        <v>1</v>
      </c>
      <c r="E1302" s="135">
        <v>25908.98</v>
      </c>
    </row>
    <row r="1303" spans="1:5" ht="15.75" x14ac:dyDescent="0.25">
      <c r="A1303" s="132" t="s">
        <v>22</v>
      </c>
      <c r="B1303" s="133">
        <v>33970</v>
      </c>
      <c r="C1303" s="132" t="s">
        <v>50</v>
      </c>
      <c r="D1303" s="132">
        <v>1</v>
      </c>
      <c r="E1303" s="135">
        <v>31497.78</v>
      </c>
    </row>
    <row r="1304" spans="1:5" ht="15.75" x14ac:dyDescent="0.25">
      <c r="A1304" s="132" t="s">
        <v>22</v>
      </c>
      <c r="B1304" s="133">
        <v>34335</v>
      </c>
      <c r="C1304" s="132" t="s">
        <v>50</v>
      </c>
      <c r="D1304" s="132">
        <v>1</v>
      </c>
      <c r="E1304" s="135">
        <v>23387.29</v>
      </c>
    </row>
    <row r="1305" spans="1:5" ht="15.75" x14ac:dyDescent="0.25">
      <c r="A1305" s="132" t="s">
        <v>22</v>
      </c>
      <c r="B1305" s="133">
        <v>35065</v>
      </c>
      <c r="C1305" s="132" t="s">
        <v>50</v>
      </c>
      <c r="D1305" s="132">
        <v>1</v>
      </c>
      <c r="E1305" s="135">
        <v>24964.11</v>
      </c>
    </row>
    <row r="1306" spans="1:5" ht="15.75" x14ac:dyDescent="0.25">
      <c r="A1306" s="132" t="s">
        <v>22</v>
      </c>
      <c r="B1306" s="133">
        <v>37257</v>
      </c>
      <c r="C1306" s="132" t="s">
        <v>50</v>
      </c>
      <c r="D1306" s="132">
        <v>1</v>
      </c>
      <c r="E1306" s="135">
        <v>118305.09</v>
      </c>
    </row>
    <row r="1307" spans="1:5" ht="15.75" x14ac:dyDescent="0.25">
      <c r="A1307" s="132" t="s">
        <v>22</v>
      </c>
      <c r="B1307" s="133">
        <v>37987</v>
      </c>
      <c r="C1307" s="132" t="s">
        <v>50</v>
      </c>
      <c r="D1307" s="132">
        <v>2</v>
      </c>
      <c r="E1307" s="135">
        <v>52414.34</v>
      </c>
    </row>
    <row r="1308" spans="1:5" ht="15.75" x14ac:dyDescent="0.25">
      <c r="A1308" s="132" t="s">
        <v>22</v>
      </c>
      <c r="B1308" s="133">
        <v>38718</v>
      </c>
      <c r="C1308" s="132" t="s">
        <v>50</v>
      </c>
      <c r="D1308" s="132">
        <v>1</v>
      </c>
      <c r="E1308" s="135">
        <v>14833.39</v>
      </c>
    </row>
    <row r="1309" spans="1:5" ht="15.75" x14ac:dyDescent="0.25">
      <c r="A1309" s="132" t="s">
        <v>22</v>
      </c>
      <c r="B1309" s="133">
        <v>39782</v>
      </c>
      <c r="C1309" s="132" t="s">
        <v>50</v>
      </c>
      <c r="D1309" s="132">
        <v>5</v>
      </c>
      <c r="E1309" s="135">
        <v>193135.37</v>
      </c>
    </row>
    <row r="1310" spans="1:5" ht="15.75" x14ac:dyDescent="0.25">
      <c r="A1310" s="132" t="s">
        <v>22</v>
      </c>
      <c r="B1310" s="133">
        <v>41820</v>
      </c>
      <c r="C1310" s="132" t="s">
        <v>50</v>
      </c>
      <c r="D1310" s="132">
        <v>2</v>
      </c>
      <c r="E1310" s="135">
        <v>88707.6</v>
      </c>
    </row>
    <row r="1311" spans="1:5" ht="15.75" x14ac:dyDescent="0.25">
      <c r="A1311" s="132" t="s">
        <v>22</v>
      </c>
      <c r="B1311" s="133">
        <v>24838</v>
      </c>
      <c r="C1311" s="132" t="s">
        <v>136</v>
      </c>
      <c r="D1311" s="132">
        <v>1</v>
      </c>
      <c r="E1311" s="135">
        <v>3010.01</v>
      </c>
    </row>
    <row r="1312" spans="1:5" ht="15.75" x14ac:dyDescent="0.25">
      <c r="A1312" s="132" t="s">
        <v>22</v>
      </c>
      <c r="B1312" s="133">
        <v>25204</v>
      </c>
      <c r="C1312" s="132" t="s">
        <v>136</v>
      </c>
      <c r="D1312" s="132">
        <v>2</v>
      </c>
      <c r="E1312" s="135">
        <v>2500.5</v>
      </c>
    </row>
    <row r="1313" spans="1:5" ht="15.75" x14ac:dyDescent="0.25">
      <c r="A1313" s="132" t="s">
        <v>22</v>
      </c>
      <c r="B1313" s="133">
        <v>28126</v>
      </c>
      <c r="C1313" s="132" t="s">
        <v>136</v>
      </c>
      <c r="D1313" s="132">
        <v>3</v>
      </c>
      <c r="E1313" s="135">
        <v>6637.29</v>
      </c>
    </row>
    <row r="1314" spans="1:5" ht="15.75" x14ac:dyDescent="0.25">
      <c r="A1314" s="132" t="s">
        <v>22</v>
      </c>
      <c r="B1314" s="133">
        <v>31413</v>
      </c>
      <c r="C1314" s="132" t="s">
        <v>136</v>
      </c>
      <c r="D1314" s="132">
        <v>6</v>
      </c>
      <c r="E1314" s="135">
        <v>24771.85</v>
      </c>
    </row>
    <row r="1315" spans="1:5" ht="15.75" x14ac:dyDescent="0.25">
      <c r="A1315" s="132" t="s">
        <v>22</v>
      </c>
      <c r="B1315" s="133">
        <v>31778</v>
      </c>
      <c r="C1315" s="132" t="s">
        <v>136</v>
      </c>
      <c r="D1315" s="132">
        <v>18</v>
      </c>
      <c r="E1315" s="135">
        <v>69511.27</v>
      </c>
    </row>
    <row r="1316" spans="1:5" ht="15.75" x14ac:dyDescent="0.25">
      <c r="A1316" s="132" t="s">
        <v>22</v>
      </c>
      <c r="B1316" s="133">
        <v>32143</v>
      </c>
      <c r="C1316" s="132" t="s">
        <v>136</v>
      </c>
      <c r="D1316" s="132">
        <v>3</v>
      </c>
      <c r="E1316" s="135">
        <v>11430.48</v>
      </c>
    </row>
    <row r="1317" spans="1:5" ht="15.75" x14ac:dyDescent="0.25">
      <c r="A1317" s="132" t="s">
        <v>22</v>
      </c>
      <c r="B1317" s="133">
        <v>31413</v>
      </c>
      <c r="C1317" s="132" t="s">
        <v>137</v>
      </c>
      <c r="D1317" s="132">
        <v>1</v>
      </c>
      <c r="E1317" s="135">
        <v>3499.5</v>
      </c>
    </row>
    <row r="1318" spans="1:5" ht="15.75" x14ac:dyDescent="0.25">
      <c r="A1318" s="132" t="s">
        <v>22</v>
      </c>
      <c r="B1318" s="133">
        <v>31778</v>
      </c>
      <c r="C1318" s="132" t="s">
        <v>137</v>
      </c>
      <c r="D1318" s="132">
        <v>7</v>
      </c>
      <c r="E1318" s="135">
        <v>23609.87</v>
      </c>
    </row>
    <row r="1319" spans="1:5" ht="15.75" x14ac:dyDescent="0.25">
      <c r="A1319" s="132" t="s">
        <v>22</v>
      </c>
      <c r="B1319" s="133">
        <v>32143</v>
      </c>
      <c r="C1319" s="132" t="s">
        <v>137</v>
      </c>
      <c r="D1319" s="132">
        <v>6</v>
      </c>
      <c r="E1319" s="135">
        <v>21660.77</v>
      </c>
    </row>
    <row r="1320" spans="1:5" ht="15.75" x14ac:dyDescent="0.25">
      <c r="A1320" s="132" t="s">
        <v>22</v>
      </c>
      <c r="B1320" s="133">
        <v>32509</v>
      </c>
      <c r="C1320" s="132" t="s">
        <v>137</v>
      </c>
      <c r="D1320" s="132">
        <v>3</v>
      </c>
      <c r="E1320" s="135">
        <v>11098.5</v>
      </c>
    </row>
    <row r="1321" spans="1:5" ht="15.75" x14ac:dyDescent="0.25">
      <c r="A1321" s="132" t="s">
        <v>22</v>
      </c>
      <c r="B1321" s="133">
        <v>32874</v>
      </c>
      <c r="C1321" s="132" t="s">
        <v>137</v>
      </c>
      <c r="D1321" s="132">
        <v>4</v>
      </c>
      <c r="E1321" s="135">
        <v>14236.27</v>
      </c>
    </row>
    <row r="1322" spans="1:5" ht="15.75" x14ac:dyDescent="0.25">
      <c r="A1322" s="132" t="s">
        <v>22</v>
      </c>
      <c r="B1322" s="133">
        <v>33239</v>
      </c>
      <c r="C1322" s="132" t="s">
        <v>137</v>
      </c>
      <c r="D1322" s="132">
        <v>2</v>
      </c>
      <c r="E1322" s="135">
        <v>6648.85</v>
      </c>
    </row>
    <row r="1323" spans="1:5" ht="15.75" x14ac:dyDescent="0.25">
      <c r="A1323" s="132" t="s">
        <v>22</v>
      </c>
      <c r="B1323" s="133">
        <v>33970</v>
      </c>
      <c r="C1323" s="132" t="s">
        <v>137</v>
      </c>
      <c r="D1323" s="132">
        <v>6</v>
      </c>
      <c r="E1323" s="135">
        <v>21017.68</v>
      </c>
    </row>
    <row r="1324" spans="1:5" ht="15.75" x14ac:dyDescent="0.25">
      <c r="A1324" s="132" t="s">
        <v>22</v>
      </c>
      <c r="B1324" s="133">
        <v>34335</v>
      </c>
      <c r="C1324" s="132" t="s">
        <v>137</v>
      </c>
      <c r="D1324" s="132">
        <v>8</v>
      </c>
      <c r="E1324" s="135">
        <v>27760.28</v>
      </c>
    </row>
    <row r="1325" spans="1:5" ht="15.75" x14ac:dyDescent="0.25">
      <c r="A1325" s="132" t="s">
        <v>22</v>
      </c>
      <c r="B1325" s="133">
        <v>34700</v>
      </c>
      <c r="C1325" s="132" t="s">
        <v>137</v>
      </c>
      <c r="D1325" s="132">
        <v>8</v>
      </c>
      <c r="E1325" s="135">
        <v>30452.14</v>
      </c>
    </row>
    <row r="1326" spans="1:5" ht="15.75" x14ac:dyDescent="0.25">
      <c r="A1326" s="132" t="s">
        <v>22</v>
      </c>
      <c r="B1326" s="133">
        <v>35065</v>
      </c>
      <c r="C1326" s="132" t="s">
        <v>137</v>
      </c>
      <c r="D1326" s="132">
        <v>8</v>
      </c>
      <c r="E1326" s="135">
        <v>33632.089999999997</v>
      </c>
    </row>
    <row r="1327" spans="1:5" ht="15.75" x14ac:dyDescent="0.25">
      <c r="A1327" s="132" t="s">
        <v>22</v>
      </c>
      <c r="B1327" s="133">
        <v>35431</v>
      </c>
      <c r="C1327" s="132" t="s">
        <v>137</v>
      </c>
      <c r="D1327" s="132">
        <v>4</v>
      </c>
      <c r="E1327" s="135">
        <v>12096.85</v>
      </c>
    </row>
    <row r="1328" spans="1:5" ht="15.75" x14ac:dyDescent="0.25">
      <c r="A1328" s="132" t="s">
        <v>22</v>
      </c>
      <c r="B1328" s="133">
        <v>35796</v>
      </c>
      <c r="C1328" s="132" t="s">
        <v>137</v>
      </c>
      <c r="D1328" s="132">
        <v>13</v>
      </c>
      <c r="E1328" s="135">
        <v>40111.01</v>
      </c>
    </row>
    <row r="1329" spans="1:5" ht="15.75" x14ac:dyDescent="0.25">
      <c r="A1329" s="132" t="s">
        <v>22</v>
      </c>
      <c r="B1329" s="133">
        <v>36526</v>
      </c>
      <c r="C1329" s="132" t="s">
        <v>137</v>
      </c>
      <c r="D1329" s="132">
        <v>26</v>
      </c>
      <c r="E1329" s="135">
        <v>86789.38</v>
      </c>
    </row>
    <row r="1330" spans="1:5" ht="15.75" x14ac:dyDescent="0.25">
      <c r="A1330" s="132" t="s">
        <v>22</v>
      </c>
      <c r="B1330" s="133">
        <v>36892</v>
      </c>
      <c r="C1330" s="132" t="s">
        <v>137</v>
      </c>
      <c r="D1330" s="132">
        <v>21</v>
      </c>
      <c r="E1330" s="135">
        <v>41528.42</v>
      </c>
    </row>
    <row r="1331" spans="1:5" ht="15.75" x14ac:dyDescent="0.25">
      <c r="A1331" s="132" t="s">
        <v>22</v>
      </c>
      <c r="B1331" s="133">
        <v>26299</v>
      </c>
      <c r="C1331" s="132" t="s">
        <v>43</v>
      </c>
      <c r="D1331" s="132">
        <v>11</v>
      </c>
      <c r="E1331" s="135">
        <v>30688.51</v>
      </c>
    </row>
    <row r="1332" spans="1:5" ht="15.75" x14ac:dyDescent="0.25">
      <c r="A1332" s="132" t="s">
        <v>22</v>
      </c>
      <c r="B1332" s="133">
        <v>26665</v>
      </c>
      <c r="C1332" s="132" t="s">
        <v>43</v>
      </c>
      <c r="D1332" s="132">
        <v>3</v>
      </c>
      <c r="E1332" s="135">
        <v>35715.199999999997</v>
      </c>
    </row>
    <row r="1333" spans="1:5" ht="15.75" x14ac:dyDescent="0.25">
      <c r="A1333" s="132" t="s">
        <v>22</v>
      </c>
      <c r="B1333" s="133">
        <v>27030</v>
      </c>
      <c r="C1333" s="132" t="s">
        <v>43</v>
      </c>
      <c r="D1333" s="132">
        <v>32</v>
      </c>
      <c r="E1333" s="135">
        <v>111125.58</v>
      </c>
    </row>
    <row r="1334" spans="1:5" ht="15.75" x14ac:dyDescent="0.25">
      <c r="A1334" s="132" t="s">
        <v>22</v>
      </c>
      <c r="B1334" s="133">
        <v>27395</v>
      </c>
      <c r="C1334" s="132" t="s">
        <v>43</v>
      </c>
      <c r="D1334" s="132">
        <v>8</v>
      </c>
      <c r="E1334" s="135">
        <v>45873.05</v>
      </c>
    </row>
    <row r="1335" spans="1:5" ht="15.75" x14ac:dyDescent="0.25">
      <c r="A1335" s="132" t="s">
        <v>22</v>
      </c>
      <c r="B1335" s="133">
        <v>27760</v>
      </c>
      <c r="C1335" s="132" t="s">
        <v>43</v>
      </c>
      <c r="D1335" s="132">
        <v>13</v>
      </c>
      <c r="E1335" s="135">
        <v>53356.92</v>
      </c>
    </row>
    <row r="1336" spans="1:5" ht="15.75" x14ac:dyDescent="0.25">
      <c r="A1336" s="132" t="s">
        <v>22</v>
      </c>
      <c r="B1336" s="133">
        <v>28126</v>
      </c>
      <c r="C1336" s="132" t="s">
        <v>43</v>
      </c>
      <c r="D1336" s="132">
        <v>3</v>
      </c>
      <c r="E1336" s="135">
        <v>13593.47</v>
      </c>
    </row>
    <row r="1337" spans="1:5" ht="15.75" x14ac:dyDescent="0.25">
      <c r="A1337" s="132" t="s">
        <v>22</v>
      </c>
      <c r="B1337" s="133">
        <v>28491</v>
      </c>
      <c r="C1337" s="132" t="s">
        <v>43</v>
      </c>
      <c r="D1337" s="132">
        <v>6</v>
      </c>
      <c r="E1337" s="135">
        <v>25928.22</v>
      </c>
    </row>
    <row r="1338" spans="1:5" ht="15.75" x14ac:dyDescent="0.25">
      <c r="A1338" s="132" t="s">
        <v>22</v>
      </c>
      <c r="B1338" s="133">
        <v>28856</v>
      </c>
      <c r="C1338" s="132" t="s">
        <v>43</v>
      </c>
      <c r="D1338" s="132">
        <v>14</v>
      </c>
      <c r="E1338" s="135">
        <v>63074.95</v>
      </c>
    </row>
    <row r="1339" spans="1:5" ht="15.75" x14ac:dyDescent="0.25">
      <c r="A1339" s="132" t="s">
        <v>22</v>
      </c>
      <c r="B1339" s="133">
        <v>29221</v>
      </c>
      <c r="C1339" s="132" t="s">
        <v>43</v>
      </c>
      <c r="D1339" s="132">
        <v>8</v>
      </c>
      <c r="E1339" s="135">
        <v>40405.4</v>
      </c>
    </row>
    <row r="1340" spans="1:5" ht="15.75" x14ac:dyDescent="0.25">
      <c r="A1340" s="132" t="s">
        <v>22</v>
      </c>
      <c r="B1340" s="133">
        <v>29587</v>
      </c>
      <c r="C1340" s="132" t="s">
        <v>43</v>
      </c>
      <c r="D1340" s="132">
        <v>4</v>
      </c>
      <c r="E1340" s="135">
        <v>22200.52</v>
      </c>
    </row>
    <row r="1341" spans="1:5" ht="15.75" x14ac:dyDescent="0.25">
      <c r="A1341" s="132" t="s">
        <v>22</v>
      </c>
      <c r="B1341" s="133">
        <v>29952</v>
      </c>
      <c r="C1341" s="132" t="s">
        <v>43</v>
      </c>
      <c r="D1341" s="132">
        <v>11</v>
      </c>
      <c r="E1341" s="135">
        <v>83504.3</v>
      </c>
    </row>
    <row r="1342" spans="1:5" ht="15.75" x14ac:dyDescent="0.25">
      <c r="A1342" s="132" t="s">
        <v>22</v>
      </c>
      <c r="B1342" s="133">
        <v>30317</v>
      </c>
      <c r="C1342" s="132" t="s">
        <v>43</v>
      </c>
      <c r="D1342" s="132">
        <v>21</v>
      </c>
      <c r="E1342" s="135">
        <v>151040.06</v>
      </c>
    </row>
    <row r="1343" spans="1:5" ht="15.75" x14ac:dyDescent="0.25">
      <c r="A1343" s="132" t="s">
        <v>22</v>
      </c>
      <c r="B1343" s="133">
        <v>30682</v>
      </c>
      <c r="C1343" s="132" t="s">
        <v>43</v>
      </c>
      <c r="D1343" s="132">
        <v>8</v>
      </c>
      <c r="E1343" s="135">
        <v>52830.02</v>
      </c>
    </row>
    <row r="1344" spans="1:5" ht="15.75" x14ac:dyDescent="0.25">
      <c r="A1344" s="132" t="s">
        <v>22</v>
      </c>
      <c r="B1344" s="133">
        <v>31048</v>
      </c>
      <c r="C1344" s="132" t="s">
        <v>43</v>
      </c>
      <c r="D1344" s="132">
        <v>14</v>
      </c>
      <c r="E1344" s="135">
        <v>111823.24</v>
      </c>
    </row>
    <row r="1345" spans="1:5" ht="15.75" x14ac:dyDescent="0.25">
      <c r="A1345" s="132" t="s">
        <v>22</v>
      </c>
      <c r="B1345" s="133">
        <v>31413</v>
      </c>
      <c r="C1345" s="132" t="s">
        <v>43</v>
      </c>
      <c r="D1345" s="132">
        <v>25</v>
      </c>
      <c r="E1345" s="135">
        <v>188664.52</v>
      </c>
    </row>
    <row r="1346" spans="1:5" ht="15.75" x14ac:dyDescent="0.25">
      <c r="A1346" s="132" t="s">
        <v>22</v>
      </c>
      <c r="B1346" s="133">
        <v>31778</v>
      </c>
      <c r="C1346" s="132" t="s">
        <v>43</v>
      </c>
      <c r="D1346" s="132">
        <v>23</v>
      </c>
      <c r="E1346" s="135">
        <v>165636.26999999999</v>
      </c>
    </row>
    <row r="1347" spans="1:5" ht="15.75" x14ac:dyDescent="0.25">
      <c r="A1347" s="132" t="s">
        <v>22</v>
      </c>
      <c r="B1347" s="133">
        <v>32143</v>
      </c>
      <c r="C1347" s="132" t="s">
        <v>43</v>
      </c>
      <c r="D1347" s="132">
        <v>17</v>
      </c>
      <c r="E1347" s="135">
        <v>130611.66</v>
      </c>
    </row>
    <row r="1348" spans="1:5" ht="15.75" x14ac:dyDescent="0.25">
      <c r="A1348" s="132" t="s">
        <v>22</v>
      </c>
      <c r="B1348" s="133">
        <v>32509</v>
      </c>
      <c r="C1348" s="132" t="s">
        <v>43</v>
      </c>
      <c r="D1348" s="132">
        <v>18</v>
      </c>
      <c r="E1348" s="135">
        <v>147144.39000000001</v>
      </c>
    </row>
    <row r="1349" spans="1:5" ht="15.75" x14ac:dyDescent="0.25">
      <c r="A1349" s="132" t="s">
        <v>22</v>
      </c>
      <c r="B1349" s="133">
        <v>32874</v>
      </c>
      <c r="C1349" s="132" t="s">
        <v>43</v>
      </c>
      <c r="D1349" s="132">
        <v>19</v>
      </c>
      <c r="E1349" s="135">
        <v>161445.69</v>
      </c>
    </row>
    <row r="1350" spans="1:5" ht="15.75" x14ac:dyDescent="0.25">
      <c r="A1350" s="132" t="s">
        <v>22</v>
      </c>
      <c r="B1350" s="133">
        <v>33239</v>
      </c>
      <c r="C1350" s="132" t="s">
        <v>43</v>
      </c>
      <c r="D1350" s="132">
        <v>15</v>
      </c>
      <c r="E1350" s="135">
        <v>125595.84</v>
      </c>
    </row>
    <row r="1351" spans="1:5" ht="15.75" x14ac:dyDescent="0.25">
      <c r="A1351" s="132" t="s">
        <v>22</v>
      </c>
      <c r="B1351" s="133">
        <v>33604</v>
      </c>
      <c r="C1351" s="132" t="s">
        <v>43</v>
      </c>
      <c r="D1351" s="132">
        <v>25</v>
      </c>
      <c r="E1351" s="135">
        <v>205600.14</v>
      </c>
    </row>
    <row r="1352" spans="1:5" ht="15.75" x14ac:dyDescent="0.25">
      <c r="A1352" s="132" t="s">
        <v>22</v>
      </c>
      <c r="B1352" s="133">
        <v>33970</v>
      </c>
      <c r="C1352" s="132" t="s">
        <v>43</v>
      </c>
      <c r="D1352" s="132">
        <v>14</v>
      </c>
      <c r="E1352" s="135">
        <v>117781.18</v>
      </c>
    </row>
    <row r="1353" spans="1:5" ht="15.75" x14ac:dyDescent="0.25">
      <c r="A1353" s="132" t="s">
        <v>22</v>
      </c>
      <c r="B1353" s="133">
        <v>34335</v>
      </c>
      <c r="C1353" s="132" t="s">
        <v>43</v>
      </c>
      <c r="D1353" s="132">
        <v>23</v>
      </c>
      <c r="E1353" s="135">
        <v>177962.88</v>
      </c>
    </row>
    <row r="1354" spans="1:5" ht="15.75" x14ac:dyDescent="0.25">
      <c r="A1354" s="132" t="s">
        <v>22</v>
      </c>
      <c r="B1354" s="133">
        <v>34700</v>
      </c>
      <c r="C1354" s="132" t="s">
        <v>43</v>
      </c>
      <c r="D1354" s="132">
        <v>20</v>
      </c>
      <c r="E1354" s="135">
        <v>160962.53</v>
      </c>
    </row>
    <row r="1355" spans="1:5" ht="15.75" x14ac:dyDescent="0.25">
      <c r="A1355" s="132" t="s">
        <v>22</v>
      </c>
      <c r="B1355" s="133">
        <v>35065</v>
      </c>
      <c r="C1355" s="132" t="s">
        <v>43</v>
      </c>
      <c r="D1355" s="132">
        <v>29</v>
      </c>
      <c r="E1355" s="135">
        <v>232652.22</v>
      </c>
    </row>
    <row r="1356" spans="1:5" ht="15.75" x14ac:dyDescent="0.25">
      <c r="A1356" s="132" t="s">
        <v>22</v>
      </c>
      <c r="B1356" s="133">
        <v>35431</v>
      </c>
      <c r="C1356" s="132" t="s">
        <v>43</v>
      </c>
      <c r="D1356" s="132">
        <v>38</v>
      </c>
      <c r="E1356" s="135">
        <v>279929.65999999997</v>
      </c>
    </row>
    <row r="1357" spans="1:5" ht="15.75" x14ac:dyDescent="0.25">
      <c r="A1357" s="132" t="s">
        <v>22</v>
      </c>
      <c r="B1357" s="133">
        <v>35796</v>
      </c>
      <c r="C1357" s="132" t="s">
        <v>43</v>
      </c>
      <c r="D1357" s="132">
        <v>25</v>
      </c>
      <c r="E1357" s="135">
        <v>200213.04</v>
      </c>
    </row>
    <row r="1358" spans="1:5" ht="15.75" x14ac:dyDescent="0.25">
      <c r="A1358" s="132" t="s">
        <v>22</v>
      </c>
      <c r="B1358" s="133">
        <v>36526</v>
      </c>
      <c r="C1358" s="132" t="s">
        <v>43</v>
      </c>
      <c r="D1358" s="132">
        <v>40</v>
      </c>
      <c r="E1358" s="135">
        <v>380824.39</v>
      </c>
    </row>
    <row r="1359" spans="1:5" ht="15.75" x14ac:dyDescent="0.25">
      <c r="A1359" s="132" t="s">
        <v>22</v>
      </c>
      <c r="B1359" s="133">
        <v>36892</v>
      </c>
      <c r="C1359" s="132" t="s">
        <v>43</v>
      </c>
      <c r="D1359" s="132">
        <v>23</v>
      </c>
      <c r="E1359" s="135">
        <v>116319.16</v>
      </c>
    </row>
    <row r="1360" spans="1:5" ht="15.75" x14ac:dyDescent="0.25">
      <c r="A1360" s="132" t="s">
        <v>22</v>
      </c>
      <c r="B1360" s="133">
        <v>37257</v>
      </c>
      <c r="C1360" s="132" t="s">
        <v>43</v>
      </c>
      <c r="D1360" s="132">
        <v>81</v>
      </c>
      <c r="E1360" s="135">
        <v>174321.32</v>
      </c>
    </row>
    <row r="1361" spans="1:5" ht="15.75" x14ac:dyDescent="0.25">
      <c r="A1361" s="132" t="s">
        <v>22</v>
      </c>
      <c r="B1361" s="133">
        <v>37622</v>
      </c>
      <c r="C1361" s="132" t="s">
        <v>43</v>
      </c>
      <c r="D1361" s="132">
        <v>22</v>
      </c>
      <c r="E1361" s="135">
        <v>132075.35999999999</v>
      </c>
    </row>
    <row r="1362" spans="1:5" ht="15.75" x14ac:dyDescent="0.25">
      <c r="A1362" s="132" t="s">
        <v>22</v>
      </c>
      <c r="B1362" s="133">
        <v>37987</v>
      </c>
      <c r="C1362" s="132" t="s">
        <v>43</v>
      </c>
      <c r="D1362" s="132">
        <v>36</v>
      </c>
      <c r="E1362" s="135">
        <v>371722.92</v>
      </c>
    </row>
    <row r="1363" spans="1:5" ht="15.75" x14ac:dyDescent="0.25">
      <c r="A1363" s="132" t="s">
        <v>22</v>
      </c>
      <c r="B1363" s="133">
        <v>38353</v>
      </c>
      <c r="C1363" s="132" t="s">
        <v>43</v>
      </c>
      <c r="D1363" s="132">
        <v>26</v>
      </c>
      <c r="E1363" s="135">
        <v>213635.15</v>
      </c>
    </row>
    <row r="1364" spans="1:5" ht="15.75" x14ac:dyDescent="0.25">
      <c r="A1364" s="132" t="s">
        <v>22</v>
      </c>
      <c r="B1364" s="133">
        <v>38718</v>
      </c>
      <c r="C1364" s="132" t="s">
        <v>43</v>
      </c>
      <c r="D1364" s="132">
        <v>50</v>
      </c>
      <c r="E1364" s="135">
        <v>368743.96</v>
      </c>
    </row>
    <row r="1365" spans="1:5" ht="15.75" x14ac:dyDescent="0.25">
      <c r="A1365" s="132" t="s">
        <v>22</v>
      </c>
      <c r="B1365" s="133">
        <v>39083</v>
      </c>
      <c r="C1365" s="132" t="s">
        <v>43</v>
      </c>
      <c r="D1365" s="132">
        <v>34</v>
      </c>
      <c r="E1365" s="135">
        <v>79679.429999999993</v>
      </c>
    </row>
    <row r="1366" spans="1:5" ht="15.75" x14ac:dyDescent="0.25">
      <c r="A1366" s="132" t="s">
        <v>22</v>
      </c>
      <c r="B1366" s="133">
        <v>39782</v>
      </c>
      <c r="C1366" s="132" t="s">
        <v>43</v>
      </c>
      <c r="D1366" s="132">
        <v>79</v>
      </c>
      <c r="E1366" s="135">
        <v>729556.8</v>
      </c>
    </row>
    <row r="1367" spans="1:5" ht="15.75" x14ac:dyDescent="0.25">
      <c r="A1367" s="132" t="s">
        <v>22</v>
      </c>
      <c r="B1367" s="133">
        <v>40512</v>
      </c>
      <c r="C1367" s="132" t="s">
        <v>43</v>
      </c>
      <c r="D1367" s="132">
        <v>45</v>
      </c>
      <c r="E1367" s="135">
        <v>482448.51</v>
      </c>
    </row>
    <row r="1368" spans="1:5" ht="15.75" x14ac:dyDescent="0.25">
      <c r="A1368" s="132" t="s">
        <v>22</v>
      </c>
      <c r="B1368" s="133">
        <v>40877</v>
      </c>
      <c r="C1368" s="132" t="s">
        <v>43</v>
      </c>
      <c r="D1368" s="132">
        <v>-1</v>
      </c>
      <c r="E1368" s="135">
        <v>-0.02</v>
      </c>
    </row>
    <row r="1369" spans="1:5" ht="15.75" x14ac:dyDescent="0.25">
      <c r="A1369" s="132" t="s">
        <v>22</v>
      </c>
      <c r="B1369" s="133">
        <v>41060</v>
      </c>
      <c r="C1369" s="132" t="s">
        <v>43</v>
      </c>
      <c r="D1369" s="132">
        <v>9</v>
      </c>
      <c r="E1369" s="135">
        <v>106459.5</v>
      </c>
    </row>
    <row r="1370" spans="1:5" ht="15.75" x14ac:dyDescent="0.25">
      <c r="A1370" s="132" t="s">
        <v>22</v>
      </c>
      <c r="B1370" s="133">
        <v>41121</v>
      </c>
      <c r="C1370" s="132" t="s">
        <v>43</v>
      </c>
      <c r="D1370" s="132">
        <v>25</v>
      </c>
      <c r="E1370" s="135">
        <v>271757.44</v>
      </c>
    </row>
    <row r="1371" spans="1:5" ht="15.75" x14ac:dyDescent="0.25">
      <c r="A1371" s="132" t="s">
        <v>22</v>
      </c>
      <c r="B1371" s="133">
        <v>41365</v>
      </c>
      <c r="C1371" s="132" t="s">
        <v>43</v>
      </c>
      <c r="D1371" s="132">
        <v>3</v>
      </c>
      <c r="E1371" s="135">
        <v>32466.46</v>
      </c>
    </row>
    <row r="1372" spans="1:5" ht="15.75" x14ac:dyDescent="0.25">
      <c r="A1372" s="132" t="s">
        <v>22</v>
      </c>
      <c r="B1372" s="133">
        <v>41518</v>
      </c>
      <c r="C1372" s="132" t="s">
        <v>43</v>
      </c>
      <c r="D1372" s="132">
        <v>9</v>
      </c>
      <c r="E1372" s="135">
        <v>97272.16</v>
      </c>
    </row>
    <row r="1373" spans="1:5" ht="15.75" x14ac:dyDescent="0.25">
      <c r="A1373" s="132" t="s">
        <v>22</v>
      </c>
      <c r="B1373" s="133">
        <v>41820</v>
      </c>
      <c r="C1373" s="132" t="s">
        <v>43</v>
      </c>
      <c r="D1373" s="132">
        <v>11</v>
      </c>
      <c r="E1373" s="135">
        <v>125424.54</v>
      </c>
    </row>
    <row r="1374" spans="1:5" ht="15.75" x14ac:dyDescent="0.25">
      <c r="A1374" s="132" t="s">
        <v>22</v>
      </c>
      <c r="B1374" s="133">
        <v>41943</v>
      </c>
      <c r="C1374" s="132" t="s">
        <v>43</v>
      </c>
      <c r="D1374" s="132">
        <v>73</v>
      </c>
      <c r="E1374" s="135">
        <v>803919.72</v>
      </c>
    </row>
    <row r="1375" spans="1:5" ht="15.75" x14ac:dyDescent="0.25">
      <c r="A1375" s="132" t="s">
        <v>22</v>
      </c>
      <c r="B1375" s="133">
        <v>26299</v>
      </c>
      <c r="C1375" s="132" t="s">
        <v>49</v>
      </c>
      <c r="D1375" s="132">
        <v>4</v>
      </c>
      <c r="E1375" s="135">
        <v>5039.41</v>
      </c>
    </row>
    <row r="1376" spans="1:5" ht="15.75" x14ac:dyDescent="0.25">
      <c r="A1376" s="132" t="s">
        <v>22</v>
      </c>
      <c r="B1376" s="133">
        <v>26665</v>
      </c>
      <c r="C1376" s="132" t="s">
        <v>49</v>
      </c>
      <c r="D1376" s="132">
        <v>3</v>
      </c>
      <c r="E1376" s="135">
        <v>9242.84</v>
      </c>
    </row>
    <row r="1377" spans="1:5" ht="15.75" x14ac:dyDescent="0.25">
      <c r="A1377" s="132" t="s">
        <v>22</v>
      </c>
      <c r="B1377" s="133">
        <v>27030</v>
      </c>
      <c r="C1377" s="132" t="s">
        <v>49</v>
      </c>
      <c r="D1377" s="132">
        <v>35</v>
      </c>
      <c r="E1377" s="135">
        <v>62047.88</v>
      </c>
    </row>
    <row r="1378" spans="1:5" ht="15.75" x14ac:dyDescent="0.25">
      <c r="A1378" s="132" t="s">
        <v>22</v>
      </c>
      <c r="B1378" s="133">
        <v>27395</v>
      </c>
      <c r="C1378" s="132" t="s">
        <v>49</v>
      </c>
      <c r="D1378" s="132">
        <v>6</v>
      </c>
      <c r="E1378" s="135">
        <v>9644.33</v>
      </c>
    </row>
    <row r="1379" spans="1:5" ht="15.75" x14ac:dyDescent="0.25">
      <c r="A1379" s="132" t="s">
        <v>22</v>
      </c>
      <c r="B1379" s="133">
        <v>27760</v>
      </c>
      <c r="C1379" s="132" t="s">
        <v>49</v>
      </c>
      <c r="D1379" s="132">
        <v>5</v>
      </c>
      <c r="E1379" s="135">
        <v>10405.709999999999</v>
      </c>
    </row>
    <row r="1380" spans="1:5" ht="15.75" x14ac:dyDescent="0.25">
      <c r="A1380" s="132" t="s">
        <v>22</v>
      </c>
      <c r="B1380" s="133">
        <v>28126</v>
      </c>
      <c r="C1380" s="132" t="s">
        <v>49</v>
      </c>
      <c r="D1380" s="132">
        <v>17</v>
      </c>
      <c r="E1380" s="135">
        <v>29065.18</v>
      </c>
    </row>
    <row r="1381" spans="1:5" ht="15.75" x14ac:dyDescent="0.25">
      <c r="A1381" s="132" t="s">
        <v>22</v>
      </c>
      <c r="B1381" s="133">
        <v>28491</v>
      </c>
      <c r="C1381" s="132" t="s">
        <v>49</v>
      </c>
      <c r="D1381" s="132">
        <v>11</v>
      </c>
      <c r="E1381" s="135">
        <v>27064.400000000001</v>
      </c>
    </row>
    <row r="1382" spans="1:5" ht="15.75" x14ac:dyDescent="0.25">
      <c r="A1382" s="132" t="s">
        <v>22</v>
      </c>
      <c r="B1382" s="133">
        <v>28856</v>
      </c>
      <c r="C1382" s="132" t="s">
        <v>49</v>
      </c>
      <c r="D1382" s="132">
        <v>9</v>
      </c>
      <c r="E1382" s="135">
        <v>24435.14</v>
      </c>
    </row>
    <row r="1383" spans="1:5" ht="15.75" x14ac:dyDescent="0.25">
      <c r="A1383" s="132" t="s">
        <v>22</v>
      </c>
      <c r="B1383" s="133">
        <v>29221</v>
      </c>
      <c r="C1383" s="132" t="s">
        <v>49</v>
      </c>
      <c r="D1383" s="132">
        <v>6</v>
      </c>
      <c r="E1383" s="135">
        <v>11525.91</v>
      </c>
    </row>
    <row r="1384" spans="1:5" ht="15.75" x14ac:dyDescent="0.25">
      <c r="A1384" s="132" t="s">
        <v>22</v>
      </c>
      <c r="B1384" s="133">
        <v>29587</v>
      </c>
      <c r="C1384" s="132" t="s">
        <v>49</v>
      </c>
      <c r="D1384" s="132">
        <v>12</v>
      </c>
      <c r="E1384" s="135">
        <v>24533.81</v>
      </c>
    </row>
    <row r="1385" spans="1:5" ht="15.75" x14ac:dyDescent="0.25">
      <c r="A1385" s="132" t="s">
        <v>22</v>
      </c>
      <c r="B1385" s="133">
        <v>30682</v>
      </c>
      <c r="C1385" s="132" t="s">
        <v>49</v>
      </c>
      <c r="D1385" s="132">
        <v>9</v>
      </c>
      <c r="E1385" s="135">
        <v>26092.04</v>
      </c>
    </row>
    <row r="1386" spans="1:5" ht="15.75" x14ac:dyDescent="0.25">
      <c r="A1386" s="132" t="s">
        <v>22</v>
      </c>
      <c r="B1386" s="133">
        <v>31048</v>
      </c>
      <c r="C1386" s="132" t="s">
        <v>49</v>
      </c>
      <c r="D1386" s="132">
        <v>1</v>
      </c>
      <c r="E1386" s="135">
        <v>3551.9</v>
      </c>
    </row>
    <row r="1387" spans="1:5" ht="15.75" x14ac:dyDescent="0.25">
      <c r="A1387" s="132" t="s">
        <v>22</v>
      </c>
      <c r="B1387" s="133">
        <v>31413</v>
      </c>
      <c r="C1387" s="132" t="s">
        <v>49</v>
      </c>
      <c r="D1387" s="132">
        <v>1</v>
      </c>
      <c r="E1387" s="135">
        <v>3419.71</v>
      </c>
    </row>
    <row r="1388" spans="1:5" ht="15.75" x14ac:dyDescent="0.25">
      <c r="A1388" s="132" t="s">
        <v>22</v>
      </c>
      <c r="B1388" s="133">
        <v>31778</v>
      </c>
      <c r="C1388" s="132" t="s">
        <v>49</v>
      </c>
      <c r="D1388" s="132">
        <v>5</v>
      </c>
      <c r="E1388" s="135">
        <v>17582.73</v>
      </c>
    </row>
    <row r="1389" spans="1:5" ht="15.75" x14ac:dyDescent="0.25">
      <c r="A1389" s="132" t="s">
        <v>22</v>
      </c>
      <c r="B1389" s="133">
        <v>32143</v>
      </c>
      <c r="C1389" s="132" t="s">
        <v>49</v>
      </c>
      <c r="D1389" s="132">
        <v>9</v>
      </c>
      <c r="E1389" s="135">
        <v>35308.370000000003</v>
      </c>
    </row>
    <row r="1390" spans="1:5" ht="15.75" x14ac:dyDescent="0.25">
      <c r="A1390" s="132" t="s">
        <v>22</v>
      </c>
      <c r="B1390" s="133">
        <v>32509</v>
      </c>
      <c r="C1390" s="132" t="s">
        <v>49</v>
      </c>
      <c r="D1390" s="132">
        <v>10</v>
      </c>
      <c r="E1390" s="135">
        <v>31276.79</v>
      </c>
    </row>
    <row r="1391" spans="1:5" ht="15.75" x14ac:dyDescent="0.25">
      <c r="A1391" s="132" t="s">
        <v>22</v>
      </c>
      <c r="B1391" s="133">
        <v>32874</v>
      </c>
      <c r="C1391" s="132" t="s">
        <v>49</v>
      </c>
      <c r="D1391" s="132">
        <v>9</v>
      </c>
      <c r="E1391" s="135">
        <v>37571.800000000003</v>
      </c>
    </row>
    <row r="1392" spans="1:5" ht="15.75" x14ac:dyDescent="0.25">
      <c r="A1392" s="132" t="s">
        <v>22</v>
      </c>
      <c r="B1392" s="133">
        <v>33239</v>
      </c>
      <c r="C1392" s="132" t="s">
        <v>49</v>
      </c>
      <c r="D1392" s="132">
        <v>2</v>
      </c>
      <c r="E1392" s="135">
        <v>8000.48</v>
      </c>
    </row>
    <row r="1393" spans="1:5" ht="15.75" x14ac:dyDescent="0.25">
      <c r="A1393" s="132" t="s">
        <v>22</v>
      </c>
      <c r="B1393" s="133">
        <v>33604</v>
      </c>
      <c r="C1393" s="132" t="s">
        <v>49</v>
      </c>
      <c r="D1393" s="132">
        <v>5</v>
      </c>
      <c r="E1393" s="135">
        <v>16746.240000000002</v>
      </c>
    </row>
    <row r="1394" spans="1:5" ht="15.75" x14ac:dyDescent="0.25">
      <c r="A1394" s="132" t="s">
        <v>22</v>
      </c>
      <c r="B1394" s="133">
        <v>33970</v>
      </c>
      <c r="C1394" s="132" t="s">
        <v>49</v>
      </c>
      <c r="D1394" s="132">
        <v>10</v>
      </c>
      <c r="E1394" s="135">
        <v>35824.83</v>
      </c>
    </row>
    <row r="1395" spans="1:5" ht="15.75" x14ac:dyDescent="0.25">
      <c r="A1395" s="132" t="s">
        <v>22</v>
      </c>
      <c r="B1395" s="133">
        <v>34335</v>
      </c>
      <c r="C1395" s="132" t="s">
        <v>49</v>
      </c>
      <c r="D1395" s="132">
        <v>5</v>
      </c>
      <c r="E1395" s="135">
        <v>24554.61</v>
      </c>
    </row>
    <row r="1396" spans="1:5" ht="15.75" x14ac:dyDescent="0.25">
      <c r="A1396" s="132" t="s">
        <v>22</v>
      </c>
      <c r="B1396" s="133">
        <v>34700</v>
      </c>
      <c r="C1396" s="132" t="s">
        <v>49</v>
      </c>
      <c r="D1396" s="132">
        <v>6</v>
      </c>
      <c r="E1396" s="135">
        <v>26689.72</v>
      </c>
    </row>
    <row r="1397" spans="1:5" ht="15.75" x14ac:dyDescent="0.25">
      <c r="A1397" s="132" t="s">
        <v>22</v>
      </c>
      <c r="B1397" s="133">
        <v>35065</v>
      </c>
      <c r="C1397" s="132" t="s">
        <v>49</v>
      </c>
      <c r="D1397" s="132">
        <v>8</v>
      </c>
      <c r="E1397" s="135">
        <v>31314.55</v>
      </c>
    </row>
    <row r="1398" spans="1:5" ht="15.75" x14ac:dyDescent="0.25">
      <c r="A1398" s="132" t="s">
        <v>22</v>
      </c>
      <c r="B1398" s="133">
        <v>35431</v>
      </c>
      <c r="C1398" s="132" t="s">
        <v>49</v>
      </c>
      <c r="D1398" s="132">
        <v>9</v>
      </c>
      <c r="E1398" s="135">
        <v>31447.61</v>
      </c>
    </row>
    <row r="1399" spans="1:5" ht="15.75" x14ac:dyDescent="0.25">
      <c r="A1399" s="132" t="s">
        <v>22</v>
      </c>
      <c r="B1399" s="133">
        <v>35796</v>
      </c>
      <c r="C1399" s="132" t="s">
        <v>49</v>
      </c>
      <c r="D1399" s="132">
        <v>16</v>
      </c>
      <c r="E1399" s="135">
        <v>57036.66</v>
      </c>
    </row>
    <row r="1400" spans="1:5" ht="15.75" x14ac:dyDescent="0.25">
      <c r="A1400" s="132" t="s">
        <v>22</v>
      </c>
      <c r="B1400" s="133">
        <v>36526</v>
      </c>
      <c r="C1400" s="132" t="s">
        <v>49</v>
      </c>
      <c r="D1400" s="132">
        <v>22</v>
      </c>
      <c r="E1400" s="135">
        <v>102330.12</v>
      </c>
    </row>
    <row r="1401" spans="1:5" ht="15.75" x14ac:dyDescent="0.25">
      <c r="A1401" s="132" t="s">
        <v>22</v>
      </c>
      <c r="B1401" s="133">
        <v>36892</v>
      </c>
      <c r="C1401" s="132" t="s">
        <v>49</v>
      </c>
      <c r="D1401" s="132">
        <v>23</v>
      </c>
      <c r="E1401" s="135">
        <v>35105.440000000002</v>
      </c>
    </row>
    <row r="1402" spans="1:5" ht="15.75" x14ac:dyDescent="0.25">
      <c r="A1402" s="132" t="s">
        <v>22</v>
      </c>
      <c r="B1402" s="133">
        <v>37257</v>
      </c>
      <c r="C1402" s="132" t="s">
        <v>49</v>
      </c>
      <c r="D1402" s="132">
        <v>31</v>
      </c>
      <c r="E1402" s="135">
        <v>52182.51</v>
      </c>
    </row>
    <row r="1403" spans="1:5" ht="15.75" x14ac:dyDescent="0.25">
      <c r="A1403" s="132" t="s">
        <v>22</v>
      </c>
      <c r="B1403" s="133">
        <v>37622</v>
      </c>
      <c r="C1403" s="132" t="s">
        <v>49</v>
      </c>
      <c r="D1403" s="132">
        <v>16</v>
      </c>
      <c r="E1403" s="135">
        <v>49708.99</v>
      </c>
    </row>
    <row r="1404" spans="1:5" ht="15.75" x14ac:dyDescent="0.25">
      <c r="A1404" s="132" t="s">
        <v>22</v>
      </c>
      <c r="B1404" s="133">
        <v>37987</v>
      </c>
      <c r="C1404" s="132" t="s">
        <v>49</v>
      </c>
      <c r="D1404" s="132">
        <v>29</v>
      </c>
      <c r="E1404" s="135">
        <v>143245.15</v>
      </c>
    </row>
    <row r="1405" spans="1:5" ht="15.75" x14ac:dyDescent="0.25">
      <c r="A1405" s="132" t="s">
        <v>22</v>
      </c>
      <c r="B1405" s="133">
        <v>38353</v>
      </c>
      <c r="C1405" s="132" t="s">
        <v>49</v>
      </c>
      <c r="D1405" s="132">
        <v>29</v>
      </c>
      <c r="E1405" s="135">
        <v>130941.98</v>
      </c>
    </row>
    <row r="1406" spans="1:5" ht="15.75" x14ac:dyDescent="0.25">
      <c r="A1406" s="132" t="s">
        <v>22</v>
      </c>
      <c r="B1406" s="133">
        <v>38718</v>
      </c>
      <c r="C1406" s="132" t="s">
        <v>49</v>
      </c>
      <c r="D1406" s="132">
        <v>23</v>
      </c>
      <c r="E1406" s="135">
        <v>95281.67</v>
      </c>
    </row>
    <row r="1407" spans="1:5" ht="15.75" x14ac:dyDescent="0.25">
      <c r="A1407" s="132" t="s">
        <v>22</v>
      </c>
      <c r="B1407" s="133">
        <v>39083</v>
      </c>
      <c r="C1407" s="132" t="s">
        <v>49</v>
      </c>
      <c r="D1407" s="132">
        <v>21</v>
      </c>
      <c r="E1407" s="135">
        <v>33501.83</v>
      </c>
    </row>
    <row r="1408" spans="1:5" ht="15.75" x14ac:dyDescent="0.25">
      <c r="A1408" s="132" t="s">
        <v>22</v>
      </c>
      <c r="B1408" s="133">
        <v>39782</v>
      </c>
      <c r="C1408" s="132" t="s">
        <v>49</v>
      </c>
      <c r="D1408" s="132">
        <v>163</v>
      </c>
      <c r="E1408" s="135">
        <v>467304.08</v>
      </c>
    </row>
    <row r="1409" spans="1:5" ht="15.75" x14ac:dyDescent="0.25">
      <c r="A1409" s="132" t="s">
        <v>22</v>
      </c>
      <c r="B1409" s="133">
        <v>40512</v>
      </c>
      <c r="C1409" s="132" t="s">
        <v>49</v>
      </c>
      <c r="D1409" s="132">
        <v>6</v>
      </c>
      <c r="E1409" s="135">
        <v>34700.589999999997</v>
      </c>
    </row>
    <row r="1410" spans="1:5" ht="15.75" x14ac:dyDescent="0.25">
      <c r="A1410" s="132" t="s">
        <v>22</v>
      </c>
      <c r="B1410" s="133">
        <v>41060</v>
      </c>
      <c r="C1410" s="132" t="s">
        <v>49</v>
      </c>
      <c r="D1410" s="132">
        <v>2</v>
      </c>
      <c r="E1410" s="135">
        <v>10596.2</v>
      </c>
    </row>
    <row r="1411" spans="1:5" ht="15.75" x14ac:dyDescent="0.25">
      <c r="A1411" s="132" t="s">
        <v>22</v>
      </c>
      <c r="B1411" s="133">
        <v>41121</v>
      </c>
      <c r="C1411" s="132" t="s">
        <v>49</v>
      </c>
      <c r="D1411" s="132">
        <v>16</v>
      </c>
      <c r="E1411" s="135">
        <v>270254.62</v>
      </c>
    </row>
    <row r="1412" spans="1:5" ht="15.75" x14ac:dyDescent="0.25">
      <c r="A1412" s="132" t="s">
        <v>22</v>
      </c>
      <c r="B1412" s="133">
        <v>41274</v>
      </c>
      <c r="C1412" s="132" t="s">
        <v>49</v>
      </c>
      <c r="D1412" s="132">
        <v>1</v>
      </c>
      <c r="E1412" s="135">
        <v>4000</v>
      </c>
    </row>
    <row r="1413" spans="1:5" ht="15.75" x14ac:dyDescent="0.25">
      <c r="A1413" s="132" t="s">
        <v>22</v>
      </c>
      <c r="B1413" s="133">
        <v>41365</v>
      </c>
      <c r="C1413" s="132" t="s">
        <v>49</v>
      </c>
      <c r="D1413" s="132">
        <v>3</v>
      </c>
      <c r="E1413" s="135">
        <v>15310.18</v>
      </c>
    </row>
    <row r="1414" spans="1:5" ht="15.75" x14ac:dyDescent="0.25">
      <c r="A1414" s="132" t="s">
        <v>22</v>
      </c>
      <c r="B1414" s="133">
        <v>41518</v>
      </c>
      <c r="C1414" s="132" t="s">
        <v>49</v>
      </c>
      <c r="D1414" s="132">
        <v>4</v>
      </c>
      <c r="E1414" s="135">
        <v>20328.73</v>
      </c>
    </row>
    <row r="1415" spans="1:5" ht="15.75" x14ac:dyDescent="0.25">
      <c r="A1415" s="132" t="s">
        <v>22</v>
      </c>
      <c r="B1415" s="133">
        <v>41820</v>
      </c>
      <c r="C1415" s="132" t="s">
        <v>49</v>
      </c>
      <c r="D1415" s="132">
        <v>11</v>
      </c>
      <c r="E1415" s="135">
        <v>64858.76</v>
      </c>
    </row>
    <row r="1416" spans="1:5" ht="15.75" x14ac:dyDescent="0.25">
      <c r="A1416" s="132" t="s">
        <v>22</v>
      </c>
      <c r="B1416" s="133">
        <v>41943</v>
      </c>
      <c r="C1416" s="132" t="s">
        <v>49</v>
      </c>
      <c r="D1416" s="132">
        <v>32</v>
      </c>
      <c r="E1416" s="135">
        <v>171510</v>
      </c>
    </row>
    <row r="1417" spans="1:5" ht="15.75" x14ac:dyDescent="0.25">
      <c r="A1417" s="132" t="s">
        <v>22</v>
      </c>
      <c r="B1417" s="133">
        <v>28126</v>
      </c>
      <c r="C1417" s="132" t="s">
        <v>33</v>
      </c>
      <c r="D1417" s="132">
        <v>2</v>
      </c>
      <c r="E1417" s="135">
        <v>14249.15</v>
      </c>
    </row>
    <row r="1418" spans="1:5" ht="15.75" x14ac:dyDescent="0.25">
      <c r="A1418" s="132" t="s">
        <v>22</v>
      </c>
      <c r="B1418" s="133">
        <v>28491</v>
      </c>
      <c r="C1418" s="132" t="s">
        <v>33</v>
      </c>
      <c r="D1418" s="132">
        <v>3</v>
      </c>
      <c r="E1418" s="135">
        <v>23298.69</v>
      </c>
    </row>
    <row r="1419" spans="1:5" ht="15.75" x14ac:dyDescent="0.25">
      <c r="A1419" s="132" t="s">
        <v>22</v>
      </c>
      <c r="B1419" s="133">
        <v>28856</v>
      </c>
      <c r="C1419" s="132" t="s">
        <v>33</v>
      </c>
      <c r="D1419" s="132">
        <v>8</v>
      </c>
      <c r="E1419" s="135">
        <v>59710.64</v>
      </c>
    </row>
    <row r="1420" spans="1:5" ht="15.75" x14ac:dyDescent="0.25">
      <c r="A1420" s="132" t="s">
        <v>22</v>
      </c>
      <c r="B1420" s="133">
        <v>29221</v>
      </c>
      <c r="C1420" s="132" t="s">
        <v>33</v>
      </c>
      <c r="D1420" s="132">
        <v>9</v>
      </c>
      <c r="E1420" s="135">
        <v>62462.07</v>
      </c>
    </row>
    <row r="1421" spans="1:5" ht="15.75" x14ac:dyDescent="0.25">
      <c r="A1421" s="132" t="s">
        <v>22</v>
      </c>
      <c r="B1421" s="133">
        <v>29587</v>
      </c>
      <c r="C1421" s="132" t="s">
        <v>33</v>
      </c>
      <c r="D1421" s="132">
        <v>3</v>
      </c>
      <c r="E1421" s="135">
        <v>28923.86</v>
      </c>
    </row>
    <row r="1422" spans="1:5" ht="15.75" x14ac:dyDescent="0.25">
      <c r="A1422" s="132" t="s">
        <v>22</v>
      </c>
      <c r="B1422" s="133">
        <v>29952</v>
      </c>
      <c r="C1422" s="132" t="s">
        <v>33</v>
      </c>
      <c r="D1422" s="132">
        <v>4</v>
      </c>
      <c r="E1422" s="135">
        <v>21715.279999999999</v>
      </c>
    </row>
    <row r="1423" spans="1:5" ht="15.75" x14ac:dyDescent="0.25">
      <c r="A1423" s="132" t="s">
        <v>22</v>
      </c>
      <c r="B1423" s="133">
        <v>30317</v>
      </c>
      <c r="C1423" s="132" t="s">
        <v>33</v>
      </c>
      <c r="D1423" s="132">
        <v>3</v>
      </c>
      <c r="E1423" s="135">
        <v>23794.67</v>
      </c>
    </row>
    <row r="1424" spans="1:5" ht="15.75" x14ac:dyDescent="0.25">
      <c r="A1424" s="132" t="s">
        <v>22</v>
      </c>
      <c r="B1424" s="133">
        <v>30682</v>
      </c>
      <c r="C1424" s="132" t="s">
        <v>33</v>
      </c>
      <c r="D1424" s="132">
        <v>5</v>
      </c>
      <c r="E1424" s="135">
        <v>40199.050000000003</v>
      </c>
    </row>
    <row r="1425" spans="1:5" ht="15.75" x14ac:dyDescent="0.25">
      <c r="A1425" s="132" t="s">
        <v>22</v>
      </c>
      <c r="B1425" s="133">
        <v>31048</v>
      </c>
      <c r="C1425" s="132" t="s">
        <v>33</v>
      </c>
      <c r="D1425" s="132">
        <v>1</v>
      </c>
      <c r="E1425" s="135">
        <v>15891.53</v>
      </c>
    </row>
    <row r="1426" spans="1:5" ht="15.75" x14ac:dyDescent="0.25">
      <c r="A1426" s="132" t="s">
        <v>22</v>
      </c>
      <c r="B1426" s="133">
        <v>31413</v>
      </c>
      <c r="C1426" s="132" t="s">
        <v>33</v>
      </c>
      <c r="D1426" s="132">
        <v>13</v>
      </c>
      <c r="E1426" s="135">
        <v>142015.67000000001</v>
      </c>
    </row>
    <row r="1427" spans="1:5" ht="15.75" x14ac:dyDescent="0.25">
      <c r="A1427" s="132" t="s">
        <v>22</v>
      </c>
      <c r="B1427" s="133">
        <v>31778</v>
      </c>
      <c r="C1427" s="132" t="s">
        <v>33</v>
      </c>
      <c r="D1427" s="132">
        <v>13</v>
      </c>
      <c r="E1427" s="135">
        <v>129171.67</v>
      </c>
    </row>
    <row r="1428" spans="1:5" ht="15.75" x14ac:dyDescent="0.25">
      <c r="A1428" s="132" t="s">
        <v>22</v>
      </c>
      <c r="B1428" s="133">
        <v>32143</v>
      </c>
      <c r="C1428" s="132" t="s">
        <v>33</v>
      </c>
      <c r="D1428" s="132">
        <v>15</v>
      </c>
      <c r="E1428" s="135">
        <v>156433.53</v>
      </c>
    </row>
    <row r="1429" spans="1:5" ht="15.75" x14ac:dyDescent="0.25">
      <c r="A1429" s="132" t="s">
        <v>22</v>
      </c>
      <c r="B1429" s="133">
        <v>32509</v>
      </c>
      <c r="C1429" s="132" t="s">
        <v>33</v>
      </c>
      <c r="D1429" s="132">
        <v>14</v>
      </c>
      <c r="E1429" s="135">
        <v>159678.99</v>
      </c>
    </row>
    <row r="1430" spans="1:5" ht="15.75" x14ac:dyDescent="0.25">
      <c r="A1430" s="132" t="s">
        <v>22</v>
      </c>
      <c r="B1430" s="133">
        <v>32874</v>
      </c>
      <c r="C1430" s="132" t="s">
        <v>33</v>
      </c>
      <c r="D1430" s="132">
        <v>6</v>
      </c>
      <c r="E1430" s="135">
        <v>72015.460000000006</v>
      </c>
    </row>
    <row r="1431" spans="1:5" ht="15.75" x14ac:dyDescent="0.25">
      <c r="A1431" s="132" t="s">
        <v>22</v>
      </c>
      <c r="B1431" s="133">
        <v>33239</v>
      </c>
      <c r="C1431" s="132" t="s">
        <v>33</v>
      </c>
      <c r="D1431" s="132">
        <v>18</v>
      </c>
      <c r="E1431" s="135">
        <v>206050.18</v>
      </c>
    </row>
    <row r="1432" spans="1:5" ht="15.75" x14ac:dyDescent="0.25">
      <c r="A1432" s="132" t="s">
        <v>22</v>
      </c>
      <c r="B1432" s="133">
        <v>33604</v>
      </c>
      <c r="C1432" s="132" t="s">
        <v>33</v>
      </c>
      <c r="D1432" s="132">
        <v>12</v>
      </c>
      <c r="E1432" s="135">
        <v>127331.76</v>
      </c>
    </row>
    <row r="1433" spans="1:5" ht="15.75" x14ac:dyDescent="0.25">
      <c r="A1433" s="132" t="s">
        <v>22</v>
      </c>
      <c r="B1433" s="133">
        <v>33970</v>
      </c>
      <c r="C1433" s="132" t="s">
        <v>33</v>
      </c>
      <c r="D1433" s="132">
        <v>15</v>
      </c>
      <c r="E1433" s="135">
        <v>162384.07999999999</v>
      </c>
    </row>
    <row r="1434" spans="1:5" ht="15.75" x14ac:dyDescent="0.25">
      <c r="A1434" s="132" t="s">
        <v>22</v>
      </c>
      <c r="B1434" s="133">
        <v>34335</v>
      </c>
      <c r="C1434" s="132" t="s">
        <v>33</v>
      </c>
      <c r="D1434" s="132">
        <v>20</v>
      </c>
      <c r="E1434" s="135">
        <v>206900.11</v>
      </c>
    </row>
    <row r="1435" spans="1:5" ht="15.75" x14ac:dyDescent="0.25">
      <c r="A1435" s="132" t="s">
        <v>22</v>
      </c>
      <c r="B1435" s="133">
        <v>34700</v>
      </c>
      <c r="C1435" s="132" t="s">
        <v>33</v>
      </c>
      <c r="D1435" s="132">
        <v>13</v>
      </c>
      <c r="E1435" s="135">
        <v>138999.74</v>
      </c>
    </row>
    <row r="1436" spans="1:5" ht="15.75" x14ac:dyDescent="0.25">
      <c r="A1436" s="132" t="s">
        <v>22</v>
      </c>
      <c r="B1436" s="133">
        <v>35065</v>
      </c>
      <c r="C1436" s="132" t="s">
        <v>33</v>
      </c>
      <c r="D1436" s="132">
        <v>16</v>
      </c>
      <c r="E1436" s="135">
        <v>182560.28</v>
      </c>
    </row>
    <row r="1437" spans="1:5" ht="15.75" x14ac:dyDescent="0.25">
      <c r="A1437" s="132" t="s">
        <v>22</v>
      </c>
      <c r="B1437" s="133">
        <v>35431</v>
      </c>
      <c r="C1437" s="132" t="s">
        <v>33</v>
      </c>
      <c r="D1437" s="132">
        <v>14</v>
      </c>
      <c r="E1437" s="135">
        <v>131992.24</v>
      </c>
    </row>
    <row r="1438" spans="1:5" ht="15.75" x14ac:dyDescent="0.25">
      <c r="A1438" s="132" t="s">
        <v>22</v>
      </c>
      <c r="B1438" s="133">
        <v>35796</v>
      </c>
      <c r="C1438" s="132" t="s">
        <v>33</v>
      </c>
      <c r="D1438" s="132">
        <v>17</v>
      </c>
      <c r="E1438" s="135">
        <v>165363.92000000001</v>
      </c>
    </row>
    <row r="1439" spans="1:5" ht="15.75" x14ac:dyDescent="0.25">
      <c r="A1439" s="132" t="s">
        <v>22</v>
      </c>
      <c r="B1439" s="133">
        <v>36526</v>
      </c>
      <c r="C1439" s="132" t="s">
        <v>33</v>
      </c>
      <c r="D1439" s="132">
        <v>18</v>
      </c>
      <c r="E1439" s="135">
        <v>206531.79</v>
      </c>
    </row>
    <row r="1440" spans="1:5" ht="15.75" x14ac:dyDescent="0.25">
      <c r="A1440" s="132" t="s">
        <v>22</v>
      </c>
      <c r="B1440" s="133">
        <v>36892</v>
      </c>
      <c r="C1440" s="132" t="s">
        <v>33</v>
      </c>
      <c r="D1440" s="132">
        <v>22</v>
      </c>
      <c r="E1440" s="135">
        <v>102471.59</v>
      </c>
    </row>
    <row r="1441" spans="1:5" ht="15.75" x14ac:dyDescent="0.25">
      <c r="A1441" s="132" t="s">
        <v>22</v>
      </c>
      <c r="B1441" s="133">
        <v>37257</v>
      </c>
      <c r="C1441" s="132" t="s">
        <v>33</v>
      </c>
      <c r="D1441" s="132">
        <v>36</v>
      </c>
      <c r="E1441" s="135">
        <v>158344.57</v>
      </c>
    </row>
    <row r="1442" spans="1:5" ht="15.75" x14ac:dyDescent="0.25">
      <c r="A1442" s="132" t="s">
        <v>22</v>
      </c>
      <c r="B1442" s="133">
        <v>37622</v>
      </c>
      <c r="C1442" s="132" t="s">
        <v>33</v>
      </c>
      <c r="D1442" s="132">
        <v>11</v>
      </c>
      <c r="E1442" s="135">
        <v>89327.32</v>
      </c>
    </row>
    <row r="1443" spans="1:5" ht="15.75" x14ac:dyDescent="0.25">
      <c r="A1443" s="132" t="s">
        <v>22</v>
      </c>
      <c r="B1443" s="133">
        <v>37987</v>
      </c>
      <c r="C1443" s="132" t="s">
        <v>33</v>
      </c>
      <c r="D1443" s="132">
        <v>18</v>
      </c>
      <c r="E1443" s="135">
        <v>283010.09000000003</v>
      </c>
    </row>
    <row r="1444" spans="1:5" ht="15.75" x14ac:dyDescent="0.25">
      <c r="A1444" s="132" t="s">
        <v>22</v>
      </c>
      <c r="B1444" s="133">
        <v>38353</v>
      </c>
      <c r="C1444" s="132" t="s">
        <v>33</v>
      </c>
      <c r="D1444" s="132">
        <v>13</v>
      </c>
      <c r="E1444" s="135">
        <v>151874.49</v>
      </c>
    </row>
    <row r="1445" spans="1:5" ht="15.75" x14ac:dyDescent="0.25">
      <c r="A1445" s="132" t="s">
        <v>22</v>
      </c>
      <c r="B1445" s="133">
        <v>38718</v>
      </c>
      <c r="C1445" s="132" t="s">
        <v>33</v>
      </c>
      <c r="D1445" s="132">
        <v>28</v>
      </c>
      <c r="E1445" s="135">
        <v>332333.65999999997</v>
      </c>
    </row>
    <row r="1446" spans="1:5" ht="15.75" x14ac:dyDescent="0.25">
      <c r="A1446" s="132" t="s">
        <v>22</v>
      </c>
      <c r="B1446" s="133">
        <v>39083</v>
      </c>
      <c r="C1446" s="132" t="s">
        <v>33</v>
      </c>
      <c r="D1446" s="132">
        <v>9</v>
      </c>
      <c r="E1446" s="135">
        <v>32100.76</v>
      </c>
    </row>
    <row r="1447" spans="1:5" ht="15.75" x14ac:dyDescent="0.25">
      <c r="A1447" s="132" t="s">
        <v>22</v>
      </c>
      <c r="B1447" s="133">
        <v>39782</v>
      </c>
      <c r="C1447" s="132" t="s">
        <v>33</v>
      </c>
      <c r="D1447" s="132">
        <v>38</v>
      </c>
      <c r="E1447" s="135">
        <v>438896.64000000001</v>
      </c>
    </row>
    <row r="1448" spans="1:5" ht="15.75" x14ac:dyDescent="0.25">
      <c r="A1448" s="132" t="s">
        <v>22</v>
      </c>
      <c r="B1448" s="133">
        <v>40512</v>
      </c>
      <c r="C1448" s="132" t="s">
        <v>33</v>
      </c>
      <c r="D1448" s="132">
        <v>44</v>
      </c>
      <c r="E1448" s="135">
        <v>463326.5</v>
      </c>
    </row>
    <row r="1449" spans="1:5" ht="15.75" x14ac:dyDescent="0.25">
      <c r="A1449" s="132" t="s">
        <v>22</v>
      </c>
      <c r="B1449" s="133">
        <v>41060</v>
      </c>
      <c r="C1449" s="132" t="s">
        <v>33</v>
      </c>
      <c r="D1449" s="132">
        <v>14</v>
      </c>
      <c r="E1449" s="135">
        <v>198119.52</v>
      </c>
    </row>
    <row r="1450" spans="1:5" ht="15.75" x14ac:dyDescent="0.25">
      <c r="A1450" s="132" t="s">
        <v>22</v>
      </c>
      <c r="B1450" s="133">
        <v>41365</v>
      </c>
      <c r="C1450" s="132" t="s">
        <v>33</v>
      </c>
      <c r="D1450" s="132">
        <v>2</v>
      </c>
      <c r="E1450" s="135">
        <v>33552.1</v>
      </c>
    </row>
    <row r="1451" spans="1:5" ht="15.75" x14ac:dyDescent="0.25">
      <c r="A1451" s="132" t="s">
        <v>22</v>
      </c>
      <c r="B1451" s="133">
        <v>41518</v>
      </c>
      <c r="C1451" s="132" t="s">
        <v>33</v>
      </c>
      <c r="D1451" s="132">
        <v>6</v>
      </c>
      <c r="E1451" s="135">
        <v>44248.19</v>
      </c>
    </row>
    <row r="1452" spans="1:5" ht="15.75" x14ac:dyDescent="0.25">
      <c r="A1452" s="132" t="s">
        <v>22</v>
      </c>
      <c r="B1452" s="133">
        <v>41820</v>
      </c>
      <c r="C1452" s="132" t="s">
        <v>33</v>
      </c>
      <c r="D1452" s="132">
        <v>6</v>
      </c>
      <c r="E1452" s="135">
        <v>87623.78</v>
      </c>
    </row>
    <row r="1453" spans="1:5" ht="15.75" x14ac:dyDescent="0.25">
      <c r="A1453" s="132" t="s">
        <v>22</v>
      </c>
      <c r="B1453" s="133">
        <v>41943</v>
      </c>
      <c r="C1453" s="132" t="s">
        <v>33</v>
      </c>
      <c r="D1453" s="132">
        <v>32</v>
      </c>
      <c r="E1453" s="135">
        <v>452260.09</v>
      </c>
    </row>
    <row r="1454" spans="1:5" ht="15.75" x14ac:dyDescent="0.25">
      <c r="A1454" s="132" t="s">
        <v>22</v>
      </c>
      <c r="B1454" s="133">
        <v>25204</v>
      </c>
      <c r="C1454" s="132" t="s">
        <v>138</v>
      </c>
      <c r="D1454" s="132">
        <v>3</v>
      </c>
      <c r="E1454" s="135">
        <v>16413.78</v>
      </c>
    </row>
  </sheetData>
  <autoFilter ref="A6:E398"/>
  <mergeCells count="4">
    <mergeCell ref="A1:G1"/>
    <mergeCell ref="A2:G2"/>
    <mergeCell ref="A3:G3"/>
    <mergeCell ref="N68:O68"/>
  </mergeCells>
  <phoneticPr fontId="2" type="noConversion"/>
  <pageMargins left="0.75" right="0.75" top="2" bottom="1" header="0.5" footer="0.5"/>
  <pageSetup scale="72" orientation="portrait" r:id="rId1"/>
  <headerFooter alignWithMargins="0">
    <oddHeader>&amp;C&amp;"Arial,Bold"&amp;12KENTUCKY UTILITIES COMPANY
Zero Intercept Analysis&amp;"Arial,Regular"
&amp;"Arial,Bold"Account 368 - Line Transformers
&amp;RExhibit WSS-15
Page &amp;P of &amp;N</oddHeader>
  </headerFooter>
  <colBreaks count="1" manualBreakCount="1">
    <brk id="14" min="8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="120" zoomScaleSheetLayoutView="120" workbookViewId="0"/>
  </sheetViews>
  <sheetFormatPr defaultRowHeight="12.75" x14ac:dyDescent="0.2"/>
  <cols>
    <col min="4" max="5" width="10.42578125" customWidth="1"/>
  </cols>
  <sheetData>
    <row r="1" spans="1:5" x14ac:dyDescent="0.2">
      <c r="A1" s="61" t="s">
        <v>119</v>
      </c>
    </row>
    <row r="2" spans="1:5" x14ac:dyDescent="0.2">
      <c r="A2" s="38" t="s">
        <v>102</v>
      </c>
    </row>
    <row r="3" spans="1:5" x14ac:dyDescent="0.2">
      <c r="A3" s="65"/>
    </row>
    <row r="10" spans="1:5" x14ac:dyDescent="0.2">
      <c r="D10" s="64" t="s">
        <v>84</v>
      </c>
      <c r="E10" s="64" t="s">
        <v>85</v>
      </c>
    </row>
    <row r="13" spans="1:5" x14ac:dyDescent="0.2">
      <c r="A13" s="61" t="s">
        <v>100</v>
      </c>
      <c r="D13" s="37">
        <v>0.5919333425027431</v>
      </c>
      <c r="E13" s="37">
        <f>1-D13</f>
        <v>0.4080666574972569</v>
      </c>
    </row>
    <row r="16" spans="1:5" x14ac:dyDescent="0.2">
      <c r="A16" s="38" t="s">
        <v>71</v>
      </c>
      <c r="C16" s="62">
        <v>0.65210000000000001</v>
      </c>
      <c r="D16" s="131">
        <f>C16*D13</f>
        <v>0.38599973264603876</v>
      </c>
      <c r="E16" s="131">
        <f>C16*E13</f>
        <v>0.26610026735396125</v>
      </c>
    </row>
    <row r="17" spans="1:6" x14ac:dyDescent="0.2">
      <c r="C17" s="62"/>
      <c r="D17" s="131"/>
      <c r="E17" s="131"/>
    </row>
    <row r="18" spans="1:6" x14ac:dyDescent="0.2">
      <c r="A18" s="38" t="s">
        <v>72</v>
      </c>
      <c r="C18" s="62">
        <v>0.34789999999999999</v>
      </c>
      <c r="D18" s="131">
        <f>C18*D13</f>
        <v>0.20593360985670431</v>
      </c>
      <c r="E18" s="131">
        <f>C18*E13</f>
        <v>0.14196639014329568</v>
      </c>
      <c r="F18" s="63"/>
    </row>
  </sheetData>
  <pageMargins left="0.7" right="0.7" top="0.75" bottom="0.75" header="0.3" footer="0.3"/>
  <pageSetup scale="85" orientation="portrait" r:id="rId1"/>
  <headerFooter>
    <oddHeader>&amp;RExhibit WSS-13
Page 4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="120" zoomScaleSheetLayoutView="120" workbookViewId="0"/>
  </sheetViews>
  <sheetFormatPr defaultRowHeight="12.75" x14ac:dyDescent="0.2"/>
  <cols>
    <col min="4" max="5" width="10.42578125" customWidth="1"/>
  </cols>
  <sheetData>
    <row r="1" spans="1:5" x14ac:dyDescent="0.2">
      <c r="A1" s="61" t="s">
        <v>119</v>
      </c>
    </row>
    <row r="2" spans="1:5" x14ac:dyDescent="0.2">
      <c r="A2" s="38" t="s">
        <v>103</v>
      </c>
    </row>
    <row r="3" spans="1:5" x14ac:dyDescent="0.2">
      <c r="A3" s="65"/>
    </row>
    <row r="11" spans="1:5" x14ac:dyDescent="0.2">
      <c r="D11" s="64" t="s">
        <v>84</v>
      </c>
      <c r="E11" s="64" t="s">
        <v>85</v>
      </c>
    </row>
    <row r="13" spans="1:5" x14ac:dyDescent="0.2">
      <c r="A13" s="61" t="s">
        <v>101</v>
      </c>
      <c r="D13" s="37">
        <f>'ku e367.00'!K67</f>
        <v>0.79607379873841255</v>
      </c>
      <c r="E13" s="37">
        <f>'ku e367.00'!K69</f>
        <v>0.20392620126158745</v>
      </c>
    </row>
    <row r="16" spans="1:5" x14ac:dyDescent="0.2">
      <c r="A16" s="38" t="s">
        <v>71</v>
      </c>
      <c r="C16" s="62">
        <v>0.91810000000000003</v>
      </c>
      <c r="D16" s="131">
        <f>C16*D13</f>
        <v>0.73087535462173658</v>
      </c>
      <c r="E16" s="131">
        <f>C16*E13</f>
        <v>0.18722464537826344</v>
      </c>
    </row>
    <row r="17" spans="1:6" x14ac:dyDescent="0.2">
      <c r="C17" s="62"/>
      <c r="D17" s="131"/>
      <c r="E17" s="131"/>
    </row>
    <row r="18" spans="1:6" x14ac:dyDescent="0.2">
      <c r="A18" s="38" t="s">
        <v>72</v>
      </c>
      <c r="C18" s="62">
        <v>8.1900000000000001E-2</v>
      </c>
      <c r="D18" s="131">
        <f>C18*D13</f>
        <v>6.5198444116675983E-2</v>
      </c>
      <c r="E18" s="131">
        <f>C18*E13</f>
        <v>1.6701555883324011E-2</v>
      </c>
      <c r="F18" s="63"/>
    </row>
  </sheetData>
  <pageMargins left="0.7" right="0.7" top="0.75" bottom="0.75" header="0.3" footer="0.3"/>
  <pageSetup scale="85" orientation="portrait" r:id="rId1"/>
  <headerFooter>
    <oddHeader>&amp;RExhibit WSS-14
Page 4 of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KU365.00</vt:lpstr>
      <vt:lpstr>ku e367.00</vt:lpstr>
      <vt:lpstr>ku e368.00</vt:lpstr>
      <vt:lpstr>KU-OHConductor-Pri-Sec</vt:lpstr>
      <vt:lpstr>KU-UGConductor-Pri-Sec</vt:lpstr>
      <vt:lpstr>'ku e367.00'!Print_Area</vt:lpstr>
      <vt:lpstr>'ku e368.00'!Print_Area</vt:lpstr>
      <vt:lpstr>KU365.00!Print_Area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2016-11-29T17:34:20Z</dcterms:created>
  <dcterms:modified xsi:type="dcterms:W3CDTF">2016-11-29T19:34:03Z</dcterms:modified>
</cp:coreProperties>
</file>