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00" windowHeight="6885"/>
  </bookViews>
  <sheets>
    <sheet name="Assumptions" sheetId="3" r:id="rId1"/>
  </sheets>
  <definedNames>
    <definedName name="_xlnm.Print_Area" localSheetId="0">Assumptions!$A$1:$H$35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3" l="1"/>
  <c r="C33" i="3"/>
  <c r="C10" i="3"/>
  <c r="C35" i="3" l="1"/>
  <c r="E22" i="3" l="1"/>
  <c r="E14" i="3"/>
  <c r="E10" i="3"/>
  <c r="H22" i="3" l="1"/>
  <c r="G22" i="3"/>
  <c r="C11" i="3"/>
  <c r="C12" i="3" s="1"/>
  <c r="E12" i="3"/>
  <c r="E16" i="3" s="1"/>
  <c r="H16" i="3" l="1"/>
  <c r="H24" i="3" s="1"/>
  <c r="H28" i="3" s="1"/>
  <c r="G16" i="3"/>
  <c r="G24" i="3" s="1"/>
  <c r="G28" i="3" s="1"/>
</calcChain>
</file>

<file path=xl/sharedStrings.xml><?xml version="1.0" encoding="utf-8"?>
<sst xmlns="http://schemas.openxmlformats.org/spreadsheetml/2006/main" count="31" uniqueCount="31">
  <si>
    <t>Total</t>
  </si>
  <si>
    <t>Did not use 2% escalation on SAP licenses for HANA as offset would also be escalated.</t>
  </si>
  <si>
    <t>Suite on HANA provides base for future MDM as SAP stated this is a strategic direction</t>
  </si>
  <si>
    <t>Sales Tax</t>
  </si>
  <si>
    <t>Licenses to remove</t>
  </si>
  <si>
    <t>RWD</t>
  </si>
  <si>
    <t>TDMS</t>
  </si>
  <si>
    <t>TOA</t>
  </si>
  <si>
    <t>Storage</t>
  </si>
  <si>
    <t>HANA VMware Infrastructure</t>
  </si>
  <si>
    <t>SAP Application Server VMware Infrastructure</t>
  </si>
  <si>
    <t>Capital</t>
  </si>
  <si>
    <t>SAP Upgrade Project</t>
  </si>
  <si>
    <t>Business Case Input - Capital and O&amp;M Expenses</t>
  </si>
  <si>
    <t>Known Reductions*</t>
  </si>
  <si>
    <t>LG&amp;E</t>
  </si>
  <si>
    <t>KU</t>
  </si>
  <si>
    <t>O&amp;M</t>
  </si>
  <si>
    <t>*Offset from Current License Agreement</t>
  </si>
  <si>
    <t>Purchase software</t>
  </si>
  <si>
    <t>Annual Maint</t>
  </si>
  <si>
    <t>Incremental annual O&amp;M</t>
  </si>
  <si>
    <t>Net incremental annual O&amp;M for HANA SW</t>
  </si>
  <si>
    <t>Total incremental annual O&amp;M for hardware</t>
  </si>
  <si>
    <t>Total Incremenal O&amp;M by Utility</t>
  </si>
  <si>
    <t>Business case used 2% escalation on Incremental O&amp;M Expenses.</t>
  </si>
  <si>
    <t>SAP HANA - Software License Fees</t>
  </si>
  <si>
    <t>Infrastructure Costs - Hardware Fees</t>
  </si>
  <si>
    <t>Allocations based on Customer Count</t>
  </si>
  <si>
    <t>Kentucky Jurisdicitonal Percentage</t>
  </si>
  <si>
    <t>Total Incremenal Kentucky Jurisdictional O&amp;M by Utility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</si>
</sst>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164" fontId="3" fillId="0" borderId="0" xfId="1" applyNumberFormat="1" applyFont="1"/>
    <xf numFmtId="9" fontId="3" fillId="0" borderId="0" xfId="2" applyFont="1"/>
    <xf numFmtId="164" fontId="3" fillId="0" borderId="1" xfId="1" applyNumberFormat="1" applyFont="1" applyBorder="1"/>
    <xf numFmtId="164" fontId="3" fillId="0" borderId="3" xfId="1" applyNumberFormat="1" applyFont="1" applyBorder="1"/>
    <xf numFmtId="164" fontId="3" fillId="0" borderId="0" xfId="0" applyNumberFormat="1" applyFont="1"/>
    <xf numFmtId="164" fontId="3" fillId="0" borderId="0" xfId="1" applyNumberFormat="1" applyFont="1" applyBorder="1"/>
    <xf numFmtId="9" fontId="3" fillId="0" borderId="0" xfId="0" applyNumberFormat="1" applyFont="1"/>
    <xf numFmtId="0" fontId="2" fillId="0" borderId="0" xfId="0" applyFont="1"/>
    <xf numFmtId="164" fontId="2" fillId="0" borderId="0" xfId="1" applyNumberFormat="1" applyFont="1"/>
    <xf numFmtId="164" fontId="3" fillId="0" borderId="2" xfId="1" applyNumberFormat="1" applyFont="1" applyBorder="1"/>
    <xf numFmtId="164" fontId="2" fillId="0" borderId="1" xfId="0" applyNumberFormat="1" applyFont="1" applyBorder="1"/>
    <xf numFmtId="164" fontId="2" fillId="0" borderId="1" xfId="1" applyNumberFormat="1" applyFont="1" applyBorder="1"/>
    <xf numFmtId="164" fontId="2" fillId="0" borderId="0" xfId="0" applyNumberFormat="1" applyFont="1"/>
    <xf numFmtId="164" fontId="2" fillId="0" borderId="6" xfId="0" applyNumberFormat="1" applyFont="1" applyBorder="1"/>
    <xf numFmtId="164" fontId="2" fillId="0" borderId="5" xfId="0" applyNumberFormat="1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0" xfId="0" applyFont="1" applyAlignment="1"/>
    <xf numFmtId="0" fontId="2" fillId="0" borderId="0" xfId="0" applyFont="1" applyAlignment="1">
      <alignment horizontal="right"/>
    </xf>
    <xf numFmtId="164" fontId="2" fillId="0" borderId="0" xfId="1" applyNumberFormat="1" applyFont="1" applyBorder="1"/>
    <xf numFmtId="165" fontId="2" fillId="0" borderId="0" xfId="2" applyNumberFormat="1" applyFont="1"/>
    <xf numFmtId="0" fontId="3" fillId="0" borderId="6" xfId="0" applyFont="1" applyBorder="1"/>
    <xf numFmtId="164" fontId="3" fillId="0" borderId="6" xfId="1" applyNumberFormat="1" applyFont="1" applyBorder="1"/>
    <xf numFmtId="164" fontId="2" fillId="0" borderId="6" xfId="1" applyNumberFormat="1" applyFont="1" applyBorder="1"/>
    <xf numFmtId="0" fontId="2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workbookViewId="0">
      <selection activeCell="I18" sqref="I18"/>
    </sheetView>
  </sheetViews>
  <sheetFormatPr defaultColWidth="9.140625" defaultRowHeight="15.75" x14ac:dyDescent="0.25"/>
  <cols>
    <col min="1" max="1" width="43.28515625" style="1" customWidth="1"/>
    <col min="2" max="2" width="5.28515625" style="1" customWidth="1"/>
    <col min="3" max="3" width="12.7109375" style="1" bestFit="1" customWidth="1"/>
    <col min="4" max="4" width="6.28515625" style="1" customWidth="1"/>
    <col min="5" max="5" width="11" style="1" bestFit="1" customWidth="1"/>
    <col min="6" max="6" width="4" style="1" customWidth="1"/>
    <col min="7" max="8" width="12.28515625" style="1" customWidth="1"/>
    <col min="9" max="16384" width="9.140625" style="1"/>
  </cols>
  <sheetData>
    <row r="1" spans="1:8" x14ac:dyDescent="0.25">
      <c r="A1" s="1" t="s">
        <v>12</v>
      </c>
    </row>
    <row r="2" spans="1:8" x14ac:dyDescent="0.25">
      <c r="A2" s="1" t="s">
        <v>13</v>
      </c>
    </row>
    <row r="4" spans="1:8" x14ac:dyDescent="0.25">
      <c r="A4" s="1" t="s">
        <v>2</v>
      </c>
    </row>
    <row r="5" spans="1:8" x14ac:dyDescent="0.25">
      <c r="A5" s="1" t="s">
        <v>25</v>
      </c>
    </row>
    <row r="6" spans="1:8" x14ac:dyDescent="0.25">
      <c r="A6" s="1" t="s">
        <v>1</v>
      </c>
    </row>
    <row r="8" spans="1:8" ht="16.5" thickBot="1" x14ac:dyDescent="0.3">
      <c r="C8" s="4"/>
      <c r="E8" s="4" t="s">
        <v>17</v>
      </c>
      <c r="G8" s="22" t="s">
        <v>21</v>
      </c>
      <c r="H8" s="22"/>
    </row>
    <row r="9" spans="1:8" ht="34.5" customHeight="1" thickBot="1" x14ac:dyDescent="0.3">
      <c r="A9" s="2" t="s">
        <v>26</v>
      </c>
      <c r="B9" s="3"/>
      <c r="C9" s="4" t="s">
        <v>11</v>
      </c>
      <c r="D9" s="4"/>
      <c r="E9" s="4" t="s">
        <v>20</v>
      </c>
      <c r="G9" s="29" t="s">
        <v>28</v>
      </c>
      <c r="H9" s="29"/>
    </row>
    <row r="10" spans="1:8" x14ac:dyDescent="0.25">
      <c r="A10" s="1" t="s">
        <v>19</v>
      </c>
      <c r="C10" s="5">
        <f>681912</f>
        <v>681912</v>
      </c>
      <c r="D10" s="6">
        <v>0.22</v>
      </c>
      <c r="E10" s="5">
        <f>ROUND((C10*D10),0)</f>
        <v>150021</v>
      </c>
      <c r="G10" s="23" t="s">
        <v>15</v>
      </c>
      <c r="H10" s="23" t="s">
        <v>16</v>
      </c>
    </row>
    <row r="11" spans="1:8" x14ac:dyDescent="0.25">
      <c r="A11" s="1" t="s">
        <v>3</v>
      </c>
      <c r="B11" s="6">
        <v>0.06</v>
      </c>
      <c r="C11" s="5">
        <f>ROUND((C10*B11),0)</f>
        <v>40915</v>
      </c>
      <c r="E11" s="5"/>
      <c r="G11" s="11">
        <v>0.44</v>
      </c>
      <c r="H11" s="11">
        <v>0.56000000000000005</v>
      </c>
    </row>
    <row r="12" spans="1:8" ht="16.5" thickBot="1" x14ac:dyDescent="0.3">
      <c r="C12" s="7">
        <f>+C10+C11</f>
        <v>722827</v>
      </c>
      <c r="E12" s="8">
        <f>+E10+E11</f>
        <v>150021</v>
      </c>
    </row>
    <row r="13" spans="1:8" ht="6.6" customHeight="1" thickTop="1" x14ac:dyDescent="0.25">
      <c r="C13" s="5"/>
    </row>
    <row r="14" spans="1:8" x14ac:dyDescent="0.25">
      <c r="A14" s="1" t="s">
        <v>14</v>
      </c>
      <c r="E14" s="9">
        <f>+C35</f>
        <v>61127</v>
      </c>
    </row>
    <row r="15" spans="1:8" ht="6.6" customHeight="1" x14ac:dyDescent="0.25"/>
    <row r="16" spans="1:8" ht="16.5" thickBot="1" x14ac:dyDescent="0.3">
      <c r="A16" s="12" t="s">
        <v>22</v>
      </c>
      <c r="E16" s="15">
        <f>+E12-E14</f>
        <v>88894</v>
      </c>
      <c r="G16" s="17">
        <f>E16*G11</f>
        <v>39113.360000000001</v>
      </c>
      <c r="H16" s="17">
        <f>E16*H11</f>
        <v>49780.640000000007</v>
      </c>
    </row>
    <row r="17" spans="1:8" ht="17.25" thickTop="1" thickBot="1" x14ac:dyDescent="0.3"/>
    <row r="18" spans="1:8" ht="16.5" thickBot="1" x14ac:dyDescent="0.3">
      <c r="A18" s="2" t="s">
        <v>27</v>
      </c>
      <c r="B18" s="3"/>
      <c r="C18" s="4"/>
      <c r="E18" s="4"/>
    </row>
    <row r="19" spans="1:8" x14ac:dyDescent="0.25">
      <c r="A19" s="1" t="s">
        <v>8</v>
      </c>
      <c r="C19" s="5">
        <v>400000</v>
      </c>
      <c r="D19" s="5"/>
      <c r="E19" s="5">
        <v>40000</v>
      </c>
      <c r="H19" s="5"/>
    </row>
    <row r="20" spans="1:8" x14ac:dyDescent="0.25">
      <c r="A20" s="1" t="s">
        <v>9</v>
      </c>
      <c r="C20" s="5">
        <v>1450000</v>
      </c>
      <c r="D20" s="5"/>
      <c r="E20" s="5">
        <v>100000</v>
      </c>
      <c r="H20" s="5"/>
    </row>
    <row r="21" spans="1:8" x14ac:dyDescent="0.25">
      <c r="A21" s="1" t="s">
        <v>10</v>
      </c>
      <c r="C21" s="5">
        <v>150000</v>
      </c>
      <c r="D21" s="5"/>
      <c r="E21" s="5">
        <v>15000</v>
      </c>
      <c r="H21" s="5"/>
    </row>
    <row r="22" spans="1:8" ht="16.5" thickBot="1" x14ac:dyDescent="0.3">
      <c r="A22" s="12" t="s">
        <v>23</v>
      </c>
      <c r="C22" s="10"/>
      <c r="D22" s="5"/>
      <c r="E22" s="16">
        <f>SUM(E19:E21)</f>
        <v>155000</v>
      </c>
      <c r="G22" s="17">
        <f>E22*G11</f>
        <v>68200</v>
      </c>
      <c r="H22" s="13">
        <f>E22*H11</f>
        <v>86800.000000000015</v>
      </c>
    </row>
    <row r="23" spans="1:8" ht="17.25" thickTop="1" thickBot="1" x14ac:dyDescent="0.3">
      <c r="E23" s="10"/>
      <c r="F23" s="5"/>
      <c r="G23" s="10"/>
      <c r="H23" s="5"/>
    </row>
    <row r="24" spans="1:8" ht="16.5" thickBot="1" x14ac:dyDescent="0.3">
      <c r="A24" s="20" t="s">
        <v>24</v>
      </c>
      <c r="B24" s="21"/>
      <c r="C24" s="21"/>
      <c r="D24" s="21"/>
      <c r="E24" s="21"/>
      <c r="F24" s="21"/>
      <c r="G24" s="18">
        <f>G16+G22</f>
        <v>107313.36</v>
      </c>
      <c r="H24" s="19">
        <f>H16+H22</f>
        <v>136580.64000000001</v>
      </c>
    </row>
    <row r="26" spans="1:8" x14ac:dyDescent="0.25">
      <c r="A26" s="12" t="s">
        <v>29</v>
      </c>
      <c r="C26" s="10"/>
      <c r="D26" s="5"/>
      <c r="E26" s="24"/>
      <c r="G26" s="17"/>
      <c r="H26" s="25">
        <v>0.90371000000000001</v>
      </c>
    </row>
    <row r="27" spans="1:8" ht="16.5" thickBot="1" x14ac:dyDescent="0.3">
      <c r="A27" s="12"/>
      <c r="C27" s="10"/>
      <c r="D27" s="5"/>
      <c r="E27" s="24"/>
      <c r="G27" s="17"/>
      <c r="H27" s="25"/>
    </row>
    <row r="28" spans="1:8" ht="16.5" thickBot="1" x14ac:dyDescent="0.3">
      <c r="A28" s="20" t="s">
        <v>30</v>
      </c>
      <c r="B28" s="26"/>
      <c r="C28" s="27"/>
      <c r="D28" s="27"/>
      <c r="E28" s="28"/>
      <c r="F28" s="26"/>
      <c r="G28" s="18">
        <f>+G24</f>
        <v>107313.36</v>
      </c>
      <c r="H28" s="19">
        <f>+H24*H26</f>
        <v>123429.29017440001</v>
      </c>
    </row>
    <row r="30" spans="1:8" x14ac:dyDescent="0.25">
      <c r="A30" s="1" t="s">
        <v>18</v>
      </c>
    </row>
    <row r="31" spans="1:8" x14ac:dyDescent="0.25">
      <c r="A31" s="1" t="s">
        <v>4</v>
      </c>
    </row>
    <row r="32" spans="1:8" x14ac:dyDescent="0.25">
      <c r="A32" s="1" t="s">
        <v>5</v>
      </c>
      <c r="C32" s="5">
        <v>5837</v>
      </c>
      <c r="D32" s="5"/>
      <c r="E32" s="5"/>
    </row>
    <row r="33" spans="1:8" x14ac:dyDescent="0.25">
      <c r="A33" s="1" t="s">
        <v>6</v>
      </c>
      <c r="C33" s="5">
        <f>32890</f>
        <v>32890</v>
      </c>
      <c r="D33" s="5"/>
      <c r="E33" s="5"/>
    </row>
    <row r="34" spans="1:8" x14ac:dyDescent="0.25">
      <c r="A34" s="1" t="s">
        <v>7</v>
      </c>
      <c r="C34" s="14">
        <f>22400</f>
        <v>22400</v>
      </c>
      <c r="D34" s="5"/>
      <c r="E34" s="5"/>
    </row>
    <row r="35" spans="1:8" x14ac:dyDescent="0.25">
      <c r="A35" s="12" t="s">
        <v>0</v>
      </c>
      <c r="C35" s="13">
        <f>SUM(C32:C34)</f>
        <v>61127</v>
      </c>
      <c r="D35" s="5"/>
      <c r="E35" s="5"/>
    </row>
    <row r="36" spans="1:8" x14ac:dyDescent="0.25">
      <c r="B36" s="5"/>
      <c r="C36" s="5"/>
      <c r="D36" s="5"/>
    </row>
    <row r="37" spans="1:8" x14ac:dyDescent="0.25">
      <c r="B37" s="5"/>
      <c r="C37" s="5"/>
      <c r="D37" s="5"/>
    </row>
    <row r="38" spans="1:8" x14ac:dyDescent="0.25">
      <c r="D38" s="5"/>
      <c r="E38" s="5"/>
      <c r="F38" s="5"/>
      <c r="G38" s="5"/>
      <c r="H38" s="5"/>
    </row>
  </sheetData>
  <mergeCells count="1">
    <mergeCell ref="G9:H9"/>
  </mergeCells>
  <pageMargins left="1" right="0.5" top="1" bottom="0.5" header="0.5" footer="0.3"/>
  <pageSetup scale="83" orientation="portrait" r:id="rId1"/>
  <headerFooter scaleWithDoc="0">
    <oddHeader>&amp;R&amp;"times,Bold"&amp;12Attachment 1 to Response to KIUC-1 Question No. 32
Page &amp;P of &amp;N
Malloy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23" ma:contentTypeDescription="Create a new document." ma:contentTypeScope="" ma:versionID="94be6cab25ab8256bbb1fc79dd2dfe04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31a0ed52fb81a01592d427fec12e496b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Rate_x0020_Case_x0020_Type"/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Filed_x0020_Documents" minOccurs="0"/>
                <xsd:element ref="ns2:Document_x0020_Date" minOccurs="0"/>
                <xsd:element ref="ns2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Rate_x0020_Case_x0020_Type" ma:index="2" ma:displayName="Rate Case Jurisdiction" ma:format="Dropdown" ma:internalName="Rate_x0020_Case_x0020_Type">
      <xsd:simpleType>
        <xsd:restriction base="dms:Choice">
          <xsd:enumeration value="Kentucky"/>
          <xsd:enumeration value="Virginia"/>
          <xsd:enumeration value="Tennessee"/>
          <xsd:enumeration value="FERC"/>
        </xsd:restriction>
      </xsd:simpleType>
    </xsd:element>
    <xsd:element name="Company" ma:index="3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4" ma:displayName="Year" ma:format="Dropdown" ma:internalName="Year">
      <xsd:simpleType>
        <xsd:restriction base="dms:Choice">
          <xsd:enumeration value="2016"/>
          <xsd:enumeration value="2015"/>
          <xsd:enumeration value="2014"/>
        </xsd:restriction>
      </xsd:simpleType>
    </xsd:element>
    <xsd:element name="Document_x0020_Type" ma:index="5" ma:displayName="Document Type" ma:format="Dropdown" ma:internalName="Document_x0020_Type">
      <xsd:simpleType>
        <xsd:restriction base="dms:Choice">
          <xsd:enumeration value="General Information"/>
          <xsd:enumeration value="Application"/>
          <xsd:enumeration value="Orders"/>
          <xsd:enumeration value="Testimony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6" nillable="true" ma:displayName="Filing Requirement" ma:format="Dropdown" ma:internalName="Filing_x0020_Requirement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</xsd:restriction>
      </xsd:simpleType>
    </xsd:element>
    <xsd:element name="Witness_x0020_Testimony" ma:index="7" nillable="true" ma:displayName="Witness" ma:format="Dropdown" ma:internalName="Witness_x0020_Testimony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cott, Valerie L."/>
          <xsd:enumeration value="Seelye, Steve (The Prime Group)"/>
          <xsd:enumeration value="Sinclair, David S."/>
          <xsd:enumeration value="Spanos, John J. (Gannett Fleming)"/>
          <xsd:enumeration value="Staffieri, Victor A."/>
          <xsd:enumeration value="Straight, Scott"/>
          <xsd:enumeration value="Thompson, Paul W."/>
          <xsd:enumeration value="z - eFiled/Filed"/>
        </xsd:restriction>
      </xsd:simpleType>
    </xsd:element>
    <xsd:element name="Intervemprs" ma:index="8" nillable="true" ma:displayName="Data Request Party" ma:format="Dropdown" ma:internalName="Intervemprs">
      <xsd:simpleType>
        <xsd:restriction base="dms:Choice">
          <xsd:enumeration value="0-Data Response Tracking Sheet"/>
          <xsd:enumeration value="KY Public Service Commission - PSC"/>
          <xsd:enumeration value="Association of Community Ministries - ACM"/>
          <xsd:enumeration value="Attorney General - AG"/>
          <xsd:enumeration value="AT&amp;T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9" nillable="true" ma:displayName="Data Request Round" ma:format="Dropdown" ma:internalName="Round">
      <xsd:simpleType>
        <xsd:restriction base="dms:Choice">
          <xsd:enumeration value="DR1"/>
          <xsd:enumeration value="DR1 Attachments"/>
          <xsd:enumeration value="DR1 eFiled/Filed"/>
          <xsd:enumeration value="DR2"/>
          <xsd:enumeration value="DR2 Attachments"/>
          <xsd:enumeration value="DR2 eFiled/Filed"/>
          <xsd:enumeration value="DR3"/>
          <xsd:enumeration value="DR3 Attachments"/>
          <xsd:enumeration value="DR3 eFiled/Filed"/>
          <xsd:enumeration value="Post"/>
          <xsd:enumeration value="Post Attachments"/>
          <xsd:enumeration value="Post eFiled/Filed"/>
          <xsd:enumeration value="PSC DR2/Intervenors DR1"/>
        </xsd:restriction>
      </xsd:simpleType>
    </xsd:element>
    <xsd:element name="Data_x0020_Request_x0020_Question_x0020_No_x002e_" ma:index="10" nillable="true" ma:displayName="Data Request Question No." ma:format="Dropdown" ma:internalName="Data_x0020_Request_x0020_Question_x0020_No_x002e_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Filed_x0020_Documents" ma:index="11" nillable="true" ma:displayName="Filed Documents (Internal Use Only)" ma:format="Dropdown" ma:internalName="Filed_x0020_Documents">
      <xsd:simpleType>
        <xsd:restriction base="dms:Choice">
          <xsd:enumeration value="Application/Filing Requirements/Testimony"/>
          <xsd:enumeration value="PSC DR 1"/>
          <xsd:enumeration value="PSC DR 2/Intervenor DR 1"/>
          <xsd:enumeration value="PSC DR 3/Intervenor DR 2"/>
        </xsd:restriction>
      </xsd:simpleType>
    </xsd:element>
    <xsd:element name="Document_x0020_Date" ma:index="12" nillable="true" ma:displayName="Document Date (Internal Use Only)" ma:format="DateOnly" ma:internalName="Document_x0020_Date">
      <xsd:simpleType>
        <xsd:restriction base="dms:DateTime"/>
      </xsd:simpleType>
    </xsd:element>
    <xsd:element name="Status_x0020__x0028_Internal_x0020_Use_x0020_Only_x0029_" ma:index="13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</Company>
    <Document_x0020_Date xmlns="54fcda00-7b58-44a7-b108-8bd10a8a08ba" xsi:nil="true"/>
    <Status_x0020__x0028_Internal_x0020_Use_x0020_Only_x0029_ xmlns="54fcda00-7b58-44a7-b108-8bd10a8a08ba"/>
    <Filing_x0020_Requirement xmlns="54fcda00-7b58-44a7-b108-8bd10a8a08ba" xsi:nil="true"/>
    <Round xmlns="54fcda00-7b58-44a7-b108-8bd10a8a08ba">DR1 Attachments</Round>
    <Rate_x0020_Case_x0020_Type xmlns="54fcda00-7b58-44a7-b108-8bd10a8a08ba">Kentucky</Rate_x0020_Case_x0020_Type>
    <Data_x0020_Request_x0020_Question_x0020_No_x002e_ xmlns="54fcda00-7b58-44a7-b108-8bd10a8a08ba">032</Data_x0020_Request_x0020_Question_x0020_No_x002e_>
    <Year xmlns="54fcda00-7b58-44a7-b108-8bd10a8a08ba">2016</Year>
    <Document_x0020_Type xmlns="54fcda00-7b58-44a7-b108-8bd10a8a08ba">Data Requests</Document_x0020_Type>
    <Witness_x0020_Testimony xmlns="54fcda00-7b58-44a7-b108-8bd10a8a08ba">Malloy, John P.</Witness_x0020_Testimony>
    <Intervemprs xmlns="54fcda00-7b58-44a7-b108-8bd10a8a08ba">KY Industrial Utility Customers - KIUC</Intervemprs>
    <Filed_x0020_Documents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260A7826-0445-45B1-8B9E-B1DDB5B4E94D}"/>
</file>

<file path=customXml/itemProps2.xml><?xml version="1.0" encoding="utf-8"?>
<ds:datastoreItem xmlns:ds="http://schemas.openxmlformats.org/officeDocument/2006/customXml" ds:itemID="{BE04D5E9-2596-4536-8189-D27418DAB8E2}"/>
</file>

<file path=customXml/itemProps3.xml><?xml version="1.0" encoding="utf-8"?>
<ds:datastoreItem xmlns:ds="http://schemas.openxmlformats.org/officeDocument/2006/customXml" ds:itemID="{672D2AFC-42B4-412C-A3BD-A6E911EB14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Assumptions</vt:lpstr>
      <vt:lpstr>Assumptions!Print_Area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2017-01-22T21:42:29Z</dcterms:created>
  <dcterms:modified xsi:type="dcterms:W3CDTF">2017-01-23T15:25:13Z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