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projects.sp.lgeenergy.int/sites/RegFilings/Rate Case Documents/"/>
    </mc:Choice>
  </mc:AlternateContent>
  <bookViews>
    <workbookView xWindow="0" yWindow="0" windowWidth="24000" windowHeight="9720"/>
  </bookViews>
  <sheets>
    <sheet name="Refined Coal" sheetId="1" r:id="rId1"/>
  </sheets>
  <externalReferences>
    <externalReference r:id="rId2"/>
    <externalReference r:id="rId3"/>
    <externalReference r:id="rId4"/>
    <externalReference r:id="rId5"/>
  </externalReferences>
  <definedNames>
    <definedName name="\\" hidden="1">#REF!</definedName>
    <definedName name="\\\" hidden="1">#REF!</definedName>
    <definedName name="\\\\" hidden="1">#REF!</definedName>
    <definedName name="__123Graph_1" hidden="1">#REF!</definedName>
    <definedName name="__123Graph_2" hidden="1">#REF!</definedName>
    <definedName name="__123Graph_3" hidden="1">#REF!</definedName>
    <definedName name="__123Graph_4" hidden="1">#REF!</definedName>
    <definedName name="__123Graph_5" hidden="1">#REF!</definedName>
    <definedName name="__123Graph_6" hidden="1">#REF!</definedName>
    <definedName name="__123Graph_8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Fill" hidden="1">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ACTUAL">"'Vol_Revs'!R5C3:R5C14"</definedName>
    <definedName name="ahahahahaha" hidden="1">{"'Server Configuration'!$A$1:$DB$281"}</definedName>
    <definedName name="blip" hidden="1">{"'Server Configuration'!$A$1:$DB$281"}</definedName>
    <definedName name="BNE_MESSAGES_HIDDEN" hidden="1">#REF!</definedName>
    <definedName name="Choices_Wrapper">[0]!Choices_Wrapper</definedName>
    <definedName name="Comp">[0]!Comp</definedName>
    <definedName name="Deprate">#REF!</definedName>
    <definedName name="DeprateMeters">#REF!</definedName>
    <definedName name="ExistingEstimates">'[1]2006Study'!$A$1:$W$375</definedName>
    <definedName name="ffffff" hidden="1">{"'Server Configuration'!$A$1:$DB$281"}</definedName>
    <definedName name="GroupNumber">#REF!</definedName>
    <definedName name="GroupNumbers">[2]GroupLookups!$A$2:$B$100</definedName>
    <definedName name="gsfdg" hidden="1">{"'Server Configuration'!$A$1:$DB$281"}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nter">'[3]Settlement Summary'!$E$14</definedName>
    <definedName name="Outages">'[3]Settlement Summary'!$M$6:$M$7</definedName>
    <definedName name="recap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Recover">[4]Macro1!$A$60</definedName>
    <definedName name="RetiredUnitReserve">'[1]Reserve by Acct'!$L$4:$N$8</definedName>
    <definedName name="TableName">"Dummy"</definedName>
    <definedName name="test">[0]!test</definedName>
    <definedName name="wrn.Cashflow.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wrn.Operating_Graphs_Stats." hidden="1">{#N/A,#N/A,TRUE,"Operating Graphs";#N/A,#N/A,TRUE,"Stats"}</definedName>
    <definedName name="wrn.Print._.All." hidden="1">{#N/A,#N/A,FALSE,"Summary";#N/A,#N/A,FALSE,"City Gate";#N/A,#N/A,FALSE,"Ind Trans";#N/A,#N/A,FALSE,"Electric Gen"}</definedName>
    <definedName name="wrn.printb1." hidden="1">{#N/A,#N/A,FALSE,"B-1";#N/A,#N/A,FALSE,"B-1(P2)";#N/A,#N/A,FALSE,"B-1(P3)";#N/A,#N/A,FALSE,"B-1(P4)"}</definedName>
    <definedName name="wrn.printb1.4." hidden="1">{"page1",#N/A,FALSE,"B-1_4";"page2",#N/A,FALSE,"B-1_4";"page3",#N/A,FALSE,"B-1_4";"page4",#N/A,FALSE,"B-1_4";"page5",#N/A,FALSE,"B-1_4";"page6",#N/A,FALSE,"B-1_4";"page7",#N/A,FALSE,"B-1_4";"page8",#N/A,FALSE,"B-1_4"}</definedName>
    <definedName name="wrn.Schedule._.J.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  <definedName name="yikes" hidden="1">{#N/A,#N/A,FALSE,"Summary";#N/A,#N/A,FALSE,"City Gate";#N/A,#N/A,FALSE,"Ind Trans";#N/A,#N/A,FALSE,"Electric Gen"}</definedName>
    <definedName name="yikes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32" i="1" l="1"/>
  <c r="D20" i="1"/>
  <c r="N20" i="1" s="1"/>
  <c r="D8" i="1"/>
  <c r="N8" i="1" s="1"/>
  <c r="E32" i="1" l="1"/>
  <c r="G32" i="1" s="1"/>
  <c r="I32" i="1" s="1"/>
</calcChain>
</file>

<file path=xl/sharedStrings.xml><?xml version="1.0" encoding="utf-8"?>
<sst xmlns="http://schemas.openxmlformats.org/spreadsheetml/2006/main" count="55" uniqueCount="40">
  <si>
    <t>Tinuum Exclusivity and Fees Agreement</t>
  </si>
  <si>
    <t>($000)</t>
  </si>
  <si>
    <t>Collected thru Feb '17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</si>
  <si>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</si>
  <si>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</si>
  <si>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</si>
  <si>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</si>
  <si>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</si>
  <si>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</si>
  <si>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</si>
  <si>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</si>
  <si>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</si>
  <si>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</si>
  <si>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</si>
  <si>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Notes:</t>
  </si>
  <si>
    <t>Tinuum has the right to terminate this agreement with 30 days notice before the end of each quarter.  Tinuum has not expressed any interest in</t>
  </si>
  <si>
    <t>terminating the agreement.</t>
  </si>
  <si>
    <t>The March payment for Ghent includes 19 days of reservation fee plus 1 day of refined coal production.</t>
  </si>
  <si>
    <t>Goldman Ghent Agreement</t>
  </si>
  <si>
    <t>Ghent</t>
  </si>
  <si>
    <t>March fee represent a Start Date of March 20.</t>
  </si>
  <si>
    <t>Monthly fees would be paid through August 2021 (Term of the agreements) if not terminated earlier.</t>
  </si>
  <si>
    <t>Goldman has the right to terminate the agreements if tax reform impacts the Section 45 Production Tax Credits or if Ghent's coal burn</t>
  </si>
  <si>
    <t>doesn't reach minimum burn thresholds established in the Refined Coal Sales Agreement.</t>
  </si>
  <si>
    <t>50 Months</t>
  </si>
  <si>
    <t>July 2017 - August 2021</t>
  </si>
  <si>
    <t>Fees Received through June 30, 2017</t>
  </si>
  <si>
    <t>Annual Refined Coal Fees</t>
  </si>
  <si>
    <t>Total Company</t>
  </si>
  <si>
    <t>Juris Factor</t>
  </si>
  <si>
    <t>Kentucky Juris</t>
  </si>
  <si>
    <t>Included in FC TY Rev Req</t>
  </si>
  <si>
    <t>Rev Req Adj</t>
  </si>
  <si>
    <t>KU</t>
  </si>
  <si>
    <t>The allocation percentages are as follows:</t>
  </si>
  <si>
    <t>Kentucky                87.912%</t>
  </si>
  <si>
    <t>FERC                        8.446%</t>
  </si>
  <si>
    <t>Virginia                   3.642%</t>
  </si>
  <si>
    <r>
      <t>Ghent</t>
    </r>
    <r>
      <rPr>
        <b/>
        <vertAlign val="superscript"/>
        <sz val="11"/>
        <color theme="1"/>
        <rFont val="Calibri"/>
        <family val="2"/>
      </rPr>
      <t>2</t>
    </r>
  </si>
  <si>
    <t>KU Estimated Payments/Fees from Refined Coal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</si>
</sst>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_);_(&quot;$&quot;* \(#,##0.0000\);_(&quot;$&quot;* &quot;-&quot;??_);_(@_)"/>
    <numFmt numFmtId="166" formatCode="_(* #,##0.000_);_(* \(#,##0.000\);_(* &quot;-&quot;??_);_(@_)"/>
    <numFmt numFmtId="168" formatCode="0.0000"/>
    <numFmt numFmtId="169" formatCode="_(* #,##0_);_(* \(#,##0\);_(* &quot;-&quot;??_);_(@_)"/>
    <numFmt numFmtId="170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vertAlign val="super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6" fontId="7" fillId="0" borderId="1" xfId="0" quotePrefix="1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7" fontId="0" fillId="0" borderId="0" xfId="0" applyNumberFormat="1"/>
    <xf numFmtId="164" fontId="0" fillId="0" borderId="0" xfId="1" applyNumberFormat="1" applyFont="1"/>
    <xf numFmtId="0" fontId="2" fillId="0" borderId="0" xfId="0" applyFont="1"/>
    <xf numFmtId="164" fontId="2" fillId="0" borderId="0" xfId="1" applyNumberFormat="1" applyFont="1"/>
    <xf numFmtId="164" fontId="0" fillId="0" borderId="0" xfId="1" applyNumberFormat="1" applyFont="1" applyBorder="1"/>
    <xf numFmtId="0" fontId="0" fillId="0" borderId="0" xfId="0" applyBorder="1"/>
    <xf numFmtId="164" fontId="2" fillId="0" borderId="0" xfId="1" applyNumberFormat="1" applyFont="1" applyBorder="1"/>
    <xf numFmtId="165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6" fontId="4" fillId="0" borderId="2" xfId="0" quotePrefix="1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6" fontId="0" fillId="0" borderId="0" xfId="2" applyNumberFormat="1" applyFont="1"/>
    <xf numFmtId="166" fontId="2" fillId="0" borderId="0" xfId="2" applyNumberFormat="1" applyFont="1"/>
    <xf numFmtId="168" fontId="0" fillId="0" borderId="0" xfId="0" applyNumberFormat="1"/>
    <xf numFmtId="0" fontId="0" fillId="0" borderId="0" xfId="0" applyAlignment="1">
      <alignment vertical="center"/>
    </xf>
    <xf numFmtId="43" fontId="0" fillId="0" borderId="0" xfId="0" applyNumberFormat="1"/>
    <xf numFmtId="0" fontId="8" fillId="0" borderId="0" xfId="0" applyFont="1" applyAlignment="1">
      <alignment vertical="center"/>
    </xf>
    <xf numFmtId="169" fontId="0" fillId="0" borderId="0" xfId="2" applyNumberFormat="1" applyFont="1"/>
    <xf numFmtId="169" fontId="2" fillId="0" borderId="0" xfId="2" applyNumberFormat="1" applyFont="1"/>
    <xf numFmtId="170" fontId="0" fillId="0" borderId="0" xfId="4" applyNumberFormat="1" applyFont="1"/>
  </cellXfs>
  <cellStyles count="5">
    <cellStyle name="Comma 2" xfId="2"/>
    <cellStyle name="Currency" xfId="1" builtinId="4"/>
    <cellStyle name="Normal" xfId="0" builtinId="0"/>
    <cellStyle name="Percent" xfId="4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11661\AppData\Local\Microsoft\Windows\Temporary%20Internet%20Files\Content.Outlook\NXN7R8OD\KU-2015-SettlementCalc-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11661\AppData\Local\Microsoft\Windows\Temporary%20Internet%20Files\Content.Outlook\NXN7R8OD\LGE%20-%202015%20-%20Electric-SettlementCalc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2016/Settlement/Settlement%20Analysis%20-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\2009%20VA%20AIF\Labor%20Pro%20Forma\Average%20Labor%20-%20Dollars%20&amp;%20Hours%20200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-SettlementCalc-v1"/>
      <sheetName val="Comparison"/>
      <sheetName val="Reserve by Acct"/>
      <sheetName val="2006Study"/>
    </sheetNames>
    <sheetDataSet>
      <sheetData sheetId="0"/>
      <sheetData sheetId="1" refreshError="1"/>
      <sheetData sheetId="2">
        <row r="4">
          <cell r="L4">
            <v>5615</v>
          </cell>
          <cell r="M4" t="str">
            <v>Green River Units 1 and 2</v>
          </cell>
          <cell r="N4">
            <v>-20</v>
          </cell>
        </row>
        <row r="5">
          <cell r="L5">
            <v>5643</v>
          </cell>
          <cell r="M5" t="str">
            <v>Pineville Unit 3</v>
          </cell>
          <cell r="N5">
            <v>-622439</v>
          </cell>
        </row>
        <row r="6">
          <cell r="L6">
            <v>5644</v>
          </cell>
          <cell r="M6" t="str">
            <v>Pineville Units 1 and 2</v>
          </cell>
          <cell r="N6">
            <v>-254230</v>
          </cell>
        </row>
        <row r="7">
          <cell r="L7">
            <v>5660</v>
          </cell>
          <cell r="M7" t="str">
            <v>Ghent Unit 3 Scrubber</v>
          </cell>
          <cell r="N7">
            <v>0</v>
          </cell>
        </row>
      </sheetData>
      <sheetData sheetId="3">
        <row r="2">
          <cell r="D2" t="str">
            <v>KENTUCKY UTILITIES</v>
          </cell>
        </row>
        <row r="4">
          <cell r="D4" t="str">
            <v>SUMMARY OF ESTIMATED SURVIVOR CURVES, NET SALVAGE, ORIGINAL COST, BOOK DEPRECIATION RESERVE AND</v>
          </cell>
        </row>
        <row r="5">
          <cell r="D5" t="str">
            <v>CALCULATED ANNUAL DEPRECIATION RATES AS OF DECEMBER 31, 2006</v>
          </cell>
        </row>
        <row r="8">
          <cell r="J8" t="str">
            <v>NET</v>
          </cell>
          <cell r="N8" t="str">
            <v>BOOK</v>
          </cell>
          <cell r="R8" t="str">
            <v xml:space="preserve">CALCULATED ANNUAL </v>
          </cell>
          <cell r="V8" t="str">
            <v>COMPOSITE</v>
          </cell>
        </row>
        <row r="9">
          <cell r="H9" t="str">
            <v>SURVIVOR</v>
          </cell>
          <cell r="J9" t="str">
            <v>SALVAGE</v>
          </cell>
          <cell r="L9" t="str">
            <v>ORIGINAL</v>
          </cell>
          <cell r="N9" t="str">
            <v>DEPRECIATION</v>
          </cell>
          <cell r="P9" t="str">
            <v>FUTURE</v>
          </cell>
          <cell r="R9" t="str">
            <v xml:space="preserve">ACCRUAL </v>
          </cell>
          <cell r="T9" t="str">
            <v>ACCRUAL</v>
          </cell>
          <cell r="V9" t="str">
            <v>REMAINING</v>
          </cell>
        </row>
        <row r="10">
          <cell r="F10" t="str">
            <v>ACCOUNT</v>
          </cell>
          <cell r="H10" t="str">
            <v>CURVE</v>
          </cell>
          <cell r="J10" t="str">
            <v>PERCENT</v>
          </cell>
          <cell r="L10" t="str">
            <v>COST</v>
          </cell>
          <cell r="N10" t="str">
            <v>RESERVE</v>
          </cell>
          <cell r="P10" t="str">
            <v>ACCRUALS</v>
          </cell>
          <cell r="R10" t="str">
            <v>AMOUNT</v>
          </cell>
          <cell r="T10" t="str">
            <v>RATE</v>
          </cell>
          <cell r="V10" t="str">
            <v>LIFE</v>
          </cell>
        </row>
        <row r="11">
          <cell r="F11">
            <v>-1</v>
          </cell>
          <cell r="H11">
            <v>-2</v>
          </cell>
          <cell r="J11">
            <v>-3</v>
          </cell>
          <cell r="L11">
            <v>-4</v>
          </cell>
          <cell r="N11">
            <v>-5</v>
          </cell>
          <cell r="P11">
            <v>-6</v>
          </cell>
          <cell r="R11">
            <v>-7</v>
          </cell>
          <cell r="T11" t="str">
            <v>(8)=(7)/(4)</v>
          </cell>
          <cell r="V11" t="str">
            <v>(9)=(6)/(7)</v>
          </cell>
        </row>
        <row r="13">
          <cell r="F13" t="str">
            <v xml:space="preserve">DEPRECIABLE PLANT </v>
          </cell>
        </row>
        <row r="15">
          <cell r="F15" t="str">
            <v xml:space="preserve">STEAM PRODUCTION PLANT </v>
          </cell>
        </row>
        <row r="17">
          <cell r="B17">
            <v>311</v>
          </cell>
          <cell r="D17">
            <v>311</v>
          </cell>
          <cell r="F17" t="str">
            <v xml:space="preserve">STRUCTURES AND IMPROVEMENTS                   </v>
          </cell>
        </row>
        <row r="18">
          <cell r="A18" t="e">
            <v>#REF!</v>
          </cell>
          <cell r="B18">
            <v>311</v>
          </cell>
          <cell r="C18" t="e">
            <v>#REF!</v>
          </cell>
          <cell r="F18" t="str">
            <v xml:space="preserve">  TRIMBLE COUNTY UNIT 2</v>
          </cell>
          <cell r="H18" t="str">
            <v>100-S1.5</v>
          </cell>
          <cell r="I18" t="str">
            <v>*</v>
          </cell>
          <cell r="J18">
            <v>-5</v>
          </cell>
          <cell r="T18">
            <v>2.1</v>
          </cell>
        </row>
        <row r="19">
          <cell r="A19" t="e">
            <v>#REF!</v>
          </cell>
          <cell r="B19">
            <v>311</v>
          </cell>
          <cell r="C19" t="e">
            <v>#REF!</v>
          </cell>
          <cell r="F19" t="str">
            <v xml:space="preserve">  TRIMBLE COUNTY UNIT 2 SCRUBBER</v>
          </cell>
          <cell r="H19" t="str">
            <v>100-S1.5</v>
          </cell>
          <cell r="I19" t="str">
            <v>*</v>
          </cell>
          <cell r="J19">
            <v>-5</v>
          </cell>
          <cell r="T19">
            <v>2.1</v>
          </cell>
        </row>
        <row r="20">
          <cell r="A20" t="e">
            <v>#REF!</v>
          </cell>
          <cell r="B20">
            <v>311</v>
          </cell>
          <cell r="C20" t="e">
            <v>#REF!</v>
          </cell>
          <cell r="F20" t="str">
            <v xml:space="preserve">  TYRONE UNIT 3           </v>
          </cell>
          <cell r="H20" t="str">
            <v>100-S1.5</v>
          </cell>
          <cell r="I20" t="str">
            <v>*</v>
          </cell>
          <cell r="J20">
            <v>-5</v>
          </cell>
          <cell r="L20">
            <v>5447348.04</v>
          </cell>
          <cell r="N20">
            <v>5719715</v>
          </cell>
          <cell r="P20">
            <v>0</v>
          </cell>
          <cell r="R20">
            <v>0</v>
          </cell>
          <cell r="T20" t="str">
            <v xml:space="preserve">             -</v>
          </cell>
          <cell r="V20" t="str">
            <v xml:space="preserve">             -</v>
          </cell>
        </row>
        <row r="21">
          <cell r="A21" t="e">
            <v>#REF!</v>
          </cell>
          <cell r="B21">
            <v>311</v>
          </cell>
          <cell r="C21" t="e">
            <v>#REF!</v>
          </cell>
          <cell r="F21" t="str">
            <v xml:space="preserve">  TYRONE UNITS 1 &amp; 2      </v>
          </cell>
          <cell r="H21" t="str">
            <v>100-S1.5</v>
          </cell>
          <cell r="I21" t="str">
            <v>*</v>
          </cell>
          <cell r="J21">
            <v>-5</v>
          </cell>
          <cell r="L21">
            <v>594089.12</v>
          </cell>
          <cell r="N21">
            <v>623794</v>
          </cell>
          <cell r="P21">
            <v>0</v>
          </cell>
          <cell r="R21">
            <v>0</v>
          </cell>
          <cell r="T21" t="str">
            <v xml:space="preserve">             -</v>
          </cell>
          <cell r="V21" t="str">
            <v xml:space="preserve">             -</v>
          </cell>
        </row>
        <row r="22">
          <cell r="A22" t="e">
            <v>#REF!</v>
          </cell>
          <cell r="B22">
            <v>311</v>
          </cell>
          <cell r="C22" t="e">
            <v>#REF!</v>
          </cell>
          <cell r="F22" t="str">
            <v xml:space="preserve">  GREEN RIVER UNIT 3      </v>
          </cell>
          <cell r="H22" t="str">
            <v>100-S1.5</v>
          </cell>
          <cell r="I22" t="str">
            <v>*</v>
          </cell>
          <cell r="J22">
            <v>-5</v>
          </cell>
          <cell r="L22">
            <v>2818747.44</v>
          </cell>
          <cell r="N22">
            <v>2959685</v>
          </cell>
          <cell r="P22">
            <v>0</v>
          </cell>
          <cell r="R22">
            <v>0</v>
          </cell>
          <cell r="T22" t="str">
            <v xml:space="preserve">             -</v>
          </cell>
          <cell r="V22" t="str">
            <v xml:space="preserve">             -</v>
          </cell>
        </row>
        <row r="23">
          <cell r="A23" t="e">
            <v>#REF!</v>
          </cell>
          <cell r="B23">
            <v>311</v>
          </cell>
          <cell r="C23" t="e">
            <v>#REF!</v>
          </cell>
          <cell r="F23" t="str">
            <v xml:space="preserve">  GREEN RIVER UNIT 4      </v>
          </cell>
          <cell r="H23" t="str">
            <v>100-S1.5</v>
          </cell>
          <cell r="I23" t="str">
            <v>*</v>
          </cell>
          <cell r="J23">
            <v>-5</v>
          </cell>
          <cell r="L23">
            <v>4475383.6399999997</v>
          </cell>
          <cell r="N23">
            <v>4699153</v>
          </cell>
          <cell r="P23">
            <v>0</v>
          </cell>
          <cell r="R23">
            <v>0</v>
          </cell>
          <cell r="T23" t="str">
            <v xml:space="preserve">             -</v>
          </cell>
          <cell r="V23" t="str">
            <v xml:space="preserve">             -</v>
          </cell>
        </row>
        <row r="24">
          <cell r="A24" t="e">
            <v>#REF!</v>
          </cell>
          <cell r="B24">
            <v>311</v>
          </cell>
          <cell r="C24" t="e">
            <v>#REF!</v>
          </cell>
          <cell r="F24" t="str">
            <v xml:space="preserve">  GREEN RIVER UNITS 1 &amp; 2 </v>
          </cell>
          <cell r="H24" t="str">
            <v>100-S1.5</v>
          </cell>
          <cell r="I24" t="str">
            <v>*</v>
          </cell>
          <cell r="J24">
            <v>-5</v>
          </cell>
          <cell r="L24">
            <v>2596589.06</v>
          </cell>
          <cell r="N24">
            <v>2726419</v>
          </cell>
          <cell r="P24">
            <v>0</v>
          </cell>
          <cell r="R24">
            <v>0</v>
          </cell>
          <cell r="T24" t="str">
            <v xml:space="preserve">             -</v>
          </cell>
          <cell r="V24" t="str">
            <v xml:space="preserve">             -</v>
          </cell>
        </row>
        <row r="25">
          <cell r="A25" t="e">
            <v>#REF!</v>
          </cell>
          <cell r="B25">
            <v>311</v>
          </cell>
          <cell r="C25" t="e">
            <v>#REF!</v>
          </cell>
          <cell r="F25" t="str">
            <v xml:space="preserve">  BROWN UNIT 1</v>
          </cell>
          <cell r="H25" t="str">
            <v>100-S1.5</v>
          </cell>
          <cell r="I25" t="str">
            <v>*</v>
          </cell>
          <cell r="J25">
            <v>-5</v>
          </cell>
          <cell r="L25">
            <v>4294488.5999999996</v>
          </cell>
          <cell r="N25">
            <v>4019371</v>
          </cell>
          <cell r="P25">
            <v>489841</v>
          </cell>
          <cell r="R25">
            <v>25346</v>
          </cell>
          <cell r="T25">
            <v>0.6</v>
          </cell>
          <cell r="V25">
            <v>19.3</v>
          </cell>
        </row>
        <row r="26">
          <cell r="A26" t="e">
            <v>#REF!</v>
          </cell>
          <cell r="B26">
            <v>311</v>
          </cell>
          <cell r="C26" t="e">
            <v>#REF!</v>
          </cell>
          <cell r="F26" t="str">
            <v xml:space="preserve">  BROWN UNIT 2</v>
          </cell>
          <cell r="H26" t="str">
            <v>100-S1.5</v>
          </cell>
          <cell r="I26" t="str">
            <v>*</v>
          </cell>
          <cell r="J26">
            <v>-5</v>
          </cell>
          <cell r="L26">
            <v>1542703.85</v>
          </cell>
          <cell r="N26">
            <v>1601064</v>
          </cell>
          <cell r="P26">
            <v>18776</v>
          </cell>
          <cell r="R26">
            <v>967</v>
          </cell>
          <cell r="T26">
            <v>0.08</v>
          </cell>
          <cell r="V26">
            <v>19.399999999999999</v>
          </cell>
        </row>
        <row r="27">
          <cell r="A27" t="e">
            <v>#REF!</v>
          </cell>
          <cell r="B27">
            <v>311</v>
          </cell>
          <cell r="C27" t="e">
            <v>#REF!</v>
          </cell>
          <cell r="F27" t="str">
            <v xml:space="preserve">  BROWN UNIT 3</v>
          </cell>
          <cell r="H27" t="str">
            <v>100-S1.5</v>
          </cell>
          <cell r="I27" t="str">
            <v>*</v>
          </cell>
          <cell r="J27">
            <v>-5</v>
          </cell>
          <cell r="L27">
            <v>12466774.949999999</v>
          </cell>
          <cell r="N27">
            <v>11772698</v>
          </cell>
          <cell r="P27">
            <v>1317416</v>
          </cell>
          <cell r="R27">
            <v>68473</v>
          </cell>
          <cell r="T27">
            <v>0.54</v>
          </cell>
          <cell r="V27">
            <v>19.2</v>
          </cell>
        </row>
        <row r="28">
          <cell r="A28" t="e">
            <v>#REF!</v>
          </cell>
          <cell r="B28">
            <v>311</v>
          </cell>
          <cell r="C28" t="e">
            <v>#REF!</v>
          </cell>
          <cell r="F28" t="str">
            <v xml:space="preserve">  BROWN UNIT 1, 2 AND 3 SCRUBBER</v>
          </cell>
          <cell r="H28" t="str">
            <v>100-S1.5</v>
          </cell>
          <cell r="I28" t="str">
            <v>*</v>
          </cell>
          <cell r="J28">
            <v>-5</v>
          </cell>
          <cell r="T28">
            <v>2.65</v>
          </cell>
          <cell r="V28">
            <v>19.3</v>
          </cell>
        </row>
        <row r="29">
          <cell r="A29" t="e">
            <v>#REF!</v>
          </cell>
          <cell r="B29">
            <v>311</v>
          </cell>
          <cell r="C29" t="e">
            <v>#REF!</v>
          </cell>
          <cell r="F29" t="str">
            <v xml:space="preserve">  PINEVILLE UNIT  3      </v>
          </cell>
          <cell r="H29" t="str">
            <v>100-S1.5</v>
          </cell>
          <cell r="I29" t="str">
            <v>*</v>
          </cell>
          <cell r="J29">
            <v>-5</v>
          </cell>
          <cell r="T29">
            <v>0</v>
          </cell>
          <cell r="V29">
            <v>0</v>
          </cell>
        </row>
        <row r="30">
          <cell r="A30" t="e">
            <v>#REF!</v>
          </cell>
          <cell r="B30">
            <v>311</v>
          </cell>
          <cell r="C30" t="e">
            <v>#REF!</v>
          </cell>
          <cell r="F30" t="str">
            <v xml:space="preserve">  GHENT UNIT 1 SCRUBBER   </v>
          </cell>
          <cell r="H30" t="str">
            <v>100-S1.5</v>
          </cell>
          <cell r="I30" t="str">
            <v>*</v>
          </cell>
          <cell r="J30">
            <v>-5</v>
          </cell>
          <cell r="L30">
            <v>24298756</v>
          </cell>
          <cell r="N30">
            <v>12908242</v>
          </cell>
          <cell r="P30">
            <v>12605452</v>
          </cell>
          <cell r="R30">
            <v>652456</v>
          </cell>
          <cell r="T30">
            <v>2.65</v>
          </cell>
          <cell r="V30">
            <v>19.3</v>
          </cell>
        </row>
        <row r="31">
          <cell r="A31" t="e">
            <v>#REF!</v>
          </cell>
          <cell r="B31">
            <v>311</v>
          </cell>
          <cell r="C31" t="e">
            <v>#REF!</v>
          </cell>
          <cell r="F31" t="str">
            <v xml:space="preserve">  GHENT UNIT 1            </v>
          </cell>
          <cell r="H31" t="str">
            <v>100-S1.5</v>
          </cell>
          <cell r="I31" t="str">
            <v>*</v>
          </cell>
          <cell r="J31">
            <v>-5</v>
          </cell>
          <cell r="L31">
            <v>17160534.100000001</v>
          </cell>
          <cell r="N31">
            <v>16693763</v>
          </cell>
          <cell r="P31">
            <v>1324798</v>
          </cell>
          <cell r="R31">
            <v>69345</v>
          </cell>
          <cell r="T31">
            <v>0.39</v>
          </cell>
          <cell r="V31">
            <v>19.100000000000001</v>
          </cell>
        </row>
        <row r="32">
          <cell r="A32" t="e">
            <v>#REF!</v>
          </cell>
          <cell r="B32">
            <v>311</v>
          </cell>
          <cell r="C32" t="e">
            <v>#REF!</v>
          </cell>
          <cell r="F32" t="str">
            <v xml:space="preserve">  GHENT UNIT 2            </v>
          </cell>
          <cell r="H32" t="str">
            <v>100-S1.5</v>
          </cell>
          <cell r="I32" t="str">
            <v>*</v>
          </cell>
          <cell r="J32">
            <v>-5</v>
          </cell>
          <cell r="L32">
            <v>16175819.550000001</v>
          </cell>
          <cell r="N32">
            <v>15322267</v>
          </cell>
          <cell r="P32">
            <v>1662345</v>
          </cell>
          <cell r="R32">
            <v>83706</v>
          </cell>
          <cell r="T32">
            <v>0.5</v>
          </cell>
          <cell r="V32">
            <v>19.899999999999999</v>
          </cell>
        </row>
        <row r="33">
          <cell r="A33" t="e">
            <v>#REF!</v>
          </cell>
          <cell r="B33">
            <v>311</v>
          </cell>
          <cell r="C33" t="e">
            <v>#REF!</v>
          </cell>
          <cell r="F33" t="str">
            <v xml:space="preserve">  GHENT UNIT 3            </v>
          </cell>
          <cell r="H33" t="str">
            <v>100-S1.5</v>
          </cell>
          <cell r="I33" t="str">
            <v>*</v>
          </cell>
          <cell r="J33">
            <v>-5</v>
          </cell>
          <cell r="L33">
            <v>43264065.359999999</v>
          </cell>
          <cell r="N33">
            <v>30879487</v>
          </cell>
          <cell r="P33">
            <v>14547783</v>
          </cell>
          <cell r="R33">
            <v>515455</v>
          </cell>
          <cell r="T33">
            <v>1.19</v>
          </cell>
          <cell r="V33">
            <v>28.2</v>
          </cell>
        </row>
        <row r="34">
          <cell r="A34" t="e">
            <v>#REF!</v>
          </cell>
          <cell r="B34">
            <v>311</v>
          </cell>
          <cell r="C34" t="e">
            <v>#REF!</v>
          </cell>
          <cell r="F34" t="str">
            <v xml:space="preserve">  GHENT UNIT 4            </v>
          </cell>
          <cell r="H34" t="str">
            <v>100-S1.5</v>
          </cell>
          <cell r="I34" t="str">
            <v>*</v>
          </cell>
          <cell r="J34">
            <v>-5</v>
          </cell>
          <cell r="L34">
            <v>22674768.920000002</v>
          </cell>
          <cell r="N34">
            <v>14696973</v>
          </cell>
          <cell r="P34">
            <v>9111535</v>
          </cell>
          <cell r="R34">
            <v>321933</v>
          </cell>
          <cell r="T34">
            <v>1.41</v>
          </cell>
          <cell r="V34">
            <v>28.3</v>
          </cell>
        </row>
        <row r="35">
          <cell r="A35" t="e">
            <v>#REF!</v>
          </cell>
          <cell r="B35">
            <v>311</v>
          </cell>
          <cell r="C35" t="e">
            <v>#REF!</v>
          </cell>
          <cell r="F35" t="str">
            <v xml:space="preserve">  SYSTEM LABORATORY       </v>
          </cell>
          <cell r="H35" t="str">
            <v>100-S1.5</v>
          </cell>
          <cell r="I35" t="str">
            <v>*</v>
          </cell>
          <cell r="J35">
            <v>-5</v>
          </cell>
          <cell r="L35">
            <v>805717</v>
          </cell>
          <cell r="N35">
            <v>489488</v>
          </cell>
          <cell r="P35">
            <v>356515</v>
          </cell>
          <cell r="R35">
            <v>12554</v>
          </cell>
          <cell r="T35">
            <v>1.54</v>
          </cell>
          <cell r="V35">
            <v>28.4</v>
          </cell>
        </row>
        <row r="36">
          <cell r="B36">
            <v>311</v>
          </cell>
        </row>
        <row r="37">
          <cell r="B37">
            <v>311</v>
          </cell>
          <cell r="F37" t="str">
            <v>TOTAL ACCOUNT 311 - STRUCTURES AND IMPROVEMENTS</v>
          </cell>
          <cell r="L37">
            <v>158615785.63</v>
          </cell>
          <cell r="N37">
            <v>125112119</v>
          </cell>
          <cell r="P37">
            <v>41434461</v>
          </cell>
          <cell r="R37">
            <v>1750235</v>
          </cell>
          <cell r="T37">
            <v>1.1034431365379607</v>
          </cell>
          <cell r="V37">
            <v>23.7</v>
          </cell>
        </row>
        <row r="38">
          <cell r="B38">
            <v>311</v>
          </cell>
        </row>
        <row r="39">
          <cell r="B39">
            <v>312</v>
          </cell>
          <cell r="D39">
            <v>312</v>
          </cell>
          <cell r="F39" t="str">
            <v xml:space="preserve">BOILER PLANT EQUIPMENT </v>
          </cell>
        </row>
        <row r="40">
          <cell r="A40" t="e">
            <v>#REF!</v>
          </cell>
          <cell r="B40">
            <v>312</v>
          </cell>
          <cell r="C40" t="e">
            <v>#REF!</v>
          </cell>
          <cell r="F40" t="str">
            <v xml:space="preserve">  TRIMBLE COUNTY UNIT 2</v>
          </cell>
          <cell r="J40">
            <v>-20</v>
          </cell>
          <cell r="T40">
            <v>4.28</v>
          </cell>
        </row>
        <row r="41">
          <cell r="A41" t="e">
            <v>#REF!</v>
          </cell>
          <cell r="B41">
            <v>312</v>
          </cell>
          <cell r="C41" t="e">
            <v>#REF!</v>
          </cell>
          <cell r="F41" t="str">
            <v xml:space="preserve">  TRIMBLE COUNTY UNIT 2 SCRUBBER</v>
          </cell>
          <cell r="J41">
            <v>-20</v>
          </cell>
          <cell r="T41">
            <v>4.28</v>
          </cell>
        </row>
        <row r="42">
          <cell r="A42" t="e">
            <v>#REF!</v>
          </cell>
          <cell r="B42">
            <v>312</v>
          </cell>
          <cell r="C42" t="e">
            <v>#REF!</v>
          </cell>
          <cell r="F42" t="str">
            <v xml:space="preserve">  TYRONE UNIT 3         </v>
          </cell>
          <cell r="H42" t="str">
            <v>65-R2</v>
          </cell>
          <cell r="I42" t="str">
            <v>*</v>
          </cell>
          <cell r="J42">
            <v>-20</v>
          </cell>
          <cell r="L42">
            <v>12078002.67</v>
          </cell>
          <cell r="N42">
            <v>8722987</v>
          </cell>
          <cell r="P42">
            <v>5770617</v>
          </cell>
          <cell r="R42">
            <v>519882</v>
          </cell>
          <cell r="T42">
            <v>3.99</v>
          </cell>
          <cell r="V42">
            <v>11.1</v>
          </cell>
        </row>
        <row r="43">
          <cell r="A43" t="e">
            <v>#REF!</v>
          </cell>
          <cell r="B43">
            <v>312</v>
          </cell>
          <cell r="C43" t="e">
            <v>#REF!</v>
          </cell>
          <cell r="F43" t="str">
            <v xml:space="preserve">  TYRONE UNITS 1 &amp; 2    </v>
          </cell>
          <cell r="H43" t="str">
            <v>65-R2</v>
          </cell>
          <cell r="I43" t="str">
            <v>*</v>
          </cell>
          <cell r="J43">
            <v>-20</v>
          </cell>
          <cell r="L43">
            <v>3531623.26</v>
          </cell>
          <cell r="N43">
            <v>4237948</v>
          </cell>
          <cell r="P43">
            <v>0</v>
          </cell>
          <cell r="R43">
            <v>0</v>
          </cell>
          <cell r="T43">
            <v>0.14000000000000001</v>
          </cell>
          <cell r="V43" t="str">
            <v xml:space="preserve">             -</v>
          </cell>
        </row>
        <row r="44">
          <cell r="A44" t="e">
            <v>#REF!</v>
          </cell>
          <cell r="B44">
            <v>312</v>
          </cell>
          <cell r="C44" t="e">
            <v>#REF!</v>
          </cell>
          <cell r="F44" t="str">
            <v xml:space="preserve">  GREEN RIVER UNIT 3    </v>
          </cell>
          <cell r="H44" t="str">
            <v>65-R2</v>
          </cell>
          <cell r="I44" t="str">
            <v>*</v>
          </cell>
          <cell r="J44">
            <v>-20</v>
          </cell>
          <cell r="L44">
            <v>11195261.77</v>
          </cell>
          <cell r="N44">
            <v>9229286</v>
          </cell>
          <cell r="P44">
            <v>4205028</v>
          </cell>
          <cell r="R44">
            <v>379029</v>
          </cell>
          <cell r="T44">
            <v>3.08</v>
          </cell>
          <cell r="V44">
            <v>11.1</v>
          </cell>
        </row>
        <row r="45">
          <cell r="A45" t="e">
            <v>#REF!</v>
          </cell>
          <cell r="B45">
            <v>312</v>
          </cell>
          <cell r="C45" t="e">
            <v>#REF!</v>
          </cell>
          <cell r="F45" t="str">
            <v xml:space="preserve">  GREEN RIVER UNIT 4    </v>
          </cell>
          <cell r="H45" t="str">
            <v>65-R2</v>
          </cell>
          <cell r="I45" t="str">
            <v>*</v>
          </cell>
          <cell r="J45">
            <v>-20</v>
          </cell>
          <cell r="L45">
            <v>23652944.82</v>
          </cell>
          <cell r="N45">
            <v>16557439</v>
          </cell>
          <cell r="P45">
            <v>11826097</v>
          </cell>
          <cell r="R45">
            <v>1063270</v>
          </cell>
          <cell r="T45">
            <v>4.2</v>
          </cell>
          <cell r="V45">
            <v>11.1</v>
          </cell>
        </row>
        <row r="46">
          <cell r="A46" t="e">
            <v>#REF!</v>
          </cell>
          <cell r="B46">
            <v>312</v>
          </cell>
          <cell r="C46" t="e">
            <v>#REF!</v>
          </cell>
          <cell r="F46" t="str">
            <v xml:space="preserve">  GREEN RIVER UNITS 1 &amp; 2 </v>
          </cell>
          <cell r="H46" t="str">
            <v>65-R2</v>
          </cell>
          <cell r="I46" t="str">
            <v>*</v>
          </cell>
          <cell r="J46">
            <v>-20</v>
          </cell>
          <cell r="L46">
            <v>399431.39</v>
          </cell>
          <cell r="N46">
            <v>368045</v>
          </cell>
          <cell r="P46">
            <v>111274</v>
          </cell>
          <cell r="R46">
            <v>10056</v>
          </cell>
          <cell r="T46">
            <v>2.1800000000000002</v>
          </cell>
          <cell r="V46">
            <v>11.1</v>
          </cell>
        </row>
        <row r="47">
          <cell r="A47" t="e">
            <v>#REF!</v>
          </cell>
          <cell r="B47">
            <v>312</v>
          </cell>
          <cell r="C47" t="e">
            <v>#REF!</v>
          </cell>
          <cell r="F47" t="str">
            <v xml:space="preserve">  BROWN UNIT 1</v>
          </cell>
          <cell r="H47" t="str">
            <v>65-R2</v>
          </cell>
          <cell r="I47" t="str">
            <v>*</v>
          </cell>
          <cell r="J47">
            <v>-20</v>
          </cell>
          <cell r="L47">
            <v>35546187.280000001</v>
          </cell>
          <cell r="N47">
            <v>22619327</v>
          </cell>
          <cell r="P47">
            <v>20036098</v>
          </cell>
          <cell r="R47">
            <v>1103182</v>
          </cell>
          <cell r="T47">
            <v>2.98</v>
          </cell>
          <cell r="V47">
            <v>18.2</v>
          </cell>
        </row>
        <row r="48">
          <cell r="A48" t="e">
            <v>#REF!</v>
          </cell>
          <cell r="B48">
            <v>312</v>
          </cell>
          <cell r="C48" t="e">
            <v>#REF!</v>
          </cell>
          <cell r="F48" t="str">
            <v xml:space="preserve">  BROWN UNIT 2</v>
          </cell>
          <cell r="H48" t="str">
            <v>65-R2</v>
          </cell>
          <cell r="I48" t="str">
            <v>*</v>
          </cell>
          <cell r="J48">
            <v>-20</v>
          </cell>
          <cell r="L48">
            <v>29161949.77</v>
          </cell>
          <cell r="N48">
            <v>18383045</v>
          </cell>
          <cell r="P48">
            <v>16611295</v>
          </cell>
          <cell r="R48">
            <v>916666</v>
          </cell>
          <cell r="T48">
            <v>3.01</v>
          </cell>
          <cell r="V48">
            <v>18.100000000000001</v>
          </cell>
        </row>
        <row r="49">
          <cell r="A49" t="e">
            <v>#REF!</v>
          </cell>
          <cell r="B49">
            <v>312</v>
          </cell>
          <cell r="C49" t="e">
            <v>#REF!</v>
          </cell>
          <cell r="F49" t="str">
            <v xml:space="preserve">  BROWN UNIT 3</v>
          </cell>
          <cell r="H49" t="str">
            <v>65-R2</v>
          </cell>
          <cell r="I49" t="str">
            <v>*</v>
          </cell>
          <cell r="J49">
            <v>-20</v>
          </cell>
          <cell r="L49">
            <v>79655480.640000001</v>
          </cell>
          <cell r="N49">
            <v>53468196</v>
          </cell>
          <cell r="P49">
            <v>42118379</v>
          </cell>
          <cell r="R49">
            <v>2346042</v>
          </cell>
          <cell r="T49">
            <v>2.8</v>
          </cell>
          <cell r="V49">
            <v>18</v>
          </cell>
        </row>
        <row r="50">
          <cell r="A50" t="e">
            <v>#REF!</v>
          </cell>
          <cell r="B50">
            <v>312</v>
          </cell>
          <cell r="C50" t="e">
            <v>#REF!</v>
          </cell>
          <cell r="F50" t="str">
            <v xml:space="preserve">  BROWN UNIT 1, 2 AND 3 SCRUBBER</v>
          </cell>
          <cell r="H50" t="str">
            <v>65-R2</v>
          </cell>
          <cell r="I50" t="str">
            <v>*</v>
          </cell>
          <cell r="J50">
            <v>-5</v>
          </cell>
          <cell r="T50">
            <v>3.87</v>
          </cell>
          <cell r="V50">
            <v>18</v>
          </cell>
        </row>
        <row r="51">
          <cell r="A51" t="e">
            <v>#REF!</v>
          </cell>
          <cell r="B51">
            <v>312</v>
          </cell>
          <cell r="C51" t="e">
            <v>#REF!</v>
          </cell>
          <cell r="F51" t="str">
            <v xml:space="preserve">  PINEVILLE UNIT  3      </v>
          </cell>
          <cell r="H51" t="str">
            <v>65-R2</v>
          </cell>
          <cell r="I51" t="str">
            <v>*</v>
          </cell>
          <cell r="J51">
            <v>-20</v>
          </cell>
          <cell r="L51">
            <v>279751.37</v>
          </cell>
          <cell r="N51">
            <v>335702</v>
          </cell>
          <cell r="P51">
            <v>0</v>
          </cell>
          <cell r="R51">
            <v>0</v>
          </cell>
          <cell r="T51" t="str">
            <v xml:space="preserve">             -</v>
          </cell>
          <cell r="V51" t="str">
            <v xml:space="preserve">             -</v>
          </cell>
        </row>
        <row r="52">
          <cell r="A52" t="e">
            <v>#REF!</v>
          </cell>
          <cell r="B52">
            <v>312</v>
          </cell>
          <cell r="C52" t="e">
            <v>#REF!</v>
          </cell>
          <cell r="F52" t="str">
            <v xml:space="preserve">  GHENT UNIT 1 SCRUBBER </v>
          </cell>
          <cell r="H52" t="str">
            <v>65-R2</v>
          </cell>
          <cell r="I52" t="str">
            <v>*</v>
          </cell>
          <cell r="J52">
            <v>-20</v>
          </cell>
          <cell r="L52">
            <v>86520258.200000003</v>
          </cell>
          <cell r="N52">
            <v>39966835</v>
          </cell>
          <cell r="P52">
            <v>63857475</v>
          </cell>
          <cell r="R52">
            <v>3465712</v>
          </cell>
          <cell r="T52">
            <v>3.87</v>
          </cell>
          <cell r="V52">
            <v>18.399999999999999</v>
          </cell>
        </row>
        <row r="53">
          <cell r="A53" t="e">
            <v>#REF!</v>
          </cell>
          <cell r="B53">
            <v>312</v>
          </cell>
          <cell r="C53" t="e">
            <v>#REF!</v>
          </cell>
          <cell r="F53" t="str">
            <v xml:space="preserve">  GHENT UNIT 1          </v>
          </cell>
          <cell r="H53" t="str">
            <v>65-R2</v>
          </cell>
          <cell r="I53" t="str">
            <v>*</v>
          </cell>
          <cell r="J53">
            <v>-20</v>
          </cell>
          <cell r="L53">
            <v>162626761.08000001</v>
          </cell>
          <cell r="N53">
            <v>76622234</v>
          </cell>
          <cell r="P53">
            <v>118529880</v>
          </cell>
          <cell r="R53">
            <v>6529927</v>
          </cell>
          <cell r="T53">
            <v>3.84</v>
          </cell>
          <cell r="V53">
            <v>18.2</v>
          </cell>
        </row>
        <row r="54">
          <cell r="A54" t="e">
            <v>#REF!</v>
          </cell>
          <cell r="B54">
            <v>312</v>
          </cell>
          <cell r="C54" t="e">
            <v>#REF!</v>
          </cell>
          <cell r="F54" t="str">
            <v xml:space="preserve">  GHENT UNIT 2          </v>
          </cell>
          <cell r="H54" t="str">
            <v>65-R2</v>
          </cell>
          <cell r="I54" t="str">
            <v>*</v>
          </cell>
          <cell r="J54">
            <v>-20</v>
          </cell>
          <cell r="L54">
            <v>89742087.019999996</v>
          </cell>
          <cell r="N54">
            <v>66731446</v>
          </cell>
          <cell r="P54">
            <v>40959059</v>
          </cell>
          <cell r="R54">
            <v>2197679</v>
          </cell>
          <cell r="T54">
            <v>2.33</v>
          </cell>
          <cell r="V54">
            <v>18.600000000000001</v>
          </cell>
        </row>
        <row r="55">
          <cell r="A55" t="e">
            <v>#REF!</v>
          </cell>
          <cell r="B55">
            <v>312</v>
          </cell>
          <cell r="C55" t="e">
            <v>#REF!</v>
          </cell>
          <cell r="F55" t="str">
            <v xml:space="preserve">  GHENT UNIT 3          </v>
          </cell>
          <cell r="H55" t="str">
            <v>65-R2</v>
          </cell>
          <cell r="I55" t="str">
            <v>*</v>
          </cell>
          <cell r="J55">
            <v>-20</v>
          </cell>
          <cell r="L55">
            <v>244747430.08000001</v>
          </cell>
          <cell r="N55">
            <v>120644237</v>
          </cell>
          <cell r="P55">
            <v>173052678</v>
          </cell>
          <cell r="R55">
            <v>6756924</v>
          </cell>
          <cell r="T55">
            <v>2.63</v>
          </cell>
          <cell r="U55" t="str">
            <v>**</v>
          </cell>
          <cell r="V55">
            <v>25.6</v>
          </cell>
        </row>
        <row r="56">
          <cell r="A56" t="e">
            <v>#REF!</v>
          </cell>
          <cell r="B56">
            <v>312</v>
          </cell>
          <cell r="C56" t="e">
            <v>#REF!</v>
          </cell>
          <cell r="F56" t="str">
            <v xml:space="preserve">  GHENT UNIT 4          </v>
          </cell>
          <cell r="H56" t="str">
            <v>65-R2</v>
          </cell>
          <cell r="I56" t="str">
            <v>*</v>
          </cell>
          <cell r="J56">
            <v>-20</v>
          </cell>
          <cell r="L56">
            <v>247916189.16999999</v>
          </cell>
          <cell r="N56">
            <v>109503263</v>
          </cell>
          <cell r="P56">
            <v>187996162</v>
          </cell>
          <cell r="R56">
            <v>7280499</v>
          </cell>
          <cell r="T56">
            <v>2.79</v>
          </cell>
          <cell r="V56">
            <v>25.8</v>
          </cell>
        </row>
        <row r="57">
          <cell r="A57" t="e">
            <v>#REF!</v>
          </cell>
          <cell r="B57">
            <v>312</v>
          </cell>
          <cell r="C57" t="e">
            <v>#REF!</v>
          </cell>
          <cell r="F57" t="str">
            <v xml:space="preserve">  GHENT LOCOMOTIVES - RAIL CARS</v>
          </cell>
          <cell r="H57" t="str">
            <v>25-R2</v>
          </cell>
          <cell r="I57" t="str">
            <v xml:space="preserve"> </v>
          </cell>
          <cell r="J57">
            <v>20</v>
          </cell>
          <cell r="L57">
            <v>7647232</v>
          </cell>
          <cell r="N57">
            <v>4122523</v>
          </cell>
          <cell r="P57">
            <v>1995263</v>
          </cell>
          <cell r="R57">
            <v>184405</v>
          </cell>
          <cell r="T57">
            <v>2.5</v>
          </cell>
          <cell r="V57">
            <v>10.8</v>
          </cell>
        </row>
        <row r="58">
          <cell r="B58">
            <v>312</v>
          </cell>
        </row>
        <row r="59">
          <cell r="B59">
            <v>312</v>
          </cell>
          <cell r="F59" t="str">
            <v>TOTAL ACCOUNT 312 - BOILER PLANT EQUIPMENT</v>
          </cell>
          <cell r="L59">
            <v>1034700590.52</v>
          </cell>
          <cell r="N59">
            <v>551512513</v>
          </cell>
          <cell r="P59">
            <v>687069305</v>
          </cell>
          <cell r="R59">
            <v>32753273</v>
          </cell>
          <cell r="T59">
            <v>3.1654831648969575</v>
          </cell>
          <cell r="V59">
            <v>21</v>
          </cell>
        </row>
        <row r="60">
          <cell r="B60">
            <v>312</v>
          </cell>
        </row>
        <row r="61">
          <cell r="B61">
            <v>314</v>
          </cell>
          <cell r="D61">
            <v>314</v>
          </cell>
          <cell r="F61" t="str">
            <v xml:space="preserve">TURBOGENERATOR UNITS </v>
          </cell>
        </row>
        <row r="62">
          <cell r="A62" t="e">
            <v>#REF!</v>
          </cell>
          <cell r="B62">
            <v>314</v>
          </cell>
          <cell r="C62" t="e">
            <v>#REF!</v>
          </cell>
          <cell r="F62" t="str">
            <v xml:space="preserve">  TRIMBLE COUNTY UNIT 2</v>
          </cell>
          <cell r="J62">
            <v>-15</v>
          </cell>
          <cell r="T62">
            <v>2.78</v>
          </cell>
        </row>
        <row r="63">
          <cell r="A63" t="e">
            <v>#REF!</v>
          </cell>
          <cell r="B63">
            <v>314</v>
          </cell>
          <cell r="C63" t="e">
            <v>#REF!</v>
          </cell>
          <cell r="F63" t="str">
            <v xml:space="preserve">  TRIMBLE COUNTY UNIT 2 SCRUBBER</v>
          </cell>
          <cell r="J63">
            <v>-15</v>
          </cell>
          <cell r="T63">
            <v>2.78</v>
          </cell>
        </row>
        <row r="64">
          <cell r="A64" t="e">
            <v>#REF!</v>
          </cell>
          <cell r="B64">
            <v>314</v>
          </cell>
          <cell r="C64" t="e">
            <v>#REF!</v>
          </cell>
          <cell r="F64" t="str">
            <v xml:space="preserve">  TYRONE UNIT 3         </v>
          </cell>
          <cell r="H64" t="str">
            <v>55-R2.5</v>
          </cell>
          <cell r="I64" t="str">
            <v>*</v>
          </cell>
          <cell r="J64">
            <v>-15</v>
          </cell>
          <cell r="L64">
            <v>4154426.75</v>
          </cell>
          <cell r="N64">
            <v>3064045</v>
          </cell>
          <cell r="P64">
            <v>1713546</v>
          </cell>
          <cell r="R64">
            <v>152742</v>
          </cell>
          <cell r="T64">
            <v>3.44</v>
          </cell>
          <cell r="V64">
            <v>11.2</v>
          </cell>
        </row>
        <row r="65">
          <cell r="A65" t="e">
            <v>#REF!</v>
          </cell>
          <cell r="B65">
            <v>314</v>
          </cell>
          <cell r="C65" t="e">
            <v>#REF!</v>
          </cell>
          <cell r="F65" t="str">
            <v xml:space="preserve">  TYRONE UNITS 1 &amp; 2    </v>
          </cell>
          <cell r="H65" t="str">
            <v>55-R2.5</v>
          </cell>
          <cell r="I65" t="str">
            <v>*</v>
          </cell>
          <cell r="J65">
            <v>-15</v>
          </cell>
          <cell r="L65">
            <v>1592029</v>
          </cell>
          <cell r="N65">
            <v>1830833</v>
          </cell>
          <cell r="P65">
            <v>0</v>
          </cell>
          <cell r="R65">
            <v>0</v>
          </cell>
          <cell r="T65" t="str">
            <v xml:space="preserve">             -</v>
          </cell>
          <cell r="V65" t="str">
            <v xml:space="preserve">             -</v>
          </cell>
        </row>
        <row r="66">
          <cell r="A66" t="e">
            <v>#REF!</v>
          </cell>
          <cell r="B66">
            <v>314</v>
          </cell>
          <cell r="C66" t="e">
            <v>#REF!</v>
          </cell>
          <cell r="F66" t="str">
            <v xml:space="preserve">  GREEN RIVER UNIT 3    </v>
          </cell>
          <cell r="H66" t="str">
            <v>55-R2.5</v>
          </cell>
          <cell r="I66" t="str">
            <v>*</v>
          </cell>
          <cell r="J66">
            <v>-15</v>
          </cell>
          <cell r="L66">
            <v>4214807.78</v>
          </cell>
          <cell r="N66">
            <v>3360699</v>
          </cell>
          <cell r="P66">
            <v>1486329</v>
          </cell>
          <cell r="R66">
            <v>132222</v>
          </cell>
          <cell r="T66">
            <v>2.9</v>
          </cell>
          <cell r="V66">
            <v>11.2</v>
          </cell>
        </row>
        <row r="67">
          <cell r="A67" t="e">
            <v>#REF!</v>
          </cell>
          <cell r="B67">
            <v>314</v>
          </cell>
          <cell r="C67" t="e">
            <v>#REF!</v>
          </cell>
          <cell r="F67" t="str">
            <v xml:space="preserve">  GREEN RIVER UNIT 4    </v>
          </cell>
          <cell r="H67" t="str">
            <v>55-R2.5</v>
          </cell>
          <cell r="I67" t="str">
            <v>*</v>
          </cell>
          <cell r="J67">
            <v>-15</v>
          </cell>
          <cell r="L67">
            <v>10005416.720000001</v>
          </cell>
          <cell r="N67">
            <v>6952620</v>
          </cell>
          <cell r="P67">
            <v>4553609</v>
          </cell>
          <cell r="R67">
            <v>405353</v>
          </cell>
          <cell r="T67">
            <v>3.79</v>
          </cell>
          <cell r="V67">
            <v>11.2</v>
          </cell>
        </row>
        <row r="68">
          <cell r="A68" t="e">
            <v>#REF!</v>
          </cell>
          <cell r="B68">
            <v>314</v>
          </cell>
          <cell r="C68" t="e">
            <v>#REF!</v>
          </cell>
          <cell r="F68" t="str">
            <v xml:space="preserve">  BROWN UNIT 1</v>
          </cell>
          <cell r="H68" t="str">
            <v>55-R2.5</v>
          </cell>
          <cell r="I68" t="str">
            <v>*</v>
          </cell>
          <cell r="J68">
            <v>-15</v>
          </cell>
          <cell r="L68">
            <v>4997832.45</v>
          </cell>
          <cell r="N68">
            <v>4772139</v>
          </cell>
          <cell r="P68">
            <v>975367</v>
          </cell>
          <cell r="R68">
            <v>57983</v>
          </cell>
          <cell r="T68">
            <v>1.1200000000000001</v>
          </cell>
          <cell r="V68">
            <v>16.8</v>
          </cell>
        </row>
        <row r="69">
          <cell r="A69" t="e">
            <v>#REF!</v>
          </cell>
          <cell r="B69">
            <v>314</v>
          </cell>
          <cell r="C69" t="e">
            <v>#REF!</v>
          </cell>
          <cell r="F69" t="str">
            <v xml:space="preserve">  BROWN UNIT 2</v>
          </cell>
          <cell r="H69" t="str">
            <v>55-R2.5</v>
          </cell>
          <cell r="I69" t="str">
            <v>*</v>
          </cell>
          <cell r="J69">
            <v>-15</v>
          </cell>
          <cell r="L69">
            <v>10874093.960000001</v>
          </cell>
          <cell r="N69">
            <v>6579585</v>
          </cell>
          <cell r="P69">
            <v>5925623</v>
          </cell>
          <cell r="R69">
            <v>330582</v>
          </cell>
          <cell r="T69">
            <v>2.91</v>
          </cell>
          <cell r="V69">
            <v>17.899999999999999</v>
          </cell>
        </row>
        <row r="70">
          <cell r="A70" t="e">
            <v>#REF!</v>
          </cell>
          <cell r="B70">
            <v>314</v>
          </cell>
          <cell r="C70" t="e">
            <v>#REF!</v>
          </cell>
          <cell r="F70" t="str">
            <v xml:space="preserve">  BROWN UNIT 3</v>
          </cell>
          <cell r="H70" t="str">
            <v>55-R2.5</v>
          </cell>
          <cell r="I70" t="str">
            <v>*</v>
          </cell>
          <cell r="J70">
            <v>-15</v>
          </cell>
          <cell r="L70">
            <v>27652379.120000001</v>
          </cell>
          <cell r="N70">
            <v>15279800</v>
          </cell>
          <cell r="P70">
            <v>16520436</v>
          </cell>
          <cell r="R70">
            <v>916484</v>
          </cell>
          <cell r="T70">
            <v>3.17</v>
          </cell>
          <cell r="V70">
            <v>18</v>
          </cell>
        </row>
        <row r="71">
          <cell r="A71" t="e">
            <v>#REF!</v>
          </cell>
          <cell r="B71">
            <v>314</v>
          </cell>
          <cell r="C71" t="e">
            <v>#REF!</v>
          </cell>
          <cell r="F71" t="str">
            <v xml:space="preserve">  BROWN UNIT 1, 2 AND 3 SCRUBBER</v>
          </cell>
          <cell r="H71" t="str">
            <v>55-R2.5</v>
          </cell>
          <cell r="I71" t="str">
            <v>*</v>
          </cell>
          <cell r="J71">
            <v>-5</v>
          </cell>
          <cell r="T71">
            <v>3.17</v>
          </cell>
          <cell r="V71">
            <v>17.899999999999999</v>
          </cell>
        </row>
        <row r="72">
          <cell r="A72" t="e">
            <v>#REF!</v>
          </cell>
          <cell r="B72">
            <v>314</v>
          </cell>
          <cell r="C72" t="e">
            <v>#REF!</v>
          </cell>
          <cell r="F72" t="str">
            <v xml:space="preserve">  PINEVILLE UNIT  3      </v>
          </cell>
          <cell r="H72" t="str">
            <v>55-R2.5</v>
          </cell>
          <cell r="I72" t="str">
            <v>*</v>
          </cell>
          <cell r="J72">
            <v>-15</v>
          </cell>
          <cell r="L72">
            <v>6</v>
          </cell>
          <cell r="N72">
            <v>7</v>
          </cell>
          <cell r="P72">
            <v>0</v>
          </cell>
          <cell r="R72">
            <v>0</v>
          </cell>
          <cell r="T72" t="str">
            <v xml:space="preserve">             -</v>
          </cell>
          <cell r="V72" t="str">
            <v xml:space="preserve">             -</v>
          </cell>
        </row>
        <row r="73">
          <cell r="A73" t="e">
            <v>#REF!</v>
          </cell>
          <cell r="B73">
            <v>314</v>
          </cell>
          <cell r="C73" t="e">
            <v>#REF!</v>
          </cell>
          <cell r="F73" t="str">
            <v xml:space="preserve">  GHENT UNIT 1          </v>
          </cell>
          <cell r="H73" t="str">
            <v>55-R2.5</v>
          </cell>
          <cell r="I73" t="str">
            <v>*</v>
          </cell>
          <cell r="J73">
            <v>-15</v>
          </cell>
          <cell r="L73">
            <v>25577292</v>
          </cell>
          <cell r="N73">
            <v>18903112</v>
          </cell>
          <cell r="P73">
            <v>10510773</v>
          </cell>
          <cell r="R73">
            <v>603143</v>
          </cell>
          <cell r="T73">
            <v>2.23</v>
          </cell>
          <cell r="V73">
            <v>17.399999999999999</v>
          </cell>
        </row>
        <row r="74">
          <cell r="A74" t="e">
            <v>#REF!</v>
          </cell>
          <cell r="B74">
            <v>314</v>
          </cell>
          <cell r="C74" t="e">
            <v>#REF!</v>
          </cell>
          <cell r="F74" t="str">
            <v xml:space="preserve">  GHENT UNIT 2          </v>
          </cell>
          <cell r="H74" t="str">
            <v>55-R2.5</v>
          </cell>
          <cell r="I74" t="str">
            <v>*</v>
          </cell>
          <cell r="J74">
            <v>-15</v>
          </cell>
          <cell r="L74">
            <v>29546660.859999999</v>
          </cell>
          <cell r="N74">
            <v>22189630</v>
          </cell>
          <cell r="P74">
            <v>11789030</v>
          </cell>
          <cell r="R74">
            <v>647734</v>
          </cell>
          <cell r="T74">
            <v>2.08</v>
          </cell>
          <cell r="V74">
            <v>18.2</v>
          </cell>
        </row>
        <row r="75">
          <cell r="A75" t="e">
            <v>#REF!</v>
          </cell>
          <cell r="B75">
            <v>314</v>
          </cell>
          <cell r="C75" t="e">
            <v>#REF!</v>
          </cell>
          <cell r="F75" t="str">
            <v xml:space="preserve">  GHENT UNIT 3          </v>
          </cell>
          <cell r="H75" t="str">
            <v>55-R2.5</v>
          </cell>
          <cell r="I75" t="str">
            <v>*</v>
          </cell>
          <cell r="J75">
            <v>-15</v>
          </cell>
          <cell r="L75">
            <v>39424927.729999997</v>
          </cell>
          <cell r="N75">
            <v>25475619</v>
          </cell>
          <cell r="P75">
            <v>19863048</v>
          </cell>
          <cell r="R75">
            <v>831070</v>
          </cell>
          <cell r="T75">
            <v>2.0299999999999998</v>
          </cell>
          <cell r="V75">
            <v>23.9</v>
          </cell>
        </row>
        <row r="76">
          <cell r="A76" t="e">
            <v>#REF!</v>
          </cell>
          <cell r="B76">
            <v>314</v>
          </cell>
          <cell r="C76" t="e">
            <v>#REF!</v>
          </cell>
          <cell r="F76" t="str">
            <v xml:space="preserve">  GHENT UNIT 4          </v>
          </cell>
          <cell r="H76" t="str">
            <v>55-R2.5</v>
          </cell>
          <cell r="I76" t="str">
            <v>*</v>
          </cell>
          <cell r="J76">
            <v>-15</v>
          </cell>
          <cell r="L76">
            <v>51736214.109999999</v>
          </cell>
          <cell r="N76">
            <v>30273930</v>
          </cell>
          <cell r="P76">
            <v>29222717</v>
          </cell>
          <cell r="R76">
            <v>1189146</v>
          </cell>
          <cell r="T76">
            <v>2.2000000000000002</v>
          </cell>
          <cell r="V76">
            <v>24.6</v>
          </cell>
        </row>
        <row r="77">
          <cell r="B77">
            <v>314</v>
          </cell>
        </row>
        <row r="78">
          <cell r="B78">
            <v>314</v>
          </cell>
          <cell r="F78" t="str">
            <v>TOTAL ACCOUNT 314 - TURBOGENERATOR UNITS</v>
          </cell>
          <cell r="L78">
            <v>209776086.48000002</v>
          </cell>
          <cell r="N78">
            <v>138682019</v>
          </cell>
          <cell r="P78">
            <v>102560478</v>
          </cell>
          <cell r="R78">
            <v>5266459</v>
          </cell>
          <cell r="T78">
            <v>2.5105144672922965</v>
          </cell>
          <cell r="V78">
            <v>19.5</v>
          </cell>
        </row>
        <row r="79">
          <cell r="B79">
            <v>314</v>
          </cell>
        </row>
        <row r="80">
          <cell r="B80">
            <v>315</v>
          </cell>
          <cell r="D80">
            <v>315</v>
          </cell>
          <cell r="F80" t="str">
            <v xml:space="preserve">ACCESSORY ELECTRIC EQUIPMENT </v>
          </cell>
        </row>
        <row r="81">
          <cell r="A81" t="e">
            <v>#REF!</v>
          </cell>
          <cell r="B81">
            <v>315</v>
          </cell>
          <cell r="C81" t="e">
            <v>#REF!</v>
          </cell>
          <cell r="F81" t="str">
            <v xml:space="preserve">  TRIMBLE COUNTY UNIT 2</v>
          </cell>
          <cell r="J81">
            <v>-5</v>
          </cell>
          <cell r="T81">
            <v>2.4900000000000002</v>
          </cell>
        </row>
        <row r="82">
          <cell r="A82" t="e">
            <v>#REF!</v>
          </cell>
          <cell r="B82">
            <v>315</v>
          </cell>
          <cell r="C82" t="e">
            <v>#REF!</v>
          </cell>
          <cell r="F82" t="str">
            <v xml:space="preserve">  TRIMBLE COUNTY UNIT 2 SCRUBBER</v>
          </cell>
          <cell r="J82">
            <v>-5</v>
          </cell>
          <cell r="T82">
            <v>2.4900000000000002</v>
          </cell>
        </row>
        <row r="83">
          <cell r="A83" t="e">
            <v>#REF!</v>
          </cell>
          <cell r="B83">
            <v>315</v>
          </cell>
          <cell r="C83" t="e">
            <v>#REF!</v>
          </cell>
          <cell r="F83" t="str">
            <v xml:space="preserve">  TYRONE UNIT 3         </v>
          </cell>
          <cell r="H83" t="str">
            <v>70-S3</v>
          </cell>
          <cell r="I83" t="str">
            <v>*</v>
          </cell>
          <cell r="J83">
            <v>-5</v>
          </cell>
          <cell r="L83">
            <v>570737</v>
          </cell>
          <cell r="N83">
            <v>599274</v>
          </cell>
          <cell r="P83">
            <v>0</v>
          </cell>
          <cell r="R83">
            <v>0</v>
          </cell>
          <cell r="T83" t="str">
            <v xml:space="preserve">             -</v>
          </cell>
          <cell r="V83" t="str">
            <v xml:space="preserve">             -</v>
          </cell>
        </row>
        <row r="84">
          <cell r="A84" t="e">
            <v>#REF!</v>
          </cell>
          <cell r="B84">
            <v>315</v>
          </cell>
          <cell r="C84" t="e">
            <v>#REF!</v>
          </cell>
          <cell r="F84" t="str">
            <v xml:space="preserve">  TYRONE UNITS 1 &amp; 2      </v>
          </cell>
          <cell r="H84" t="str">
            <v>70-S3</v>
          </cell>
          <cell r="I84" t="str">
            <v>*</v>
          </cell>
          <cell r="J84">
            <v>-5</v>
          </cell>
          <cell r="L84">
            <v>828017</v>
          </cell>
          <cell r="N84">
            <v>869418</v>
          </cell>
          <cell r="P84">
            <v>0</v>
          </cell>
          <cell r="R84">
            <v>0</v>
          </cell>
          <cell r="T84" t="str">
            <v xml:space="preserve">             -</v>
          </cell>
          <cell r="V84" t="str">
            <v xml:space="preserve">             -</v>
          </cell>
        </row>
        <row r="85">
          <cell r="A85" t="e">
            <v>#REF!</v>
          </cell>
          <cell r="B85">
            <v>315</v>
          </cell>
          <cell r="C85" t="e">
            <v>#REF!</v>
          </cell>
          <cell r="F85" t="str">
            <v xml:space="preserve">  GREEN RIVER UNIT 3      </v>
          </cell>
          <cell r="H85" t="str">
            <v>70-S3</v>
          </cell>
          <cell r="I85" t="str">
            <v>*</v>
          </cell>
          <cell r="J85">
            <v>-5</v>
          </cell>
          <cell r="L85">
            <v>741256.89</v>
          </cell>
          <cell r="N85">
            <v>778320</v>
          </cell>
          <cell r="P85">
            <v>0</v>
          </cell>
          <cell r="R85">
            <v>0</v>
          </cell>
          <cell r="T85" t="str">
            <v xml:space="preserve">             -</v>
          </cell>
          <cell r="V85" t="str">
            <v xml:space="preserve">             -</v>
          </cell>
        </row>
        <row r="86">
          <cell r="A86" t="e">
            <v>#REF!</v>
          </cell>
          <cell r="B86">
            <v>315</v>
          </cell>
          <cell r="C86" t="e">
            <v>#REF!</v>
          </cell>
          <cell r="F86" t="str">
            <v xml:space="preserve">  GREEN RIVER UNIT 4      </v>
          </cell>
          <cell r="H86" t="str">
            <v>70-S3</v>
          </cell>
          <cell r="I86" t="str">
            <v>*</v>
          </cell>
          <cell r="J86">
            <v>-5</v>
          </cell>
          <cell r="L86">
            <v>1145214.3799999999</v>
          </cell>
          <cell r="N86">
            <v>1008938</v>
          </cell>
          <cell r="P86">
            <v>193538</v>
          </cell>
          <cell r="R86">
            <v>16833</v>
          </cell>
          <cell r="T86">
            <v>1.46</v>
          </cell>
          <cell r="V86">
            <v>11.5</v>
          </cell>
        </row>
        <row r="87">
          <cell r="A87" t="e">
            <v>#REF!</v>
          </cell>
          <cell r="B87">
            <v>315</v>
          </cell>
          <cell r="C87" t="e">
            <v>#REF!</v>
          </cell>
          <cell r="F87" t="str">
            <v xml:space="preserve">  BROWN UNIT 1</v>
          </cell>
          <cell r="H87" t="str">
            <v>70-S3</v>
          </cell>
          <cell r="I87" t="str">
            <v>*</v>
          </cell>
          <cell r="J87">
            <v>-5</v>
          </cell>
          <cell r="L87">
            <v>3329621.65</v>
          </cell>
          <cell r="N87">
            <v>2140357</v>
          </cell>
          <cell r="P87">
            <v>1355747</v>
          </cell>
          <cell r="R87">
            <v>69582</v>
          </cell>
          <cell r="T87">
            <v>2.1</v>
          </cell>
          <cell r="V87">
            <v>19.5</v>
          </cell>
        </row>
        <row r="88">
          <cell r="A88" t="e">
            <v>#REF!</v>
          </cell>
          <cell r="B88">
            <v>315</v>
          </cell>
          <cell r="C88" t="e">
            <v>#REF!</v>
          </cell>
          <cell r="F88" t="str">
            <v xml:space="preserve">  BROWN UNIT 2</v>
          </cell>
          <cell r="H88" t="str">
            <v>70-S3</v>
          </cell>
          <cell r="I88" t="str">
            <v>*</v>
          </cell>
          <cell r="J88">
            <v>-5</v>
          </cell>
          <cell r="L88">
            <v>997856.05</v>
          </cell>
          <cell r="N88">
            <v>960046</v>
          </cell>
          <cell r="P88">
            <v>87704</v>
          </cell>
          <cell r="R88">
            <v>4503</v>
          </cell>
          <cell r="T88">
            <v>0.48</v>
          </cell>
          <cell r="V88">
            <v>19.5</v>
          </cell>
        </row>
        <row r="89">
          <cell r="A89" t="e">
            <v>#REF!</v>
          </cell>
          <cell r="B89">
            <v>315</v>
          </cell>
          <cell r="C89" t="e">
            <v>#REF!</v>
          </cell>
          <cell r="F89" t="str">
            <v xml:space="preserve">  BROWN UNIT 3</v>
          </cell>
          <cell r="H89" t="str">
            <v>70-S3</v>
          </cell>
          <cell r="I89" t="str">
            <v>*</v>
          </cell>
          <cell r="J89">
            <v>-5</v>
          </cell>
          <cell r="L89">
            <v>5145132.1399999997</v>
          </cell>
          <cell r="N89">
            <v>4867800</v>
          </cell>
          <cell r="P89">
            <v>534587</v>
          </cell>
          <cell r="R89">
            <v>27602</v>
          </cell>
          <cell r="T89">
            <v>0.54</v>
          </cell>
          <cell r="V89">
            <v>19.399999999999999</v>
          </cell>
        </row>
        <row r="90">
          <cell r="A90" t="e">
            <v>#REF!</v>
          </cell>
          <cell r="B90">
            <v>315</v>
          </cell>
          <cell r="C90" t="e">
            <v>#REF!</v>
          </cell>
          <cell r="F90" t="str">
            <v xml:space="preserve">  BROWN UNIT 1, 2 AND 3 SCRUBBER</v>
          </cell>
          <cell r="H90" t="str">
            <v>70-S3</v>
          </cell>
          <cell r="I90" t="str">
            <v>*</v>
          </cell>
          <cell r="J90">
            <v>-5</v>
          </cell>
          <cell r="T90">
            <v>2.7</v>
          </cell>
          <cell r="V90">
            <v>19.5</v>
          </cell>
        </row>
        <row r="91">
          <cell r="A91" t="e">
            <v>#REF!</v>
          </cell>
          <cell r="B91">
            <v>315</v>
          </cell>
          <cell r="C91" t="e">
            <v>#REF!</v>
          </cell>
          <cell r="F91" t="str">
            <v xml:space="preserve">  PINEVILLE UNIT  3        </v>
          </cell>
          <cell r="H91" t="str">
            <v>70-S3</v>
          </cell>
          <cell r="I91" t="str">
            <v>*</v>
          </cell>
          <cell r="J91">
            <v>-5</v>
          </cell>
          <cell r="L91">
            <v>4091</v>
          </cell>
          <cell r="N91">
            <v>4296</v>
          </cell>
          <cell r="P91">
            <v>0</v>
          </cell>
          <cell r="R91">
            <v>0</v>
          </cell>
          <cell r="T91" t="str">
            <v xml:space="preserve">             -</v>
          </cell>
          <cell r="V91" t="str">
            <v xml:space="preserve">             -</v>
          </cell>
        </row>
        <row r="92">
          <cell r="A92" t="e">
            <v>#REF!</v>
          </cell>
          <cell r="B92">
            <v>315</v>
          </cell>
          <cell r="C92" t="e">
            <v>#REF!</v>
          </cell>
          <cell r="F92" t="str">
            <v xml:space="preserve">  GHENT UNIT 1 SCRUBBER   </v>
          </cell>
          <cell r="H92" t="str">
            <v>70-S3</v>
          </cell>
          <cell r="I92" t="str">
            <v>*</v>
          </cell>
          <cell r="J92">
            <v>-5</v>
          </cell>
          <cell r="L92">
            <v>3016784</v>
          </cell>
          <cell r="N92">
            <v>1564330</v>
          </cell>
          <cell r="P92">
            <v>1603293</v>
          </cell>
          <cell r="R92">
            <v>82305</v>
          </cell>
          <cell r="T92">
            <v>2.7</v>
          </cell>
          <cell r="V92">
            <v>19.5</v>
          </cell>
        </row>
        <row r="93">
          <cell r="A93" t="e">
            <v>#REF!</v>
          </cell>
          <cell r="B93">
            <v>315</v>
          </cell>
          <cell r="C93" t="e">
            <v>#REF!</v>
          </cell>
          <cell r="F93" t="str">
            <v xml:space="preserve">  GHENT UNIT 1            </v>
          </cell>
          <cell r="H93" t="str">
            <v>70-S3</v>
          </cell>
          <cell r="I93" t="str">
            <v>*</v>
          </cell>
          <cell r="J93">
            <v>-5</v>
          </cell>
          <cell r="L93">
            <v>7641004.9000000004</v>
          </cell>
          <cell r="N93">
            <v>7191574</v>
          </cell>
          <cell r="P93">
            <v>831482</v>
          </cell>
          <cell r="R93">
            <v>43533</v>
          </cell>
          <cell r="T93">
            <v>0.55000000000000004</v>
          </cell>
          <cell r="V93">
            <v>19.100000000000001</v>
          </cell>
        </row>
        <row r="94">
          <cell r="A94" t="e">
            <v>#REF!</v>
          </cell>
          <cell r="B94">
            <v>315</v>
          </cell>
          <cell r="C94" t="e">
            <v>#REF!</v>
          </cell>
          <cell r="F94" t="str">
            <v xml:space="preserve">  GHENT UNIT 2            </v>
          </cell>
          <cell r="H94" t="str">
            <v>70-S3</v>
          </cell>
          <cell r="I94" t="str">
            <v>*</v>
          </cell>
          <cell r="J94">
            <v>-5</v>
          </cell>
          <cell r="L94">
            <v>10785959</v>
          </cell>
          <cell r="N94">
            <v>9980211</v>
          </cell>
          <cell r="P94">
            <v>1345046</v>
          </cell>
          <cell r="R94">
            <v>68085</v>
          </cell>
          <cell r="T94">
            <v>0.6</v>
          </cell>
          <cell r="V94">
            <v>19.8</v>
          </cell>
        </row>
        <row r="95">
          <cell r="A95" t="e">
            <v>#REF!</v>
          </cell>
          <cell r="B95">
            <v>315</v>
          </cell>
          <cell r="C95" t="e">
            <v>#REF!</v>
          </cell>
          <cell r="F95" t="str">
            <v xml:space="preserve">  GHENT UNIT 3            </v>
          </cell>
          <cell r="H95" t="str">
            <v>70-S3</v>
          </cell>
          <cell r="I95" t="str">
            <v>*</v>
          </cell>
          <cell r="J95">
            <v>-5</v>
          </cell>
          <cell r="L95">
            <v>25961222</v>
          </cell>
          <cell r="N95">
            <v>19868126</v>
          </cell>
          <cell r="P95">
            <v>7391157</v>
          </cell>
          <cell r="R95">
            <v>272300</v>
          </cell>
          <cell r="T95">
            <v>1.03</v>
          </cell>
          <cell r="V95">
            <v>27.1</v>
          </cell>
        </row>
        <row r="96">
          <cell r="A96" t="e">
            <v>#REF!</v>
          </cell>
          <cell r="B96">
            <v>315</v>
          </cell>
          <cell r="C96" t="e">
            <v>#REF!</v>
          </cell>
          <cell r="F96" t="str">
            <v xml:space="preserve">  GHENT UNIT 4            </v>
          </cell>
          <cell r="H96" t="str">
            <v>70-S3</v>
          </cell>
          <cell r="I96" t="str">
            <v>*</v>
          </cell>
          <cell r="J96">
            <v>-5</v>
          </cell>
          <cell r="L96">
            <v>21911934.440000001</v>
          </cell>
          <cell r="N96">
            <v>15459339</v>
          </cell>
          <cell r="P96">
            <v>7548191</v>
          </cell>
          <cell r="R96">
            <v>271762</v>
          </cell>
          <cell r="T96">
            <v>1.22</v>
          </cell>
          <cell r="V96">
            <v>27.8</v>
          </cell>
        </row>
        <row r="97">
          <cell r="B97">
            <v>315</v>
          </cell>
        </row>
        <row r="98">
          <cell r="B98">
            <v>315</v>
          </cell>
          <cell r="F98" t="str">
            <v>TOTAL ACCOUNT 315 - ACCESSORY ELECTRIC EQUIPMENT</v>
          </cell>
          <cell r="L98">
            <v>82078830.450000003</v>
          </cell>
          <cell r="N98">
            <v>65292029</v>
          </cell>
          <cell r="P98">
            <v>20890745</v>
          </cell>
          <cell r="R98">
            <v>856505</v>
          </cell>
          <cell r="T98">
            <v>1.0435151126108668</v>
          </cell>
          <cell r="V98">
            <v>24.4</v>
          </cell>
        </row>
        <row r="99">
          <cell r="B99">
            <v>315</v>
          </cell>
        </row>
        <row r="100">
          <cell r="B100">
            <v>316</v>
          </cell>
          <cell r="D100">
            <v>316</v>
          </cell>
          <cell r="E100" t="str">
            <v xml:space="preserve"> </v>
          </cell>
          <cell r="F100" t="str">
            <v xml:space="preserve">MISCELLANEOUS PLANT EQUIPMENT </v>
          </cell>
        </row>
        <row r="101">
          <cell r="A101" t="e">
            <v>#REF!</v>
          </cell>
          <cell r="B101">
            <v>316</v>
          </cell>
          <cell r="C101" t="e">
            <v>#REF!</v>
          </cell>
          <cell r="F101" t="str">
            <v xml:space="preserve">  TRIMBLE COUNTY UNIT 2</v>
          </cell>
          <cell r="J101">
            <v>0</v>
          </cell>
          <cell r="T101">
            <v>3</v>
          </cell>
        </row>
        <row r="102">
          <cell r="A102" t="e">
            <v>#REF!</v>
          </cell>
          <cell r="B102">
            <v>316</v>
          </cell>
          <cell r="C102" t="e">
            <v>#REF!</v>
          </cell>
          <cell r="F102" t="str">
            <v xml:space="preserve">  TRIMBLE COUNTY UNIT 2 SCRUBBER</v>
          </cell>
          <cell r="J102">
            <v>0</v>
          </cell>
          <cell r="T102">
            <v>3</v>
          </cell>
        </row>
        <row r="103">
          <cell r="A103" t="e">
            <v>#REF!</v>
          </cell>
          <cell r="B103">
            <v>316</v>
          </cell>
          <cell r="C103" t="e">
            <v>#REF!</v>
          </cell>
          <cell r="F103" t="str">
            <v xml:space="preserve">  TYRONE UNIT 3         </v>
          </cell>
          <cell r="H103" t="str">
            <v>70-R1.5</v>
          </cell>
          <cell r="I103" t="str">
            <v>*</v>
          </cell>
          <cell r="J103">
            <v>0</v>
          </cell>
          <cell r="L103">
            <v>508751.25</v>
          </cell>
          <cell r="N103">
            <v>315228</v>
          </cell>
          <cell r="P103">
            <v>193523</v>
          </cell>
          <cell r="R103">
            <v>17551</v>
          </cell>
          <cell r="T103">
            <v>3.12</v>
          </cell>
          <cell r="V103">
            <v>11</v>
          </cell>
        </row>
        <row r="104">
          <cell r="A104" t="e">
            <v>#REF!</v>
          </cell>
          <cell r="B104">
            <v>316</v>
          </cell>
          <cell r="C104" t="e">
            <v>#REF!</v>
          </cell>
          <cell r="F104" t="str">
            <v xml:space="preserve">  TYRONE UNITS 1 &amp; 2    </v>
          </cell>
          <cell r="H104" t="str">
            <v>70-R1.5</v>
          </cell>
          <cell r="I104" t="str">
            <v>*</v>
          </cell>
          <cell r="J104">
            <v>0</v>
          </cell>
          <cell r="L104">
            <v>59096.15</v>
          </cell>
          <cell r="N104">
            <v>59096</v>
          </cell>
          <cell r="P104">
            <v>0</v>
          </cell>
          <cell r="R104">
            <v>0</v>
          </cell>
          <cell r="T104" t="str">
            <v xml:space="preserve">             -</v>
          </cell>
          <cell r="V104" t="str">
            <v xml:space="preserve">             -</v>
          </cell>
        </row>
        <row r="105">
          <cell r="A105" t="e">
            <v>#REF!</v>
          </cell>
          <cell r="B105">
            <v>316</v>
          </cell>
          <cell r="C105" t="e">
            <v>#REF!</v>
          </cell>
          <cell r="F105" t="str">
            <v xml:space="preserve">  GREEN RIVER UNIT 3    </v>
          </cell>
          <cell r="H105" t="str">
            <v>70-R1.5</v>
          </cell>
          <cell r="I105" t="str">
            <v>*</v>
          </cell>
          <cell r="J105">
            <v>0</v>
          </cell>
          <cell r="L105">
            <v>153389.71</v>
          </cell>
          <cell r="N105">
            <v>81176</v>
          </cell>
          <cell r="P105">
            <v>72214</v>
          </cell>
          <cell r="R105">
            <v>6560</v>
          </cell>
          <cell r="T105">
            <v>3.97</v>
          </cell>
          <cell r="V105">
            <v>11</v>
          </cell>
        </row>
        <row r="106">
          <cell r="A106" t="e">
            <v>#REF!</v>
          </cell>
          <cell r="B106">
            <v>316</v>
          </cell>
          <cell r="C106" t="e">
            <v>#REF!</v>
          </cell>
          <cell r="F106" t="str">
            <v xml:space="preserve">  GREEN RIVER UNIT 4    </v>
          </cell>
          <cell r="H106" t="str">
            <v>70-R1.5</v>
          </cell>
          <cell r="I106" t="str">
            <v>*</v>
          </cell>
          <cell r="J106">
            <v>0</v>
          </cell>
          <cell r="L106">
            <v>2096051.79</v>
          </cell>
          <cell r="N106">
            <v>1391491</v>
          </cell>
          <cell r="P106">
            <v>704560</v>
          </cell>
          <cell r="R106">
            <v>63637</v>
          </cell>
          <cell r="T106">
            <v>2.71</v>
          </cell>
          <cell r="V106">
            <v>11.1</v>
          </cell>
        </row>
        <row r="107">
          <cell r="A107" t="e">
            <v>#REF!</v>
          </cell>
          <cell r="B107">
            <v>316</v>
          </cell>
          <cell r="C107" t="e">
            <v>#REF!</v>
          </cell>
          <cell r="F107" t="str">
            <v xml:space="preserve">  GREEN RIVER UNITS 1 &amp; 2 </v>
          </cell>
          <cell r="H107" t="str">
            <v>70-R1.5</v>
          </cell>
          <cell r="I107" t="str">
            <v>*</v>
          </cell>
          <cell r="J107">
            <v>0</v>
          </cell>
          <cell r="L107">
            <v>84747.63</v>
          </cell>
          <cell r="N107">
            <v>84748</v>
          </cell>
          <cell r="P107">
            <v>0</v>
          </cell>
          <cell r="R107">
            <v>0</v>
          </cell>
          <cell r="T107" t="str">
            <v xml:space="preserve">             -</v>
          </cell>
          <cell r="V107" t="str">
            <v xml:space="preserve">             -</v>
          </cell>
        </row>
        <row r="108">
          <cell r="A108" t="e">
            <v>#REF!</v>
          </cell>
          <cell r="B108">
            <v>316</v>
          </cell>
          <cell r="C108" t="e">
            <v>#REF!</v>
          </cell>
          <cell r="F108" t="str">
            <v xml:space="preserve">  BROWN UNIT 1</v>
          </cell>
          <cell r="H108" t="str">
            <v>70-R1.5</v>
          </cell>
          <cell r="I108" t="str">
            <v>*</v>
          </cell>
          <cell r="J108">
            <v>0</v>
          </cell>
          <cell r="L108">
            <v>424040.93</v>
          </cell>
          <cell r="N108">
            <v>240971</v>
          </cell>
          <cell r="P108">
            <v>183070</v>
          </cell>
          <cell r="R108">
            <v>10204</v>
          </cell>
          <cell r="T108">
            <v>2.2599999999999998</v>
          </cell>
          <cell r="V108">
            <v>17.899999999999999</v>
          </cell>
        </row>
        <row r="109">
          <cell r="A109" t="e">
            <v>#REF!</v>
          </cell>
          <cell r="B109">
            <v>316</v>
          </cell>
          <cell r="C109" t="e">
            <v>#REF!</v>
          </cell>
          <cell r="F109" t="str">
            <v xml:space="preserve">  BROWN UNIT 2</v>
          </cell>
          <cell r="H109" t="str">
            <v>70-R1.5</v>
          </cell>
          <cell r="I109" t="str">
            <v>*</v>
          </cell>
          <cell r="J109">
            <v>0</v>
          </cell>
          <cell r="L109">
            <v>85648</v>
          </cell>
          <cell r="N109">
            <v>73141</v>
          </cell>
          <cell r="P109">
            <v>12507</v>
          </cell>
          <cell r="R109">
            <v>701</v>
          </cell>
          <cell r="T109">
            <v>0.71</v>
          </cell>
          <cell r="V109">
            <v>17.8</v>
          </cell>
        </row>
        <row r="110">
          <cell r="A110" t="e">
            <v>#REF!</v>
          </cell>
          <cell r="B110">
            <v>316</v>
          </cell>
          <cell r="C110" t="e">
            <v>#REF!</v>
          </cell>
          <cell r="F110" t="str">
            <v xml:space="preserve">  BROWN UNIT 3</v>
          </cell>
          <cell r="H110" t="str">
            <v>70-R1.5</v>
          </cell>
          <cell r="I110" t="str">
            <v>*</v>
          </cell>
          <cell r="J110">
            <v>0</v>
          </cell>
          <cell r="L110">
            <v>4233635.79</v>
          </cell>
          <cell r="N110">
            <v>2355622</v>
          </cell>
          <cell r="P110">
            <v>1878013</v>
          </cell>
          <cell r="R110">
            <v>104641</v>
          </cell>
          <cell r="T110">
            <v>2.33</v>
          </cell>
          <cell r="V110">
            <v>17.899999999999999</v>
          </cell>
        </row>
        <row r="111">
          <cell r="A111" t="e">
            <v>#REF!</v>
          </cell>
          <cell r="B111">
            <v>316</v>
          </cell>
          <cell r="C111" t="e">
            <v>#REF!</v>
          </cell>
          <cell r="F111" t="str">
            <v xml:space="preserve">  BROWN UNIT 1, 2 AND 3 SCRUBBER</v>
          </cell>
          <cell r="H111" t="str">
            <v>70-R1.5</v>
          </cell>
          <cell r="I111" t="str">
            <v>*</v>
          </cell>
          <cell r="J111">
            <v>-5</v>
          </cell>
          <cell r="T111">
            <v>2.33</v>
          </cell>
          <cell r="V111">
            <v>17.899999999999999</v>
          </cell>
        </row>
        <row r="112">
          <cell r="A112" t="e">
            <v>#REF!</v>
          </cell>
          <cell r="B112">
            <v>316</v>
          </cell>
          <cell r="C112" t="e">
            <v>#REF!</v>
          </cell>
          <cell r="F112" t="str">
            <v xml:space="preserve">  PINEVILLE UNIT  3      </v>
          </cell>
          <cell r="H112" t="str">
            <v>70-R1.5</v>
          </cell>
          <cell r="I112" t="str">
            <v>*</v>
          </cell>
          <cell r="J112">
            <v>0</v>
          </cell>
          <cell r="L112">
            <v>56611</v>
          </cell>
          <cell r="N112">
            <v>55938</v>
          </cell>
          <cell r="P112">
            <v>673</v>
          </cell>
          <cell r="R112">
            <v>193</v>
          </cell>
          <cell r="T112">
            <v>0</v>
          </cell>
          <cell r="V112">
            <v>3.5</v>
          </cell>
        </row>
        <row r="113">
          <cell r="A113" t="e">
            <v>#REF!</v>
          </cell>
          <cell r="B113">
            <v>316</v>
          </cell>
          <cell r="C113" t="e">
            <v>#REF!</v>
          </cell>
          <cell r="F113" t="str">
            <v xml:space="preserve">  GHENT UNIT 1 SCRUBBER </v>
          </cell>
          <cell r="H113" t="str">
            <v>70-R1.5</v>
          </cell>
          <cell r="I113" t="str">
            <v>*</v>
          </cell>
          <cell r="J113">
            <v>0</v>
          </cell>
          <cell r="L113">
            <v>985410</v>
          </cell>
          <cell r="N113">
            <v>450352</v>
          </cell>
          <cell r="P113">
            <v>535058</v>
          </cell>
          <cell r="R113">
            <v>29529</v>
          </cell>
          <cell r="T113">
            <v>2.87</v>
          </cell>
          <cell r="V113">
            <v>18.100000000000001</v>
          </cell>
        </row>
        <row r="114">
          <cell r="A114" t="e">
            <v>#REF!</v>
          </cell>
          <cell r="B114">
            <v>316</v>
          </cell>
          <cell r="C114" t="e">
            <v>#REF!</v>
          </cell>
          <cell r="F114" t="str">
            <v xml:space="preserve">  GHENT UNIT 1          </v>
          </cell>
          <cell r="H114" t="str">
            <v>70-R1.5</v>
          </cell>
          <cell r="I114" t="str">
            <v>*</v>
          </cell>
          <cell r="J114">
            <v>0</v>
          </cell>
          <cell r="L114">
            <v>1756976.98</v>
          </cell>
          <cell r="N114">
            <v>1283365</v>
          </cell>
          <cell r="P114">
            <v>473612</v>
          </cell>
          <cell r="R114">
            <v>26492</v>
          </cell>
          <cell r="T114">
            <v>1.38</v>
          </cell>
          <cell r="V114">
            <v>17.899999999999999</v>
          </cell>
        </row>
        <row r="115">
          <cell r="A115" t="e">
            <v>#REF!</v>
          </cell>
          <cell r="B115">
            <v>316</v>
          </cell>
          <cell r="C115" t="e">
            <v>#REF!</v>
          </cell>
          <cell r="F115" t="str">
            <v xml:space="preserve">  GHENT UNIT 2          </v>
          </cell>
          <cell r="H115" t="str">
            <v>70-R1.5</v>
          </cell>
          <cell r="I115" t="str">
            <v>*</v>
          </cell>
          <cell r="J115">
            <v>0</v>
          </cell>
          <cell r="L115">
            <v>1493092.78</v>
          </cell>
          <cell r="N115">
            <v>1168299</v>
          </cell>
          <cell r="P115">
            <v>324794</v>
          </cell>
          <cell r="R115">
            <v>17453</v>
          </cell>
          <cell r="T115">
            <v>1.07</v>
          </cell>
          <cell r="V115">
            <v>18.600000000000001</v>
          </cell>
        </row>
        <row r="116">
          <cell r="A116" t="e">
            <v>#REF!</v>
          </cell>
          <cell r="B116">
            <v>316</v>
          </cell>
          <cell r="C116" t="e">
            <v>#REF!</v>
          </cell>
          <cell r="F116" t="str">
            <v xml:space="preserve">  GHENT UNIT 3          </v>
          </cell>
          <cell r="H116" t="str">
            <v>70-R1.5</v>
          </cell>
          <cell r="I116" t="str">
            <v>*</v>
          </cell>
          <cell r="J116">
            <v>0</v>
          </cell>
          <cell r="L116">
            <v>3118291.77</v>
          </cell>
          <cell r="N116">
            <v>2004428</v>
          </cell>
          <cell r="P116">
            <v>113864</v>
          </cell>
          <cell r="R116">
            <v>43990</v>
          </cell>
          <cell r="T116">
            <v>1.4</v>
          </cell>
          <cell r="V116">
            <v>2.6</v>
          </cell>
        </row>
        <row r="117">
          <cell r="A117" t="e">
            <v>#REF!</v>
          </cell>
          <cell r="B117">
            <v>316</v>
          </cell>
          <cell r="C117" t="e">
            <v>#REF!</v>
          </cell>
          <cell r="F117" t="str">
            <v xml:space="preserve">  GHENT UNIT 4          </v>
          </cell>
          <cell r="H117" t="str">
            <v>70-R1.5</v>
          </cell>
          <cell r="I117" t="str">
            <v>*</v>
          </cell>
          <cell r="J117">
            <v>0</v>
          </cell>
          <cell r="L117">
            <v>6052103.2699999996</v>
          </cell>
          <cell r="N117">
            <v>2775136</v>
          </cell>
          <cell r="P117">
            <v>3276968</v>
          </cell>
          <cell r="R117">
            <v>128225</v>
          </cell>
          <cell r="T117">
            <v>2.0299999999999998</v>
          </cell>
          <cell r="V117">
            <v>25.6</v>
          </cell>
        </row>
        <row r="118">
          <cell r="A118" t="e">
            <v>#REF!</v>
          </cell>
          <cell r="B118">
            <v>316</v>
          </cell>
          <cell r="C118" t="e">
            <v>#REF!</v>
          </cell>
          <cell r="F118" t="str">
            <v xml:space="preserve">  SYSTEM LABORATORY     </v>
          </cell>
          <cell r="H118" t="str">
            <v>70-R1.5</v>
          </cell>
          <cell r="I118" t="str">
            <v>*</v>
          </cell>
          <cell r="J118">
            <v>0</v>
          </cell>
          <cell r="L118">
            <v>2198264.39</v>
          </cell>
          <cell r="N118">
            <v>555212</v>
          </cell>
          <cell r="P118">
            <v>1643053</v>
          </cell>
          <cell r="R118">
            <v>65004</v>
          </cell>
          <cell r="T118">
            <v>2.74</v>
          </cell>
          <cell r="V118">
            <v>25.3</v>
          </cell>
        </row>
        <row r="119">
          <cell r="B119">
            <v>316</v>
          </cell>
        </row>
        <row r="120">
          <cell r="B120">
            <v>316</v>
          </cell>
          <cell r="F120" t="str">
            <v>TOTAL ACCOUNT 316 - MISCELLANEOUS PLANT EQUIPMENT</v>
          </cell>
          <cell r="L120">
            <v>23306111.439999998</v>
          </cell>
          <cell r="N120">
            <v>12894203</v>
          </cell>
          <cell r="P120">
            <v>9411909</v>
          </cell>
          <cell r="R120">
            <v>514180</v>
          </cell>
          <cell r="T120">
            <v>2.206202443182002</v>
          </cell>
          <cell r="V120">
            <v>18.3</v>
          </cell>
        </row>
        <row r="121">
          <cell r="B121">
            <v>316</v>
          </cell>
        </row>
        <row r="122">
          <cell r="B122">
            <v>316</v>
          </cell>
          <cell r="F122" t="str">
            <v xml:space="preserve">    TOTAL STEAM PRODUCTION PLANT </v>
          </cell>
          <cell r="L122">
            <v>1508477404.52</v>
          </cell>
          <cell r="N122">
            <v>893492883</v>
          </cell>
          <cell r="P122">
            <v>861366898</v>
          </cell>
          <cell r="R122">
            <v>41140652</v>
          </cell>
        </row>
        <row r="123">
          <cell r="B123">
            <v>316</v>
          </cell>
        </row>
        <row r="124">
          <cell r="B124">
            <v>316</v>
          </cell>
          <cell r="F124" t="str">
            <v>HYDROELECTRIC PRODUCTION PLANT</v>
          </cell>
        </row>
        <row r="125">
          <cell r="B125">
            <v>316</v>
          </cell>
        </row>
        <row r="126">
          <cell r="B126">
            <v>330.1</v>
          </cell>
          <cell r="D126">
            <v>330.1</v>
          </cell>
          <cell r="F126" t="str">
            <v>LAND AND LAND RIGHTS</v>
          </cell>
        </row>
        <row r="127">
          <cell r="A127" t="e">
            <v>#REF!</v>
          </cell>
          <cell r="B127">
            <v>330.1</v>
          </cell>
          <cell r="C127" t="e">
            <v>#REF!</v>
          </cell>
          <cell r="F127" t="str">
            <v xml:space="preserve">  DIX DAM  </v>
          </cell>
          <cell r="H127" t="str">
            <v>100-R4</v>
          </cell>
          <cell r="I127" t="str">
            <v>*</v>
          </cell>
          <cell r="J127">
            <v>0</v>
          </cell>
          <cell r="L127">
            <v>879311.47</v>
          </cell>
          <cell r="N127">
            <v>905781</v>
          </cell>
          <cell r="P127">
            <v>-26470</v>
          </cell>
          <cell r="R127">
            <v>0</v>
          </cell>
          <cell r="T127" t="str">
            <v xml:space="preserve">             -</v>
          </cell>
          <cell r="V127" t="str">
            <v xml:space="preserve">             -</v>
          </cell>
        </row>
        <row r="128">
          <cell r="B128">
            <v>330.1</v>
          </cell>
        </row>
        <row r="129">
          <cell r="B129">
            <v>330.1</v>
          </cell>
          <cell r="F129" t="str">
            <v>TOTAL ACCOUNT 330.1 - LAND RIGHTS</v>
          </cell>
          <cell r="L129">
            <v>879311.47</v>
          </cell>
          <cell r="N129">
            <v>905781</v>
          </cell>
          <cell r="P129">
            <v>-26470</v>
          </cell>
          <cell r="R129">
            <v>0</v>
          </cell>
          <cell r="T129" t="str">
            <v xml:space="preserve">             -</v>
          </cell>
          <cell r="V129" t="str">
            <v xml:space="preserve">             -</v>
          </cell>
        </row>
        <row r="130">
          <cell r="B130">
            <v>330.1</v>
          </cell>
        </row>
        <row r="131">
          <cell r="B131">
            <v>331</v>
          </cell>
          <cell r="D131">
            <v>331</v>
          </cell>
          <cell r="F131" t="str">
            <v>STRUCTURES AND IMPROVEMENTS</v>
          </cell>
        </row>
        <row r="132">
          <cell r="A132" t="e">
            <v>#REF!</v>
          </cell>
          <cell r="B132">
            <v>331</v>
          </cell>
          <cell r="C132" t="e">
            <v>#REF!</v>
          </cell>
          <cell r="F132" t="str">
            <v xml:space="preserve">  DIX DAM                  </v>
          </cell>
          <cell r="H132" t="str">
            <v>90-S2.5</v>
          </cell>
          <cell r="I132" t="str">
            <v>*</v>
          </cell>
          <cell r="J132">
            <v>-5</v>
          </cell>
          <cell r="L132">
            <v>453195</v>
          </cell>
          <cell r="N132">
            <v>316800</v>
          </cell>
          <cell r="P132">
            <v>159057</v>
          </cell>
          <cell r="R132">
            <v>5936</v>
          </cell>
          <cell r="T132">
            <v>1.29</v>
          </cell>
          <cell r="V132">
            <v>26.8</v>
          </cell>
        </row>
        <row r="133">
          <cell r="B133">
            <v>331</v>
          </cell>
        </row>
        <row r="134">
          <cell r="B134">
            <v>331</v>
          </cell>
          <cell r="F134" t="str">
            <v>TOTAL ACCOUNT 331 - STRUCTURES AND IMPROVEMENTS</v>
          </cell>
          <cell r="L134">
            <v>453195</v>
          </cell>
          <cell r="N134">
            <v>316800</v>
          </cell>
          <cell r="P134">
            <v>159057</v>
          </cell>
          <cell r="R134">
            <v>5936</v>
          </cell>
          <cell r="T134">
            <v>1.3098114498174076</v>
          </cell>
          <cell r="V134">
            <v>26.8</v>
          </cell>
        </row>
        <row r="135">
          <cell r="B135">
            <v>331</v>
          </cell>
        </row>
        <row r="136">
          <cell r="B136">
            <v>332</v>
          </cell>
          <cell r="D136">
            <v>332</v>
          </cell>
          <cell r="F136" t="str">
            <v>RESERVOIRS, DAMS &amp; WATERWAY</v>
          </cell>
        </row>
        <row r="137">
          <cell r="A137" t="e">
            <v>#REF!</v>
          </cell>
          <cell r="B137">
            <v>332</v>
          </cell>
          <cell r="C137" t="e">
            <v>#REF!</v>
          </cell>
          <cell r="F137" t="str">
            <v xml:space="preserve">  DIX DAM                  </v>
          </cell>
          <cell r="H137" t="str">
            <v>100-S2.5</v>
          </cell>
          <cell r="I137" t="str">
            <v>*</v>
          </cell>
          <cell r="J137">
            <v>0</v>
          </cell>
          <cell r="L137">
            <v>7954452.04</v>
          </cell>
          <cell r="N137">
            <v>6384461</v>
          </cell>
          <cell r="P137">
            <v>1569991</v>
          </cell>
          <cell r="R137">
            <v>57862</v>
          </cell>
          <cell r="T137">
            <v>0.72</v>
          </cell>
          <cell r="V137">
            <v>27.1</v>
          </cell>
        </row>
        <row r="138">
          <cell r="B138">
            <v>332</v>
          </cell>
        </row>
        <row r="139">
          <cell r="B139">
            <v>332</v>
          </cell>
          <cell r="F139" t="str">
            <v>TOTAL ACCOUNT 332 - RESERVOIRS, DAMS &amp; WATERWAYS</v>
          </cell>
          <cell r="L139">
            <v>7954452.04</v>
          </cell>
          <cell r="N139">
            <v>6384461</v>
          </cell>
          <cell r="P139">
            <v>1569991</v>
          </cell>
          <cell r="R139">
            <v>57862</v>
          </cell>
          <cell r="T139">
            <v>0.72741654244734122</v>
          </cell>
          <cell r="V139">
            <v>27.1</v>
          </cell>
        </row>
        <row r="140">
          <cell r="B140">
            <v>332</v>
          </cell>
        </row>
        <row r="141">
          <cell r="B141">
            <v>333</v>
          </cell>
          <cell r="D141">
            <v>333</v>
          </cell>
          <cell r="F141" t="str">
            <v>WATER WHEELS, TURBINES &amp; GENERATORS</v>
          </cell>
        </row>
        <row r="142">
          <cell r="A142" t="e">
            <v>#REF!</v>
          </cell>
          <cell r="B142">
            <v>333</v>
          </cell>
          <cell r="C142" t="e">
            <v>#REF!</v>
          </cell>
          <cell r="F142" t="str">
            <v xml:space="preserve">  DIX DAM                   </v>
          </cell>
          <cell r="H142" t="str">
            <v>80-R3</v>
          </cell>
          <cell r="I142" t="str">
            <v>*</v>
          </cell>
          <cell r="J142">
            <v>-10</v>
          </cell>
          <cell r="L142">
            <v>420536.56</v>
          </cell>
          <cell r="N142">
            <v>394072</v>
          </cell>
          <cell r="P142">
            <v>68518</v>
          </cell>
          <cell r="R142">
            <v>2877</v>
          </cell>
          <cell r="T142">
            <v>0.66</v>
          </cell>
          <cell r="V142">
            <v>23.8</v>
          </cell>
        </row>
        <row r="143">
          <cell r="B143">
            <v>333</v>
          </cell>
        </row>
        <row r="144">
          <cell r="B144">
            <v>333</v>
          </cell>
          <cell r="F144" t="str">
            <v>TOTAL ACCOUNT 333 - WATER WHEELS, TURBINES &amp; GENERATORS</v>
          </cell>
          <cell r="L144">
            <v>420536.56</v>
          </cell>
          <cell r="N144">
            <v>394072</v>
          </cell>
          <cell r="P144">
            <v>68518</v>
          </cell>
          <cell r="R144">
            <v>2877</v>
          </cell>
          <cell r="T144">
            <v>0.68412601273002283</v>
          </cell>
          <cell r="V144">
            <v>23.8</v>
          </cell>
        </row>
        <row r="145">
          <cell r="B145">
            <v>333</v>
          </cell>
        </row>
        <row r="146">
          <cell r="B146">
            <v>334</v>
          </cell>
          <cell r="D146">
            <v>334</v>
          </cell>
          <cell r="F146" t="str">
            <v>ACCESSORY ELECTRIC EQUIPMENT</v>
          </cell>
        </row>
        <row r="147">
          <cell r="A147" t="e">
            <v>#REF!</v>
          </cell>
          <cell r="B147">
            <v>334</v>
          </cell>
          <cell r="C147" t="e">
            <v>#REF!</v>
          </cell>
          <cell r="F147" t="str">
            <v xml:space="preserve">  DIX DAM                   </v>
          </cell>
          <cell r="H147" t="str">
            <v>40-L2.5</v>
          </cell>
          <cell r="I147" t="str">
            <v>*</v>
          </cell>
          <cell r="J147">
            <v>0</v>
          </cell>
          <cell r="L147">
            <v>85383.14</v>
          </cell>
          <cell r="N147">
            <v>76888</v>
          </cell>
          <cell r="P147">
            <v>8495</v>
          </cell>
          <cell r="R147">
            <v>796</v>
          </cell>
          <cell r="T147">
            <v>0.83</v>
          </cell>
          <cell r="V147">
            <v>10.7</v>
          </cell>
        </row>
        <row r="148">
          <cell r="B148">
            <v>334</v>
          </cell>
        </row>
        <row r="149">
          <cell r="B149">
            <v>334</v>
          </cell>
          <cell r="F149" t="str">
            <v>TOTAL ACCOUNT 334 - ACCESSORY ELECTRIC EQUIPMENT</v>
          </cell>
          <cell r="L149">
            <v>85383.14</v>
          </cell>
          <cell r="N149">
            <v>76888</v>
          </cell>
          <cell r="P149">
            <v>8495</v>
          </cell>
          <cell r="R149">
            <v>796</v>
          </cell>
          <cell r="T149">
            <v>0.93226836117762824</v>
          </cell>
          <cell r="V149">
            <v>10.7</v>
          </cell>
        </row>
        <row r="150">
          <cell r="B150">
            <v>334</v>
          </cell>
        </row>
        <row r="151">
          <cell r="B151">
            <v>335</v>
          </cell>
          <cell r="D151">
            <v>335</v>
          </cell>
          <cell r="F151" t="str">
            <v>MISCELLANEOUS POWER PLANT EQUIPMENT</v>
          </cell>
        </row>
        <row r="152">
          <cell r="A152" t="e">
            <v>#REF!</v>
          </cell>
          <cell r="B152">
            <v>335</v>
          </cell>
          <cell r="C152" t="e">
            <v>#REF!</v>
          </cell>
          <cell r="F152" t="str">
            <v xml:space="preserve">  DIX DAM                   </v>
          </cell>
          <cell r="H152" t="str">
            <v>35-L1</v>
          </cell>
          <cell r="I152" t="str">
            <v>*</v>
          </cell>
          <cell r="J152">
            <v>0</v>
          </cell>
          <cell r="L152">
            <v>101512.96000000001</v>
          </cell>
          <cell r="N152">
            <v>39455</v>
          </cell>
          <cell r="P152">
            <v>62058</v>
          </cell>
          <cell r="R152">
            <v>4275</v>
          </cell>
          <cell r="T152">
            <v>3.55</v>
          </cell>
          <cell r="V152">
            <v>14.5</v>
          </cell>
        </row>
        <row r="153">
          <cell r="B153">
            <v>335</v>
          </cell>
        </row>
        <row r="154">
          <cell r="B154">
            <v>335</v>
          </cell>
          <cell r="F154" t="str">
            <v>TOTAL ACCOUNT 335 - MISCELLANEOUS POWER PLANT EQUIPMENT</v>
          </cell>
          <cell r="L154">
            <v>101512.96000000001</v>
          </cell>
          <cell r="N154">
            <v>39455</v>
          </cell>
          <cell r="P154">
            <v>62058</v>
          </cell>
          <cell r="R154">
            <v>4275</v>
          </cell>
          <cell r="T154">
            <v>4.2112849433215223</v>
          </cell>
          <cell r="V154">
            <v>14.5</v>
          </cell>
        </row>
        <row r="155">
          <cell r="B155">
            <v>335</v>
          </cell>
        </row>
        <row r="156">
          <cell r="B156">
            <v>336</v>
          </cell>
          <cell r="D156">
            <v>336</v>
          </cell>
          <cell r="F156" t="str">
            <v>ROADS, RAILROADS &amp; BRIDGES</v>
          </cell>
        </row>
        <row r="157">
          <cell r="A157" t="e">
            <v>#REF!</v>
          </cell>
          <cell r="B157">
            <v>336</v>
          </cell>
          <cell r="C157" t="e">
            <v>#REF!</v>
          </cell>
          <cell r="F157" t="str">
            <v xml:space="preserve">  DIX DAM                  </v>
          </cell>
          <cell r="H157" t="str">
            <v>55-R4</v>
          </cell>
          <cell r="I157" t="str">
            <v>*</v>
          </cell>
          <cell r="J157">
            <v>0</v>
          </cell>
          <cell r="L157">
            <v>46976.13</v>
          </cell>
          <cell r="N157">
            <v>48390</v>
          </cell>
          <cell r="P157">
            <v>-1414</v>
          </cell>
          <cell r="R157">
            <v>0</v>
          </cell>
          <cell r="T157" t="str">
            <v xml:space="preserve">             -</v>
          </cell>
          <cell r="V157" t="str">
            <v xml:space="preserve">             -</v>
          </cell>
        </row>
        <row r="158">
          <cell r="B158">
            <v>336</v>
          </cell>
        </row>
        <row r="159">
          <cell r="B159">
            <v>336</v>
          </cell>
          <cell r="F159" t="str">
            <v>TOTAL ACCOUNT 336 - ROADS, RAILROADS &amp; BRIDGES</v>
          </cell>
          <cell r="L159">
            <v>46976.13</v>
          </cell>
          <cell r="N159">
            <v>48390</v>
          </cell>
          <cell r="P159">
            <v>-1414</v>
          </cell>
          <cell r="R159">
            <v>0</v>
          </cell>
          <cell r="T159" t="str">
            <v xml:space="preserve">             -</v>
          </cell>
          <cell r="V159" t="str">
            <v xml:space="preserve">             -</v>
          </cell>
        </row>
        <row r="160">
          <cell r="B160">
            <v>336</v>
          </cell>
        </row>
        <row r="161">
          <cell r="B161">
            <v>336</v>
          </cell>
          <cell r="F161" t="str">
            <v xml:space="preserve">    TOTAL HYDROELECTRIC PRODUCTION PLANT </v>
          </cell>
          <cell r="L161">
            <v>9941367.3000000007</v>
          </cell>
          <cell r="N161">
            <v>8165847</v>
          </cell>
          <cell r="P161">
            <v>1840235</v>
          </cell>
          <cell r="R161">
            <v>71746</v>
          </cell>
        </row>
        <row r="162">
          <cell r="B162">
            <v>336</v>
          </cell>
        </row>
        <row r="163">
          <cell r="B163">
            <v>336</v>
          </cell>
        </row>
        <row r="164">
          <cell r="B164">
            <v>336</v>
          </cell>
          <cell r="F164" t="str">
            <v>OTHER PRODUCTION PLANT</v>
          </cell>
        </row>
        <row r="165">
          <cell r="B165">
            <v>336</v>
          </cell>
        </row>
        <row r="166">
          <cell r="B166">
            <v>340.1</v>
          </cell>
          <cell r="D166">
            <v>340.1</v>
          </cell>
          <cell r="F166" t="str">
            <v xml:space="preserve">LAND AND LAND RIGHTS                 </v>
          </cell>
        </row>
        <row r="167">
          <cell r="A167" t="e">
            <v>#REF!</v>
          </cell>
          <cell r="B167">
            <v>340.1</v>
          </cell>
          <cell r="C167" t="e">
            <v>#REF!</v>
          </cell>
          <cell r="F167" t="str">
            <v xml:space="preserve">  BROWN CT UNIT 9 GAS PIPE</v>
          </cell>
          <cell r="H167" t="str">
            <v>30-R0.5</v>
          </cell>
          <cell r="I167" t="str">
            <v>*</v>
          </cell>
          <cell r="J167">
            <v>0</v>
          </cell>
          <cell r="L167">
            <v>176409.31</v>
          </cell>
          <cell r="N167">
            <v>71698</v>
          </cell>
          <cell r="P167">
            <v>104711</v>
          </cell>
          <cell r="R167">
            <v>6381</v>
          </cell>
          <cell r="T167">
            <v>2.97</v>
          </cell>
          <cell r="V167">
            <v>16.399999999999999</v>
          </cell>
        </row>
        <row r="168">
          <cell r="B168">
            <v>340.1</v>
          </cell>
        </row>
        <row r="169">
          <cell r="B169">
            <v>340.1</v>
          </cell>
          <cell r="F169" t="str">
            <v>TOTAL ACCOUNT 340.1 - LAND AND LAND RIGHTS</v>
          </cell>
          <cell r="L169">
            <v>176409.31</v>
          </cell>
          <cell r="N169">
            <v>71698</v>
          </cell>
          <cell r="P169">
            <v>104711</v>
          </cell>
          <cell r="R169">
            <v>6381</v>
          </cell>
          <cell r="T169">
            <v>3.6171560333181958</v>
          </cell>
          <cell r="V169">
            <v>16.399999999999999</v>
          </cell>
        </row>
        <row r="170">
          <cell r="B170">
            <v>340.1</v>
          </cell>
        </row>
        <row r="171">
          <cell r="B171">
            <v>341</v>
          </cell>
          <cell r="D171">
            <v>341</v>
          </cell>
          <cell r="F171" t="str">
            <v>STRUCTURES AND IMPROVEMENTS</v>
          </cell>
        </row>
        <row r="172">
          <cell r="A172" t="e">
            <v>#REF!</v>
          </cell>
          <cell r="B172">
            <v>341</v>
          </cell>
          <cell r="C172" t="e">
            <v>#REF!</v>
          </cell>
          <cell r="F172" t="str">
            <v xml:space="preserve">  PADDY'S RUN GENERATOR 13 </v>
          </cell>
          <cell r="H172" t="str">
            <v>40-R2.5</v>
          </cell>
          <cell r="I172" t="str">
            <v>*</v>
          </cell>
          <cell r="J172">
            <v>0</v>
          </cell>
          <cell r="L172">
            <v>1910328</v>
          </cell>
          <cell r="N172">
            <v>375728</v>
          </cell>
          <cell r="P172">
            <v>1534600</v>
          </cell>
          <cell r="R172">
            <v>63702</v>
          </cell>
          <cell r="T172">
            <v>3.03</v>
          </cell>
          <cell r="V172">
            <v>24.1</v>
          </cell>
        </row>
        <row r="173">
          <cell r="A173" t="e">
            <v>#REF!</v>
          </cell>
          <cell r="B173">
            <v>341</v>
          </cell>
          <cell r="C173" t="e">
            <v>#REF!</v>
          </cell>
          <cell r="F173" t="str">
            <v xml:space="preserve">  BROWN CT 5</v>
          </cell>
          <cell r="H173" t="str">
            <v>40-R2.5</v>
          </cell>
          <cell r="I173" t="str">
            <v>*</v>
          </cell>
          <cell r="J173">
            <v>0</v>
          </cell>
          <cell r="L173">
            <v>775082.2</v>
          </cell>
          <cell r="N173">
            <v>150496</v>
          </cell>
          <cell r="P173">
            <v>624586</v>
          </cell>
          <cell r="R173">
            <v>25915</v>
          </cell>
          <cell r="T173">
            <v>3.04</v>
          </cell>
          <cell r="V173">
            <v>24.1</v>
          </cell>
        </row>
        <row r="174">
          <cell r="A174" t="e">
            <v>#REF!</v>
          </cell>
          <cell r="B174">
            <v>341</v>
          </cell>
          <cell r="C174" t="e">
            <v>#REF!</v>
          </cell>
          <cell r="F174" t="str">
            <v xml:space="preserve">  BROWN CT 6</v>
          </cell>
          <cell r="H174" t="str">
            <v>40-R2.5</v>
          </cell>
          <cell r="I174" t="str">
            <v>*</v>
          </cell>
          <cell r="J174">
            <v>0</v>
          </cell>
          <cell r="L174">
            <v>192813.69</v>
          </cell>
          <cell r="N174">
            <v>36979</v>
          </cell>
          <cell r="P174">
            <v>155835</v>
          </cell>
          <cell r="R174">
            <v>6564</v>
          </cell>
          <cell r="T174">
            <v>3.05</v>
          </cell>
          <cell r="V174">
            <v>23.7</v>
          </cell>
        </row>
        <row r="175">
          <cell r="A175" t="e">
            <v>#REF!</v>
          </cell>
          <cell r="B175">
            <v>341</v>
          </cell>
          <cell r="C175" t="e">
            <v>#REF!</v>
          </cell>
          <cell r="F175" t="str">
            <v xml:space="preserve">  BROWN CT 7</v>
          </cell>
          <cell r="H175" t="str">
            <v>40-R2.5</v>
          </cell>
          <cell r="I175" t="str">
            <v>*</v>
          </cell>
          <cell r="J175">
            <v>0</v>
          </cell>
          <cell r="L175">
            <v>544966.19999999995</v>
          </cell>
          <cell r="N175">
            <v>127359</v>
          </cell>
          <cell r="P175">
            <v>417608</v>
          </cell>
          <cell r="R175">
            <v>17648</v>
          </cell>
          <cell r="T175">
            <v>2.93</v>
          </cell>
          <cell r="V175">
            <v>23.7</v>
          </cell>
        </row>
        <row r="176">
          <cell r="A176" t="e">
            <v>#REF!</v>
          </cell>
          <cell r="B176">
            <v>341</v>
          </cell>
          <cell r="C176" t="e">
            <v>#REF!</v>
          </cell>
          <cell r="F176" t="str">
            <v xml:space="preserve">  BROWN CT 8</v>
          </cell>
          <cell r="H176" t="str">
            <v>40-R2.5</v>
          </cell>
          <cell r="I176" t="str">
            <v>*</v>
          </cell>
          <cell r="J176">
            <v>0</v>
          </cell>
          <cell r="L176">
            <v>2012654.53</v>
          </cell>
          <cell r="N176">
            <v>717185</v>
          </cell>
          <cell r="P176">
            <v>1295470</v>
          </cell>
          <cell r="R176">
            <v>57754</v>
          </cell>
          <cell r="T176">
            <v>2.6</v>
          </cell>
          <cell r="V176">
            <v>22.4</v>
          </cell>
        </row>
        <row r="177">
          <cell r="A177" t="e">
            <v>#REF!</v>
          </cell>
          <cell r="B177">
            <v>341</v>
          </cell>
          <cell r="C177" t="e">
            <v>#REF!</v>
          </cell>
          <cell r="F177" t="str">
            <v xml:space="preserve">  BROWN CT 9</v>
          </cell>
          <cell r="H177" t="str">
            <v>40-R2.5</v>
          </cell>
          <cell r="I177" t="str">
            <v>*</v>
          </cell>
          <cell r="J177">
            <v>0</v>
          </cell>
          <cell r="L177">
            <v>4641054.53</v>
          </cell>
          <cell r="N177">
            <v>1653708</v>
          </cell>
          <cell r="P177">
            <v>2987347</v>
          </cell>
          <cell r="R177">
            <v>133370</v>
          </cell>
          <cell r="T177">
            <v>2.6</v>
          </cell>
          <cell r="V177">
            <v>22.4</v>
          </cell>
        </row>
        <row r="178">
          <cell r="A178" t="e">
            <v>#REF!</v>
          </cell>
          <cell r="B178">
            <v>341</v>
          </cell>
          <cell r="C178" t="e">
            <v>#REF!</v>
          </cell>
          <cell r="F178" t="str">
            <v xml:space="preserve">  BROWN CT 10</v>
          </cell>
          <cell r="H178" t="str">
            <v>40-R2.5</v>
          </cell>
          <cell r="I178" t="str">
            <v>*</v>
          </cell>
          <cell r="J178">
            <v>0</v>
          </cell>
          <cell r="L178">
            <v>1865718.54</v>
          </cell>
          <cell r="N178">
            <v>662136</v>
          </cell>
          <cell r="P178">
            <v>1203583</v>
          </cell>
          <cell r="R178">
            <v>53599</v>
          </cell>
          <cell r="T178">
            <v>2.61</v>
          </cell>
          <cell r="V178">
            <v>22.5</v>
          </cell>
        </row>
        <row r="179">
          <cell r="A179" t="e">
            <v>#REF!</v>
          </cell>
          <cell r="B179">
            <v>341</v>
          </cell>
          <cell r="C179" t="e">
            <v>#REF!</v>
          </cell>
          <cell r="F179" t="str">
            <v xml:space="preserve">  BROWN CT 11</v>
          </cell>
          <cell r="H179" t="str">
            <v>40-R2.5</v>
          </cell>
          <cell r="I179" t="str">
            <v>*</v>
          </cell>
          <cell r="J179">
            <v>0</v>
          </cell>
          <cell r="L179">
            <v>1858754.33</v>
          </cell>
          <cell r="N179">
            <v>579363</v>
          </cell>
          <cell r="P179">
            <v>1279391</v>
          </cell>
          <cell r="R179">
            <v>55693</v>
          </cell>
          <cell r="T179">
            <v>2.72</v>
          </cell>
          <cell r="V179">
            <v>23</v>
          </cell>
        </row>
        <row r="180">
          <cell r="A180" t="e">
            <v>#REF!</v>
          </cell>
          <cell r="B180">
            <v>341</v>
          </cell>
          <cell r="C180" t="e">
            <v>#REF!</v>
          </cell>
          <cell r="F180" t="str">
            <v xml:space="preserve">  TRIMBLE COUNTY CT UNIT 5 </v>
          </cell>
          <cell r="H180" t="str">
            <v>40-R2.5</v>
          </cell>
          <cell r="I180" t="str">
            <v>*</v>
          </cell>
          <cell r="J180">
            <v>0</v>
          </cell>
          <cell r="L180">
            <v>3740231.26</v>
          </cell>
          <cell r="N180">
            <v>596982</v>
          </cell>
          <cell r="P180">
            <v>3143249</v>
          </cell>
          <cell r="R180">
            <v>129823</v>
          </cell>
          <cell r="T180">
            <v>3.14</v>
          </cell>
          <cell r="V180">
            <v>24.2</v>
          </cell>
        </row>
        <row r="181">
          <cell r="A181" t="e">
            <v>#REF!</v>
          </cell>
          <cell r="B181">
            <v>341</v>
          </cell>
          <cell r="C181" t="e">
            <v>#REF!</v>
          </cell>
          <cell r="F181" t="str">
            <v xml:space="preserve">  TRIMBLE COUNTY CT UNIT 6 </v>
          </cell>
          <cell r="H181" t="str">
            <v>40-R2.5</v>
          </cell>
          <cell r="I181" t="str">
            <v>*</v>
          </cell>
          <cell r="J181">
            <v>0</v>
          </cell>
          <cell r="L181">
            <v>3588684.33</v>
          </cell>
          <cell r="N181">
            <v>593132</v>
          </cell>
          <cell r="P181">
            <v>2995552</v>
          </cell>
          <cell r="R181">
            <v>123571</v>
          </cell>
          <cell r="T181">
            <v>3.12</v>
          </cell>
          <cell r="V181">
            <v>24.2</v>
          </cell>
        </row>
        <row r="182">
          <cell r="A182" t="e">
            <v>#REF!</v>
          </cell>
          <cell r="B182">
            <v>341</v>
          </cell>
          <cell r="C182" t="e">
            <v>#REF!</v>
          </cell>
          <cell r="F182" t="str">
            <v xml:space="preserve">  TRIMBLE COUNTY CT UNIT 7 </v>
          </cell>
          <cell r="H182" t="str">
            <v>40-R2.5</v>
          </cell>
          <cell r="I182" t="str">
            <v>*</v>
          </cell>
          <cell r="J182">
            <v>0</v>
          </cell>
          <cell r="L182">
            <v>3559154.97</v>
          </cell>
          <cell r="N182">
            <v>349559</v>
          </cell>
          <cell r="P182">
            <v>3209596</v>
          </cell>
          <cell r="R182">
            <v>131272</v>
          </cell>
          <cell r="T182">
            <v>3.32</v>
          </cell>
          <cell r="V182">
            <v>24.4</v>
          </cell>
        </row>
        <row r="183">
          <cell r="A183" t="e">
            <v>#REF!</v>
          </cell>
          <cell r="B183">
            <v>341</v>
          </cell>
          <cell r="C183" t="e">
            <v>#REF!</v>
          </cell>
          <cell r="F183" t="str">
            <v xml:space="preserve">  TRIMBLE COUNTY CT UNIT 8 </v>
          </cell>
          <cell r="H183" t="str">
            <v>40-R2.5</v>
          </cell>
          <cell r="I183" t="str">
            <v>*</v>
          </cell>
          <cell r="J183">
            <v>0</v>
          </cell>
          <cell r="L183">
            <v>3548851.71</v>
          </cell>
          <cell r="N183">
            <v>348547</v>
          </cell>
          <cell r="P183">
            <v>3200305</v>
          </cell>
          <cell r="R183">
            <v>130892</v>
          </cell>
          <cell r="T183">
            <v>3.32</v>
          </cell>
          <cell r="V183">
            <v>24.4</v>
          </cell>
        </row>
        <row r="184">
          <cell r="A184" t="e">
            <v>#REF!</v>
          </cell>
          <cell r="B184">
            <v>341</v>
          </cell>
          <cell r="C184" t="e">
            <v>#REF!</v>
          </cell>
          <cell r="F184" t="str">
            <v xml:space="preserve">  TRIMBLE COUNTY CT UNIT 9 </v>
          </cell>
          <cell r="H184" t="str">
            <v>40-R2.5</v>
          </cell>
          <cell r="I184" t="str">
            <v>*</v>
          </cell>
          <cell r="J184">
            <v>0</v>
          </cell>
          <cell r="L184">
            <v>3655976.41</v>
          </cell>
          <cell r="N184">
            <v>359069</v>
          </cell>
          <cell r="P184">
            <v>3296907</v>
          </cell>
          <cell r="R184">
            <v>134843</v>
          </cell>
          <cell r="T184">
            <v>3.32</v>
          </cell>
          <cell r="V184">
            <v>24.4</v>
          </cell>
        </row>
        <row r="185">
          <cell r="A185" t="e">
            <v>#REF!</v>
          </cell>
          <cell r="B185">
            <v>341</v>
          </cell>
          <cell r="C185" t="e">
            <v>#REF!</v>
          </cell>
          <cell r="F185" t="str">
            <v xml:space="preserve">  TRIMBLE COUNTY CT UNIT 10</v>
          </cell>
          <cell r="H185" t="str">
            <v>40-R2.5</v>
          </cell>
          <cell r="I185" t="str">
            <v>*</v>
          </cell>
          <cell r="J185">
            <v>0</v>
          </cell>
          <cell r="L185">
            <v>3653029.99</v>
          </cell>
          <cell r="N185">
            <v>358779</v>
          </cell>
          <cell r="P185">
            <v>3294251</v>
          </cell>
          <cell r="R185">
            <v>134734</v>
          </cell>
          <cell r="T185">
            <v>3.32</v>
          </cell>
          <cell r="V185">
            <v>24.5</v>
          </cell>
        </row>
        <row r="186">
          <cell r="A186" t="e">
            <v>#REF!</v>
          </cell>
          <cell r="B186">
            <v>341</v>
          </cell>
          <cell r="C186" t="e">
            <v>#REF!</v>
          </cell>
          <cell r="F186" t="str">
            <v xml:space="preserve">  HAEFLING UNITS 1, 2 AND 3</v>
          </cell>
          <cell r="H186" t="str">
            <v>40-R2.5</v>
          </cell>
          <cell r="I186" t="str">
            <v>*</v>
          </cell>
          <cell r="J186">
            <v>0</v>
          </cell>
          <cell r="L186">
            <v>434853</v>
          </cell>
          <cell r="N186">
            <v>300252</v>
          </cell>
          <cell r="P186">
            <v>134601</v>
          </cell>
          <cell r="R186">
            <v>38680</v>
          </cell>
          <cell r="T186">
            <v>6.47</v>
          </cell>
          <cell r="V186">
            <v>3.5</v>
          </cell>
        </row>
        <row r="187">
          <cell r="B187">
            <v>341</v>
          </cell>
        </row>
        <row r="188">
          <cell r="B188">
            <v>341</v>
          </cell>
          <cell r="F188" t="str">
            <v>TOTAL ACCOUNT 341 - STRUCTURES AND IMPROVEMENTS</v>
          </cell>
          <cell r="L188">
            <v>35982153.689999998</v>
          </cell>
          <cell r="N188">
            <v>7209274</v>
          </cell>
          <cell r="P188">
            <v>28772881</v>
          </cell>
          <cell r="R188">
            <v>1238060</v>
          </cell>
          <cell r="T188">
            <v>3.4407612469958297</v>
          </cell>
          <cell r="V188">
            <v>23.2</v>
          </cell>
        </row>
        <row r="189">
          <cell r="B189">
            <v>341</v>
          </cell>
        </row>
        <row r="190">
          <cell r="B190">
            <v>342</v>
          </cell>
          <cell r="D190">
            <v>342</v>
          </cell>
          <cell r="F190" t="str">
            <v>FUEL HOLDERS, PRODUCERS AND ACCESSORIES</v>
          </cell>
        </row>
        <row r="191">
          <cell r="A191" t="e">
            <v>#REF!</v>
          </cell>
          <cell r="B191">
            <v>342</v>
          </cell>
          <cell r="C191" t="e">
            <v>#REF!</v>
          </cell>
          <cell r="F191" t="str">
            <v xml:space="preserve">  PADDY'S RUN GENERATOR 13  </v>
          </cell>
          <cell r="H191" t="str">
            <v>45-R2.5</v>
          </cell>
          <cell r="I191" t="str">
            <v>*</v>
          </cell>
          <cell r="J191">
            <v>-5</v>
          </cell>
          <cell r="L191">
            <v>1995102.07</v>
          </cell>
          <cell r="N191">
            <v>404157</v>
          </cell>
          <cell r="P191">
            <v>1690700</v>
          </cell>
          <cell r="R191">
            <v>67171</v>
          </cell>
          <cell r="T191">
            <v>3.11</v>
          </cell>
          <cell r="V191">
            <v>25.2</v>
          </cell>
        </row>
        <row r="192">
          <cell r="A192" t="e">
            <v>#REF!</v>
          </cell>
          <cell r="B192">
            <v>342</v>
          </cell>
          <cell r="C192" t="e">
            <v>#REF!</v>
          </cell>
          <cell r="F192" t="str">
            <v xml:space="preserve">  BROWN CT 5</v>
          </cell>
          <cell r="H192" t="str">
            <v>45-R2.5</v>
          </cell>
          <cell r="I192" t="str">
            <v>*</v>
          </cell>
          <cell r="J192">
            <v>-5</v>
          </cell>
          <cell r="L192">
            <v>727929</v>
          </cell>
          <cell r="N192">
            <v>148463</v>
          </cell>
          <cell r="P192">
            <v>615863</v>
          </cell>
          <cell r="R192">
            <v>24468</v>
          </cell>
          <cell r="T192">
            <v>3.11</v>
          </cell>
          <cell r="V192">
            <v>25.2</v>
          </cell>
        </row>
        <row r="193">
          <cell r="A193" t="e">
            <v>#REF!</v>
          </cell>
          <cell r="B193">
            <v>342</v>
          </cell>
          <cell r="C193" t="e">
            <v>#REF!</v>
          </cell>
          <cell r="F193" t="str">
            <v xml:space="preserve">  BROWN CT 6</v>
          </cell>
          <cell r="H193" t="str">
            <v>45-R2.5</v>
          </cell>
          <cell r="I193" t="str">
            <v>*</v>
          </cell>
          <cell r="J193">
            <v>-5</v>
          </cell>
          <cell r="L193">
            <v>146515</v>
          </cell>
          <cell r="N193">
            <v>38638</v>
          </cell>
          <cell r="P193">
            <v>115203</v>
          </cell>
          <cell r="R193">
            <v>4634</v>
          </cell>
          <cell r="T193">
            <v>2.92</v>
          </cell>
          <cell r="V193">
            <v>24.9</v>
          </cell>
        </row>
        <row r="194">
          <cell r="A194" t="e">
            <v>#REF!</v>
          </cell>
          <cell r="B194">
            <v>342</v>
          </cell>
          <cell r="C194" t="e">
            <v>#REF!</v>
          </cell>
          <cell r="F194" t="str">
            <v xml:space="preserve">  BROWN CT 7</v>
          </cell>
          <cell r="H194" t="str">
            <v>45-R2.5</v>
          </cell>
          <cell r="I194" t="str">
            <v>*</v>
          </cell>
          <cell r="J194">
            <v>-5</v>
          </cell>
          <cell r="L194">
            <v>145745</v>
          </cell>
          <cell r="N194">
            <v>38436</v>
          </cell>
          <cell r="P194">
            <v>114596</v>
          </cell>
          <cell r="R194">
            <v>4610</v>
          </cell>
          <cell r="T194">
            <v>2.92</v>
          </cell>
          <cell r="V194">
            <v>24.9</v>
          </cell>
        </row>
        <row r="195">
          <cell r="A195" t="e">
            <v>#REF!</v>
          </cell>
          <cell r="B195">
            <v>342</v>
          </cell>
          <cell r="C195" t="e">
            <v>#REF!</v>
          </cell>
          <cell r="F195" t="str">
            <v xml:space="preserve">  BROWN CT 8</v>
          </cell>
          <cell r="H195" t="str">
            <v>45-R2.5</v>
          </cell>
          <cell r="I195" t="str">
            <v>*</v>
          </cell>
          <cell r="J195">
            <v>-5</v>
          </cell>
          <cell r="L195">
            <v>19613</v>
          </cell>
          <cell r="N195">
            <v>7143</v>
          </cell>
          <cell r="P195">
            <v>13450</v>
          </cell>
          <cell r="R195">
            <v>561</v>
          </cell>
          <cell r="T195">
            <v>2.63</v>
          </cell>
          <cell r="V195">
            <v>24</v>
          </cell>
        </row>
        <row r="196">
          <cell r="A196" t="e">
            <v>#REF!</v>
          </cell>
          <cell r="B196">
            <v>342</v>
          </cell>
          <cell r="C196" t="e">
            <v>#REF!</v>
          </cell>
          <cell r="F196" t="str">
            <v xml:space="preserve">  BROWN CT 9</v>
          </cell>
          <cell r="H196" t="str">
            <v>45-R2.5</v>
          </cell>
          <cell r="I196" t="str">
            <v>*</v>
          </cell>
          <cell r="J196">
            <v>-5</v>
          </cell>
          <cell r="L196">
            <v>1932186.25</v>
          </cell>
          <cell r="N196">
            <v>695345</v>
          </cell>
          <cell r="P196">
            <v>1333450</v>
          </cell>
          <cell r="R196">
            <v>55420</v>
          </cell>
          <cell r="T196">
            <v>2.65</v>
          </cell>
          <cell r="V196">
            <v>24.1</v>
          </cell>
        </row>
        <row r="197">
          <cell r="A197" t="e">
            <v>#REF!</v>
          </cell>
          <cell r="B197">
            <v>342</v>
          </cell>
          <cell r="C197" t="e">
            <v>#REF!</v>
          </cell>
          <cell r="F197" t="str">
            <v xml:space="preserve">  BROWN CT 10</v>
          </cell>
          <cell r="H197" t="str">
            <v>45-R2.5</v>
          </cell>
          <cell r="I197" t="str">
            <v>*</v>
          </cell>
          <cell r="J197">
            <v>-5</v>
          </cell>
          <cell r="L197">
            <v>31737</v>
          </cell>
          <cell r="N197">
            <v>11625</v>
          </cell>
          <cell r="P197">
            <v>21699</v>
          </cell>
          <cell r="R197">
            <v>904</v>
          </cell>
          <cell r="T197">
            <v>2.63</v>
          </cell>
          <cell r="V197">
            <v>24</v>
          </cell>
        </row>
        <row r="198">
          <cell r="A198" t="e">
            <v>#REF!</v>
          </cell>
          <cell r="B198">
            <v>342</v>
          </cell>
          <cell r="C198" t="e">
            <v>#REF!</v>
          </cell>
          <cell r="F198" t="str">
            <v xml:space="preserve">  BROWN CT 11</v>
          </cell>
          <cell r="H198" t="str">
            <v>45-R2.5</v>
          </cell>
          <cell r="I198" t="str">
            <v>*</v>
          </cell>
          <cell r="J198">
            <v>-5</v>
          </cell>
          <cell r="L198">
            <v>52430</v>
          </cell>
          <cell r="N198">
            <v>17146</v>
          </cell>
          <cell r="P198">
            <v>37906</v>
          </cell>
          <cell r="R198">
            <v>1553</v>
          </cell>
          <cell r="T198">
            <v>2.74</v>
          </cell>
          <cell r="V198">
            <v>24.4</v>
          </cell>
        </row>
        <row r="199">
          <cell r="A199" t="e">
            <v>#REF!</v>
          </cell>
          <cell r="B199">
            <v>342</v>
          </cell>
          <cell r="C199" t="e">
            <v>#REF!</v>
          </cell>
          <cell r="F199" t="str">
            <v xml:space="preserve">  BROWN CT UNIT 9 GAS PIPE</v>
          </cell>
          <cell r="H199" t="str">
            <v>45-R2.5</v>
          </cell>
          <cell r="I199" t="str">
            <v>*</v>
          </cell>
          <cell r="J199">
            <v>-5</v>
          </cell>
          <cell r="L199">
            <v>8106131.8499999996</v>
          </cell>
          <cell r="N199">
            <v>3123195</v>
          </cell>
          <cell r="P199">
            <v>5388243</v>
          </cell>
          <cell r="R199">
            <v>226400</v>
          </cell>
          <cell r="T199">
            <v>2.57</v>
          </cell>
          <cell r="V199">
            <v>23.8</v>
          </cell>
        </row>
        <row r="200">
          <cell r="A200" t="e">
            <v>#REF!</v>
          </cell>
          <cell r="B200">
            <v>342</v>
          </cell>
          <cell r="C200" t="e">
            <v>#REF!</v>
          </cell>
          <cell r="F200" t="str">
            <v xml:space="preserve">  TRIMBLE COUNTY CT UNIT 5  </v>
          </cell>
          <cell r="H200" t="str">
            <v>45-R2.5</v>
          </cell>
          <cell r="I200" t="str">
            <v>*</v>
          </cell>
          <cell r="J200">
            <v>-5</v>
          </cell>
          <cell r="L200">
            <v>239584.64000000001</v>
          </cell>
          <cell r="N200">
            <v>41085</v>
          </cell>
          <cell r="P200">
            <v>210478</v>
          </cell>
          <cell r="R200">
            <v>8333</v>
          </cell>
          <cell r="T200">
            <v>3.21</v>
          </cell>
          <cell r="V200">
            <v>25.3</v>
          </cell>
        </row>
        <row r="201">
          <cell r="A201" t="e">
            <v>#REF!</v>
          </cell>
          <cell r="B201">
            <v>342</v>
          </cell>
          <cell r="C201" t="e">
            <v>#REF!</v>
          </cell>
          <cell r="F201" t="str">
            <v xml:space="preserve">  TRIMBLE COUNTY CT UNIT 6  </v>
          </cell>
          <cell r="H201" t="str">
            <v>45-R2.5</v>
          </cell>
          <cell r="I201" t="str">
            <v>*</v>
          </cell>
          <cell r="J201">
            <v>-5</v>
          </cell>
          <cell r="L201">
            <v>239245.94</v>
          </cell>
          <cell r="N201">
            <v>41042</v>
          </cell>
          <cell r="P201">
            <v>210166</v>
          </cell>
          <cell r="R201">
            <v>8320</v>
          </cell>
          <cell r="T201">
            <v>3.21</v>
          </cell>
          <cell r="V201">
            <v>25.3</v>
          </cell>
        </row>
        <row r="202">
          <cell r="A202" t="e">
            <v>#REF!</v>
          </cell>
          <cell r="B202">
            <v>342</v>
          </cell>
          <cell r="C202" t="e">
            <v>#REF!</v>
          </cell>
          <cell r="F202" t="str">
            <v xml:space="preserve">  TRIMBLE COUNTY CT PIPELINE</v>
          </cell>
          <cell r="H202" t="str">
            <v>45-R2.5</v>
          </cell>
          <cell r="I202" t="str">
            <v>*</v>
          </cell>
          <cell r="J202">
            <v>-5</v>
          </cell>
          <cell r="L202">
            <v>4850114.45</v>
          </cell>
          <cell r="N202">
            <v>793544</v>
          </cell>
          <cell r="P202">
            <v>4299077</v>
          </cell>
          <cell r="R202">
            <v>170253</v>
          </cell>
          <cell r="T202">
            <v>3.23</v>
          </cell>
          <cell r="V202">
            <v>25.3</v>
          </cell>
        </row>
        <row r="203">
          <cell r="A203" t="e">
            <v>#REF!</v>
          </cell>
          <cell r="B203">
            <v>342</v>
          </cell>
          <cell r="C203" t="e">
            <v>#REF!</v>
          </cell>
          <cell r="F203" t="str">
            <v xml:space="preserve">  TRIMBLE COUNTY CT UNIT 7  </v>
          </cell>
          <cell r="H203" t="str">
            <v>45-R2.5</v>
          </cell>
          <cell r="I203" t="str">
            <v>*</v>
          </cell>
          <cell r="J203">
            <v>-5</v>
          </cell>
          <cell r="L203">
            <v>578059.38</v>
          </cell>
          <cell r="N203">
            <v>59057</v>
          </cell>
          <cell r="P203">
            <v>547905</v>
          </cell>
          <cell r="R203">
            <v>21614</v>
          </cell>
          <cell r="T203">
            <v>3.42</v>
          </cell>
          <cell r="V203">
            <v>25.3</v>
          </cell>
        </row>
        <row r="204">
          <cell r="A204" t="e">
            <v>#REF!</v>
          </cell>
          <cell r="B204">
            <v>342</v>
          </cell>
          <cell r="C204" t="e">
            <v>#REF!</v>
          </cell>
          <cell r="F204" t="str">
            <v xml:space="preserve">  TRIMBLE COUNTY CT UNIT 8  </v>
          </cell>
          <cell r="H204" t="str">
            <v>45-R2.5</v>
          </cell>
          <cell r="I204" t="str">
            <v>*</v>
          </cell>
          <cell r="J204">
            <v>-5</v>
          </cell>
          <cell r="L204">
            <v>576385.74</v>
          </cell>
          <cell r="N204">
            <v>58886</v>
          </cell>
          <cell r="P204">
            <v>546319</v>
          </cell>
          <cell r="R204">
            <v>21551</v>
          </cell>
          <cell r="T204">
            <v>3.42</v>
          </cell>
          <cell r="V204">
            <v>25.4</v>
          </cell>
        </row>
        <row r="205">
          <cell r="A205" t="e">
            <v>#REF!</v>
          </cell>
          <cell r="B205">
            <v>342</v>
          </cell>
          <cell r="C205" t="e">
            <v>#REF!</v>
          </cell>
          <cell r="F205" t="str">
            <v xml:space="preserve">  TRIMBLE COUNTY CT UNIT 9  </v>
          </cell>
          <cell r="H205" t="str">
            <v>45-R2.5</v>
          </cell>
          <cell r="I205" t="str">
            <v>*</v>
          </cell>
          <cell r="J205">
            <v>-5</v>
          </cell>
          <cell r="L205">
            <v>593786.01</v>
          </cell>
          <cell r="N205">
            <v>60664</v>
          </cell>
          <cell r="P205">
            <v>562811</v>
          </cell>
          <cell r="R205">
            <v>22202</v>
          </cell>
          <cell r="T205">
            <v>3.42</v>
          </cell>
          <cell r="V205">
            <v>25.3</v>
          </cell>
        </row>
        <row r="206">
          <cell r="A206" t="e">
            <v>#REF!</v>
          </cell>
          <cell r="B206">
            <v>342</v>
          </cell>
          <cell r="C206" t="e">
            <v>#REF!</v>
          </cell>
          <cell r="F206" t="str">
            <v xml:space="preserve">  TRIMBLE COUNTY CT UNIT 10 </v>
          </cell>
          <cell r="H206" t="str">
            <v>45-R2.5</v>
          </cell>
          <cell r="I206" t="str">
            <v>*</v>
          </cell>
          <cell r="J206">
            <v>-5</v>
          </cell>
          <cell r="L206">
            <v>593307.31000000006</v>
          </cell>
          <cell r="N206">
            <v>60615</v>
          </cell>
          <cell r="P206">
            <v>562358</v>
          </cell>
          <cell r="R206">
            <v>22184</v>
          </cell>
          <cell r="T206">
            <v>3.42</v>
          </cell>
          <cell r="V206">
            <v>25.3</v>
          </cell>
        </row>
        <row r="207">
          <cell r="A207" t="e">
            <v>#REF!</v>
          </cell>
          <cell r="B207">
            <v>342</v>
          </cell>
          <cell r="C207" t="e">
            <v>#REF!</v>
          </cell>
          <cell r="F207" t="str">
            <v xml:space="preserve">  HAEFLING UNITS 1, 2 AND 3</v>
          </cell>
          <cell r="H207" t="str">
            <v>45-R2.5</v>
          </cell>
          <cell r="I207" t="str">
            <v>*</v>
          </cell>
          <cell r="J207">
            <v>-5</v>
          </cell>
          <cell r="L207">
            <v>181132</v>
          </cell>
          <cell r="N207">
            <v>187221</v>
          </cell>
          <cell r="P207">
            <v>2967</v>
          </cell>
          <cell r="R207">
            <v>878</v>
          </cell>
          <cell r="T207" t="str">
            <v xml:space="preserve">             -</v>
          </cell>
          <cell r="V207" t="str">
            <v xml:space="preserve">             -</v>
          </cell>
        </row>
        <row r="208">
          <cell r="B208">
            <v>342</v>
          </cell>
        </row>
        <row r="209">
          <cell r="B209">
            <v>342</v>
          </cell>
          <cell r="F209" t="str">
            <v>TOTAL ACCOUNT 342 - FULE HOLDERS, PRODUCERS AND ACCESSORIES</v>
          </cell>
          <cell r="L209">
            <v>21009004.639999997</v>
          </cell>
          <cell r="N209">
            <v>5786262</v>
          </cell>
          <cell r="P209">
            <v>16273191</v>
          </cell>
          <cell r="R209">
            <v>661056</v>
          </cell>
          <cell r="T209">
            <v>3.1465365034066655</v>
          </cell>
          <cell r="V209">
            <v>24.6</v>
          </cell>
        </row>
        <row r="210">
          <cell r="B210">
            <v>342</v>
          </cell>
        </row>
        <row r="211">
          <cell r="B211">
            <v>343</v>
          </cell>
          <cell r="D211">
            <v>343</v>
          </cell>
          <cell r="F211" t="str">
            <v>PRIME MOVERS</v>
          </cell>
        </row>
        <row r="212">
          <cell r="A212" t="e">
            <v>#REF!</v>
          </cell>
          <cell r="B212">
            <v>343</v>
          </cell>
          <cell r="C212" t="e">
            <v>#REF!</v>
          </cell>
          <cell r="F212" t="str">
            <v xml:space="preserve">  PADDY'S RUN GENERATOR 13 </v>
          </cell>
          <cell r="H212" t="str">
            <v>35-R1</v>
          </cell>
          <cell r="I212" t="str">
            <v>*</v>
          </cell>
          <cell r="J212">
            <v>-5</v>
          </cell>
          <cell r="L212">
            <v>17420148.57</v>
          </cell>
          <cell r="N212">
            <v>3256031</v>
          </cell>
          <cell r="P212">
            <v>15035125</v>
          </cell>
          <cell r="R212">
            <v>781353</v>
          </cell>
          <cell r="T212">
            <v>3.62</v>
          </cell>
          <cell r="V212">
            <v>19.2</v>
          </cell>
        </row>
        <row r="213">
          <cell r="A213" t="e">
            <v>#REF!</v>
          </cell>
          <cell r="B213">
            <v>343</v>
          </cell>
          <cell r="C213" t="e">
            <v>#REF!</v>
          </cell>
          <cell r="F213" t="str">
            <v xml:space="preserve">  BROWN CT 5</v>
          </cell>
          <cell r="H213" t="str">
            <v>35-R1</v>
          </cell>
          <cell r="I213" t="str">
            <v>*</v>
          </cell>
          <cell r="J213">
            <v>-5</v>
          </cell>
          <cell r="L213">
            <v>13164181.279999999</v>
          </cell>
          <cell r="N213">
            <v>2344303</v>
          </cell>
          <cell r="P213">
            <v>11478087</v>
          </cell>
          <cell r="R213">
            <v>605724</v>
          </cell>
          <cell r="T213">
            <v>3.65</v>
          </cell>
          <cell r="V213">
            <v>18.899999999999999</v>
          </cell>
        </row>
        <row r="214">
          <cell r="A214" t="e">
            <v>#REF!</v>
          </cell>
          <cell r="B214">
            <v>343</v>
          </cell>
          <cell r="C214" t="e">
            <v>#REF!</v>
          </cell>
          <cell r="F214" t="str">
            <v xml:space="preserve">  BROWN CT 6</v>
          </cell>
          <cell r="H214" t="str">
            <v>35-R1</v>
          </cell>
          <cell r="I214" t="str">
            <v>*</v>
          </cell>
          <cell r="J214">
            <v>-5</v>
          </cell>
          <cell r="L214">
            <v>30399242.379999999</v>
          </cell>
          <cell r="N214">
            <v>6340154</v>
          </cell>
          <cell r="P214">
            <v>25579050</v>
          </cell>
          <cell r="R214">
            <v>1374653</v>
          </cell>
          <cell r="T214">
            <v>3.55</v>
          </cell>
          <cell r="V214">
            <v>18.600000000000001</v>
          </cell>
        </row>
        <row r="215">
          <cell r="A215" t="e">
            <v>#REF!</v>
          </cell>
          <cell r="B215">
            <v>343</v>
          </cell>
          <cell r="C215" t="e">
            <v>#REF!</v>
          </cell>
          <cell r="F215" t="str">
            <v xml:space="preserve">  BROWN CT 7</v>
          </cell>
          <cell r="H215" t="str">
            <v>35-R1</v>
          </cell>
          <cell r="I215" t="str">
            <v>*</v>
          </cell>
          <cell r="J215">
            <v>-5</v>
          </cell>
          <cell r="L215">
            <v>30001197.850000001</v>
          </cell>
          <cell r="N215">
            <v>6014949</v>
          </cell>
          <cell r="P215">
            <v>25486310</v>
          </cell>
          <cell r="R215">
            <v>1366988</v>
          </cell>
          <cell r="T215">
            <v>3.58</v>
          </cell>
          <cell r="V215">
            <v>18.600000000000001</v>
          </cell>
        </row>
        <row r="216">
          <cell r="A216" t="e">
            <v>#REF!</v>
          </cell>
          <cell r="B216">
            <v>343</v>
          </cell>
          <cell r="C216" t="e">
            <v>#REF!</v>
          </cell>
          <cell r="F216" t="str">
            <v xml:space="preserve">  BROWN CT 8</v>
          </cell>
          <cell r="H216" t="str">
            <v>35-R1</v>
          </cell>
          <cell r="I216" t="str">
            <v>*</v>
          </cell>
          <cell r="J216">
            <v>-5</v>
          </cell>
          <cell r="L216">
            <v>20074864.199999999</v>
          </cell>
          <cell r="N216">
            <v>5723980</v>
          </cell>
          <cell r="P216">
            <v>15354627</v>
          </cell>
          <cell r="R216">
            <v>829899</v>
          </cell>
          <cell r="T216">
            <v>3.3</v>
          </cell>
          <cell r="V216">
            <v>18.5</v>
          </cell>
        </row>
        <row r="217">
          <cell r="A217" t="e">
            <v>#REF!</v>
          </cell>
          <cell r="B217">
            <v>343</v>
          </cell>
          <cell r="C217" t="e">
            <v>#REF!</v>
          </cell>
          <cell r="F217" t="str">
            <v xml:space="preserve">  BROWN CT 9</v>
          </cell>
          <cell r="H217" t="str">
            <v>35-R1</v>
          </cell>
          <cell r="I217" t="str">
            <v>*</v>
          </cell>
          <cell r="J217">
            <v>-5</v>
          </cell>
          <cell r="L217">
            <v>21502645.449999999</v>
          </cell>
          <cell r="N217">
            <v>6583994</v>
          </cell>
          <cell r="P217">
            <v>15993785</v>
          </cell>
          <cell r="R217">
            <v>860046</v>
          </cell>
          <cell r="T217">
            <v>3.23</v>
          </cell>
          <cell r="V217">
            <v>18.600000000000001</v>
          </cell>
        </row>
        <row r="218">
          <cell r="A218" t="e">
            <v>#REF!</v>
          </cell>
          <cell r="B218">
            <v>343</v>
          </cell>
          <cell r="C218" t="e">
            <v>#REF!</v>
          </cell>
          <cell r="F218" t="str">
            <v xml:space="preserve">  BROWN CT 10</v>
          </cell>
          <cell r="H218" t="str">
            <v>35-R1</v>
          </cell>
          <cell r="I218" t="str">
            <v>*</v>
          </cell>
          <cell r="J218">
            <v>-5</v>
          </cell>
          <cell r="L218">
            <v>19670647.489999998</v>
          </cell>
          <cell r="N218">
            <v>5861311</v>
          </cell>
          <cell r="P218">
            <v>14792869</v>
          </cell>
          <cell r="R218">
            <v>794130</v>
          </cell>
          <cell r="T218">
            <v>3.26</v>
          </cell>
          <cell r="V218">
            <v>18.600000000000001</v>
          </cell>
        </row>
        <row r="219">
          <cell r="A219" t="e">
            <v>#REF!</v>
          </cell>
          <cell r="B219">
            <v>343</v>
          </cell>
          <cell r="C219" t="e">
            <v>#REF!</v>
          </cell>
          <cell r="F219" t="str">
            <v xml:space="preserve">  BROWN CT 11</v>
          </cell>
          <cell r="H219" t="str">
            <v>35-R1</v>
          </cell>
          <cell r="I219" t="str">
            <v>*</v>
          </cell>
          <cell r="J219">
            <v>-5</v>
          </cell>
          <cell r="L219">
            <v>34239853.350000001</v>
          </cell>
          <cell r="N219">
            <v>8550689</v>
          </cell>
          <cell r="P219">
            <v>27401157</v>
          </cell>
          <cell r="R219">
            <v>1426488</v>
          </cell>
          <cell r="T219">
            <v>3.41</v>
          </cell>
          <cell r="V219">
            <v>19.2</v>
          </cell>
        </row>
        <row r="220">
          <cell r="A220" t="e">
            <v>#REF!</v>
          </cell>
          <cell r="B220">
            <v>343</v>
          </cell>
          <cell r="C220" t="e">
            <v>#REF!</v>
          </cell>
          <cell r="F220" t="str">
            <v xml:space="preserve">  TRIMBLE COUNTY CT UNIT 5 </v>
          </cell>
          <cell r="H220" t="str">
            <v>35-R1</v>
          </cell>
          <cell r="I220" t="str">
            <v>*</v>
          </cell>
          <cell r="J220">
            <v>-5</v>
          </cell>
          <cell r="L220">
            <v>30530609.969999999</v>
          </cell>
          <cell r="N220">
            <v>4851540</v>
          </cell>
          <cell r="P220">
            <v>27205600</v>
          </cell>
          <cell r="R220">
            <v>1424174</v>
          </cell>
          <cell r="T220">
            <v>3.72</v>
          </cell>
          <cell r="V220">
            <v>19.100000000000001</v>
          </cell>
        </row>
        <row r="221">
          <cell r="A221" t="e">
            <v>#REF!</v>
          </cell>
          <cell r="B221">
            <v>343</v>
          </cell>
          <cell r="C221" t="e">
            <v>#REF!</v>
          </cell>
          <cell r="F221" t="str">
            <v xml:space="preserve">  TRIMBLE COUNTY CT UNIT 6 </v>
          </cell>
          <cell r="H221" t="str">
            <v>35-R1</v>
          </cell>
          <cell r="I221" t="str">
            <v>*</v>
          </cell>
          <cell r="J221">
            <v>-5</v>
          </cell>
          <cell r="L221">
            <v>30442270.010000002</v>
          </cell>
          <cell r="N221">
            <v>4852084</v>
          </cell>
          <cell r="P221">
            <v>27112299</v>
          </cell>
          <cell r="R221">
            <v>1417650</v>
          </cell>
          <cell r="T221">
            <v>3.72</v>
          </cell>
          <cell r="V221">
            <v>19.100000000000001</v>
          </cell>
        </row>
        <row r="222">
          <cell r="A222" t="e">
            <v>#REF!</v>
          </cell>
          <cell r="B222">
            <v>343</v>
          </cell>
          <cell r="C222" t="e">
            <v>#REF!</v>
          </cell>
          <cell r="F222" t="str">
            <v xml:space="preserve">  TRIMBLE COUNTY CT UNIT 7 </v>
          </cell>
          <cell r="H222" t="str">
            <v>35-R1</v>
          </cell>
          <cell r="I222" t="str">
            <v>*</v>
          </cell>
          <cell r="J222">
            <v>-5</v>
          </cell>
          <cell r="L222">
            <v>22773833.23</v>
          </cell>
          <cell r="N222">
            <v>2261673</v>
          </cell>
          <cell r="P222">
            <v>21650852</v>
          </cell>
          <cell r="R222">
            <v>1177184</v>
          </cell>
          <cell r="T222">
            <v>3.91</v>
          </cell>
          <cell r="V222">
            <v>18.399999999999999</v>
          </cell>
        </row>
        <row r="223">
          <cell r="A223" t="e">
            <v>#REF!</v>
          </cell>
          <cell r="B223">
            <v>343</v>
          </cell>
          <cell r="C223" t="e">
            <v>#REF!</v>
          </cell>
          <cell r="F223" t="str">
            <v xml:space="preserve">  TRIMBLE COUNTY CT UNIT 8 </v>
          </cell>
          <cell r="H223" t="str">
            <v>35-R1</v>
          </cell>
          <cell r="I223" t="str">
            <v>*</v>
          </cell>
          <cell r="J223">
            <v>-5</v>
          </cell>
          <cell r="L223">
            <v>22568286.07</v>
          </cell>
          <cell r="N223">
            <v>2249154</v>
          </cell>
          <cell r="P223">
            <v>21447547</v>
          </cell>
          <cell r="R223">
            <v>1164991</v>
          </cell>
          <cell r="T223">
            <v>3.91</v>
          </cell>
          <cell r="V223">
            <v>18.399999999999999</v>
          </cell>
        </row>
        <row r="224">
          <cell r="B224">
            <v>343</v>
          </cell>
          <cell r="D224">
            <v>343</v>
          </cell>
          <cell r="F224" t="str">
            <v>PRIME MOVERS, cont.</v>
          </cell>
        </row>
        <row r="225">
          <cell r="A225" t="e">
            <v>#REF!</v>
          </cell>
          <cell r="B225">
            <v>343</v>
          </cell>
          <cell r="C225" t="e">
            <v>#REF!</v>
          </cell>
          <cell r="F225" t="str">
            <v xml:space="preserve">  TRIMBLE COUNTY CT UNIT 9 </v>
          </cell>
          <cell r="H225" t="str">
            <v>35-R1</v>
          </cell>
          <cell r="I225" t="str">
            <v>*</v>
          </cell>
          <cell r="J225">
            <v>-5</v>
          </cell>
          <cell r="L225">
            <v>22401685.390000001</v>
          </cell>
          <cell r="N225">
            <v>2232370</v>
          </cell>
          <cell r="P225">
            <v>21289400</v>
          </cell>
          <cell r="R225">
            <v>1156427</v>
          </cell>
          <cell r="T225">
            <v>3.91</v>
          </cell>
          <cell r="V225">
            <v>18.399999999999999</v>
          </cell>
        </row>
        <row r="226">
          <cell r="A226" t="e">
            <v>#REF!</v>
          </cell>
          <cell r="B226">
            <v>343</v>
          </cell>
          <cell r="C226" t="e">
            <v>#REF!</v>
          </cell>
          <cell r="F226" t="str">
            <v xml:space="preserve">  TRIMBLE COUNTY CT UNIT 10</v>
          </cell>
          <cell r="H226" t="str">
            <v>35-R1</v>
          </cell>
          <cell r="I226" t="str">
            <v>*</v>
          </cell>
          <cell r="J226">
            <v>-5</v>
          </cell>
          <cell r="L226">
            <v>22378127.550000001</v>
          </cell>
          <cell r="N226">
            <v>2229974</v>
          </cell>
          <cell r="P226">
            <v>21267060</v>
          </cell>
          <cell r="R226">
            <v>1155221</v>
          </cell>
          <cell r="T226">
            <v>3.91</v>
          </cell>
          <cell r="V226">
            <v>18.399999999999999</v>
          </cell>
        </row>
        <row r="227">
          <cell r="B227">
            <v>343</v>
          </cell>
        </row>
        <row r="228">
          <cell r="B228">
            <v>343</v>
          </cell>
          <cell r="F228" t="str">
            <v>TOTAL ACCOUNT 343 - PRIME MOVERS</v>
          </cell>
          <cell r="L228">
            <v>337567592.79000002</v>
          </cell>
          <cell r="N228">
            <v>63352206</v>
          </cell>
          <cell r="P228">
            <v>291093768</v>
          </cell>
          <cell r="R228">
            <v>15534928</v>
          </cell>
          <cell r="T228">
            <v>4.6020199603888639</v>
          </cell>
          <cell r="V228">
            <v>18.7</v>
          </cell>
        </row>
        <row r="229">
          <cell r="B229">
            <v>343</v>
          </cell>
        </row>
        <row r="230">
          <cell r="B230">
            <v>344</v>
          </cell>
          <cell r="D230">
            <v>344</v>
          </cell>
          <cell r="F230" t="str">
            <v xml:space="preserve">GENERATORS                                    </v>
          </cell>
        </row>
        <row r="231">
          <cell r="A231" t="e">
            <v>#REF!</v>
          </cell>
          <cell r="B231">
            <v>344</v>
          </cell>
          <cell r="C231" t="e">
            <v>#REF!</v>
          </cell>
          <cell r="F231" t="str">
            <v xml:space="preserve">  PADDY'S RUN GENERATOR 13 </v>
          </cell>
          <cell r="H231" t="str">
            <v>55-S3</v>
          </cell>
          <cell r="I231" t="str">
            <v>*</v>
          </cell>
          <cell r="J231">
            <v>-5</v>
          </cell>
          <cell r="L231">
            <v>5185636</v>
          </cell>
          <cell r="N231">
            <v>1000671</v>
          </cell>
          <cell r="P231">
            <v>4444247</v>
          </cell>
          <cell r="R231">
            <v>153355</v>
          </cell>
          <cell r="T231">
            <v>2.94</v>
          </cell>
          <cell r="V231">
            <v>29</v>
          </cell>
        </row>
        <row r="232">
          <cell r="A232" t="e">
            <v>#REF!</v>
          </cell>
          <cell r="B232">
            <v>344</v>
          </cell>
          <cell r="C232" t="e">
            <v>#REF!</v>
          </cell>
          <cell r="F232" t="str">
            <v xml:space="preserve">  BROWN CT 5</v>
          </cell>
          <cell r="H232" t="str">
            <v>55-S3</v>
          </cell>
          <cell r="I232" t="str">
            <v>*</v>
          </cell>
          <cell r="J232">
            <v>-5</v>
          </cell>
          <cell r="L232">
            <v>2831528</v>
          </cell>
          <cell r="N232">
            <v>546464</v>
          </cell>
          <cell r="P232">
            <v>2426640</v>
          </cell>
          <cell r="R232">
            <v>83734</v>
          </cell>
          <cell r="T232">
            <v>2.94</v>
          </cell>
          <cell r="V232">
            <v>29</v>
          </cell>
        </row>
        <row r="233">
          <cell r="A233" t="e">
            <v>#REF!</v>
          </cell>
          <cell r="B233">
            <v>344</v>
          </cell>
          <cell r="C233" t="e">
            <v>#REF!</v>
          </cell>
          <cell r="F233" t="str">
            <v xml:space="preserve">  BROWN CT 6</v>
          </cell>
          <cell r="H233" t="str">
            <v>55-S3</v>
          </cell>
          <cell r="I233" t="str">
            <v>*</v>
          </cell>
          <cell r="J233">
            <v>-5</v>
          </cell>
          <cell r="L233">
            <v>3712349</v>
          </cell>
          <cell r="N233">
            <v>930025</v>
          </cell>
          <cell r="P233">
            <v>2967941</v>
          </cell>
          <cell r="R233">
            <v>103305</v>
          </cell>
          <cell r="T233">
            <v>2.76</v>
          </cell>
          <cell r="V233">
            <v>28.7</v>
          </cell>
        </row>
        <row r="234">
          <cell r="A234" t="e">
            <v>#REF!</v>
          </cell>
          <cell r="B234">
            <v>344</v>
          </cell>
          <cell r="C234" t="e">
            <v>#REF!</v>
          </cell>
          <cell r="F234" t="str">
            <v xml:space="preserve">  BROWN CT 7</v>
          </cell>
          <cell r="H234" t="str">
            <v>55-S3</v>
          </cell>
          <cell r="I234" t="str">
            <v>*</v>
          </cell>
          <cell r="J234">
            <v>-5</v>
          </cell>
          <cell r="L234">
            <v>3722788</v>
          </cell>
          <cell r="N234">
            <v>930935</v>
          </cell>
          <cell r="P234">
            <v>2977992</v>
          </cell>
          <cell r="R234">
            <v>103647</v>
          </cell>
          <cell r="T234">
            <v>2.76</v>
          </cell>
          <cell r="V234">
            <v>28.7</v>
          </cell>
        </row>
        <row r="235">
          <cell r="A235" t="e">
            <v>#REF!</v>
          </cell>
          <cell r="B235">
            <v>344</v>
          </cell>
          <cell r="C235" t="e">
            <v>#REF!</v>
          </cell>
          <cell r="F235" t="str">
            <v xml:space="preserve">  BROWN CT 8</v>
          </cell>
          <cell r="H235" t="str">
            <v>55-S3</v>
          </cell>
          <cell r="I235" t="str">
            <v>*</v>
          </cell>
          <cell r="J235">
            <v>-5</v>
          </cell>
          <cell r="L235">
            <v>4953961</v>
          </cell>
          <cell r="N235">
            <v>1744701</v>
          </cell>
          <cell r="P235">
            <v>3456958</v>
          </cell>
          <cell r="R235">
            <v>123375</v>
          </cell>
          <cell r="T235">
            <v>2.46</v>
          </cell>
          <cell r="V235">
            <v>28</v>
          </cell>
        </row>
        <row r="236">
          <cell r="A236" t="e">
            <v>#REF!</v>
          </cell>
          <cell r="B236">
            <v>344</v>
          </cell>
          <cell r="C236" t="e">
            <v>#REF!</v>
          </cell>
          <cell r="F236" t="str">
            <v xml:space="preserve">  BROWN CT 9</v>
          </cell>
          <cell r="H236" t="str">
            <v>55-S3</v>
          </cell>
          <cell r="I236" t="str">
            <v>*</v>
          </cell>
          <cell r="J236">
            <v>-5</v>
          </cell>
          <cell r="L236">
            <v>5452041.0300000003</v>
          </cell>
          <cell r="N236">
            <v>2147930</v>
          </cell>
          <cell r="P236">
            <v>3576713</v>
          </cell>
          <cell r="R236">
            <v>128546</v>
          </cell>
          <cell r="T236">
            <v>2.31</v>
          </cell>
          <cell r="V236">
            <v>27.8</v>
          </cell>
        </row>
        <row r="237">
          <cell r="A237" t="e">
            <v>#REF!</v>
          </cell>
          <cell r="B237">
            <v>344</v>
          </cell>
          <cell r="C237" t="e">
            <v>#REF!</v>
          </cell>
          <cell r="F237" t="str">
            <v xml:space="preserve">  BROWN CT 10</v>
          </cell>
          <cell r="H237" t="str">
            <v>55-S3</v>
          </cell>
          <cell r="I237" t="str">
            <v>*</v>
          </cell>
          <cell r="J237">
            <v>-5</v>
          </cell>
          <cell r="L237">
            <v>4944693</v>
          </cell>
          <cell r="N237">
            <v>1741437</v>
          </cell>
          <cell r="P237">
            <v>3450491</v>
          </cell>
          <cell r="R237">
            <v>123144</v>
          </cell>
          <cell r="T237">
            <v>2.46</v>
          </cell>
          <cell r="V237">
            <v>28</v>
          </cell>
        </row>
        <row r="238">
          <cell r="A238" t="e">
            <v>#REF!</v>
          </cell>
          <cell r="B238">
            <v>344</v>
          </cell>
          <cell r="C238" t="e">
            <v>#REF!</v>
          </cell>
          <cell r="F238" t="str">
            <v xml:space="preserve">  BROWN CT 11</v>
          </cell>
          <cell r="H238" t="str">
            <v>55-S3</v>
          </cell>
          <cell r="I238" t="str">
            <v>*</v>
          </cell>
          <cell r="J238">
            <v>-5</v>
          </cell>
          <cell r="L238">
            <v>5187040</v>
          </cell>
          <cell r="N238">
            <v>1697580</v>
          </cell>
          <cell r="P238">
            <v>3748812</v>
          </cell>
          <cell r="R238">
            <v>132626</v>
          </cell>
          <cell r="T238">
            <v>2.5299999999999998</v>
          </cell>
          <cell r="V238">
            <v>28.3</v>
          </cell>
        </row>
        <row r="239">
          <cell r="A239" t="e">
            <v>#REF!</v>
          </cell>
          <cell r="B239">
            <v>344</v>
          </cell>
          <cell r="C239" t="e">
            <v>#REF!</v>
          </cell>
          <cell r="F239" t="str">
            <v xml:space="preserve">  TRIMBLE COUNTY CT UNIT 5 </v>
          </cell>
          <cell r="H239" t="str">
            <v>55-S3</v>
          </cell>
          <cell r="I239" t="str">
            <v>*</v>
          </cell>
          <cell r="J239">
            <v>-5</v>
          </cell>
          <cell r="L239">
            <v>3763274.68</v>
          </cell>
          <cell r="N239">
            <v>608829</v>
          </cell>
          <cell r="P239">
            <v>3342609</v>
          </cell>
          <cell r="R239">
            <v>115019</v>
          </cell>
          <cell r="T239">
            <v>3.04</v>
          </cell>
          <cell r="V239">
            <v>29.1</v>
          </cell>
        </row>
        <row r="240">
          <cell r="A240" t="e">
            <v>#REF!</v>
          </cell>
          <cell r="B240">
            <v>344</v>
          </cell>
          <cell r="C240" t="e">
            <v>#REF!</v>
          </cell>
          <cell r="F240" t="str">
            <v xml:space="preserve">  TRIMBLE COUNTY CT UNIT 6 </v>
          </cell>
          <cell r="H240" t="str">
            <v>55-S3</v>
          </cell>
          <cell r="I240" t="str">
            <v>*</v>
          </cell>
          <cell r="J240">
            <v>-5</v>
          </cell>
          <cell r="L240">
            <v>3757946.86</v>
          </cell>
          <cell r="N240">
            <v>608189</v>
          </cell>
          <cell r="P240">
            <v>3337655</v>
          </cell>
          <cell r="R240">
            <v>114849</v>
          </cell>
          <cell r="T240">
            <v>3.04</v>
          </cell>
          <cell r="V240">
            <v>29.1</v>
          </cell>
        </row>
        <row r="241">
          <cell r="A241" t="e">
            <v>#REF!</v>
          </cell>
          <cell r="B241">
            <v>344</v>
          </cell>
          <cell r="C241" t="e">
            <v>#REF!</v>
          </cell>
          <cell r="F241" t="str">
            <v xml:space="preserve">  TRIMBLE COUNTY CT UNIT 7 </v>
          </cell>
          <cell r="H241" t="str">
            <v>55-S3</v>
          </cell>
          <cell r="I241" t="str">
            <v>*</v>
          </cell>
          <cell r="J241">
            <v>-5</v>
          </cell>
          <cell r="L241">
            <v>2950282.37</v>
          </cell>
          <cell r="N241">
            <v>281361</v>
          </cell>
          <cell r="P241">
            <v>2816435</v>
          </cell>
          <cell r="R241">
            <v>96321</v>
          </cell>
          <cell r="T241">
            <v>3.26</v>
          </cell>
          <cell r="V241">
            <v>29.2</v>
          </cell>
        </row>
        <row r="242">
          <cell r="A242" t="e">
            <v>#REF!</v>
          </cell>
          <cell r="B242">
            <v>344</v>
          </cell>
          <cell r="C242" t="e">
            <v>#REF!</v>
          </cell>
          <cell r="F242" t="str">
            <v xml:space="preserve">  TRIMBLE COUNTY CT UNIT 8 </v>
          </cell>
          <cell r="H242" t="str">
            <v>55-S3</v>
          </cell>
          <cell r="I242" t="str">
            <v>*</v>
          </cell>
          <cell r="J242">
            <v>-5</v>
          </cell>
          <cell r="L242">
            <v>2937930.22</v>
          </cell>
          <cell r="N242">
            <v>280183</v>
          </cell>
          <cell r="P242">
            <v>2804644</v>
          </cell>
          <cell r="R242">
            <v>95918</v>
          </cell>
          <cell r="T242">
            <v>3.26</v>
          </cell>
          <cell r="V242">
            <v>29.2</v>
          </cell>
        </row>
        <row r="243">
          <cell r="A243" t="e">
            <v>#REF!</v>
          </cell>
          <cell r="B243">
            <v>344</v>
          </cell>
          <cell r="C243" t="e">
            <v>#REF!</v>
          </cell>
          <cell r="F243" t="str">
            <v xml:space="preserve">  TRIMBLE COUNTY CT UNIT 9 </v>
          </cell>
          <cell r="H243" t="str">
            <v>55-S3</v>
          </cell>
          <cell r="I243" t="str">
            <v>*</v>
          </cell>
          <cell r="J243">
            <v>-5</v>
          </cell>
          <cell r="L243">
            <v>2957520.12</v>
          </cell>
          <cell r="N243">
            <v>282052</v>
          </cell>
          <cell r="P243">
            <v>2823344</v>
          </cell>
          <cell r="R243">
            <v>96558</v>
          </cell>
          <cell r="T243">
            <v>3.26</v>
          </cell>
          <cell r="V243">
            <v>29.2</v>
          </cell>
        </row>
        <row r="244">
          <cell r="A244" t="e">
            <v>#REF!</v>
          </cell>
          <cell r="B244">
            <v>344</v>
          </cell>
          <cell r="C244" t="e">
            <v>#REF!</v>
          </cell>
          <cell r="F244" t="str">
            <v xml:space="preserve">  TRIMBLE COUNTY CT UNIT 10</v>
          </cell>
          <cell r="H244" t="str">
            <v>55-S3</v>
          </cell>
          <cell r="I244" t="str">
            <v>*</v>
          </cell>
          <cell r="J244">
            <v>-5</v>
          </cell>
          <cell r="L244">
            <v>2954148.53</v>
          </cell>
          <cell r="N244">
            <v>281730</v>
          </cell>
          <cell r="P244">
            <v>2820126</v>
          </cell>
          <cell r="R244">
            <v>96448</v>
          </cell>
          <cell r="T244">
            <v>3.2648324558007245</v>
          </cell>
          <cell r="V244">
            <v>29.2</v>
          </cell>
        </row>
        <row r="245">
          <cell r="A245" t="e">
            <v>#REF!</v>
          </cell>
          <cell r="B245">
            <v>344</v>
          </cell>
          <cell r="C245" t="e">
            <v>#REF!</v>
          </cell>
          <cell r="F245" t="str">
            <v xml:space="preserve">  HAEFLING UNITS 1, 2 AND 3</v>
          </cell>
          <cell r="H245" t="str">
            <v>55-S3</v>
          </cell>
          <cell r="I245" t="str">
            <v>*</v>
          </cell>
          <cell r="J245">
            <v>-5</v>
          </cell>
          <cell r="L245">
            <v>4023003</v>
          </cell>
          <cell r="N245">
            <v>4224153</v>
          </cell>
          <cell r="P245">
            <v>0</v>
          </cell>
          <cell r="R245">
            <v>0</v>
          </cell>
          <cell r="T245" t="str">
            <v xml:space="preserve">             -</v>
          </cell>
          <cell r="V245" t="str">
            <v xml:space="preserve">             -</v>
          </cell>
        </row>
        <row r="246">
          <cell r="B246">
            <v>344</v>
          </cell>
        </row>
        <row r="247">
          <cell r="B247">
            <v>344</v>
          </cell>
          <cell r="F247" t="str">
            <v>TOTAL ACCOUNT 344 - GENERATORS</v>
          </cell>
          <cell r="L247">
            <v>59334141.809999995</v>
          </cell>
          <cell r="N247">
            <v>17306240</v>
          </cell>
          <cell r="P247">
            <v>44994607</v>
          </cell>
          <cell r="R247">
            <v>1566845</v>
          </cell>
          <cell r="T247">
            <v>2.6407140176011255</v>
          </cell>
          <cell r="V247">
            <v>28.7</v>
          </cell>
        </row>
        <row r="248">
          <cell r="B248">
            <v>344</v>
          </cell>
        </row>
        <row r="249">
          <cell r="B249">
            <v>345</v>
          </cell>
          <cell r="D249">
            <v>345</v>
          </cell>
          <cell r="F249" t="str">
            <v xml:space="preserve">ACCESSORY ELECTRIC EQUIPMENT                  </v>
          </cell>
        </row>
        <row r="250">
          <cell r="A250" t="e">
            <v>#REF!</v>
          </cell>
          <cell r="B250">
            <v>345</v>
          </cell>
          <cell r="C250" t="e">
            <v>#REF!</v>
          </cell>
          <cell r="F250" t="str">
            <v xml:space="preserve">  PADDY'S RUN GENERATOR 13 </v>
          </cell>
          <cell r="H250" t="str">
            <v>45-R3</v>
          </cell>
          <cell r="I250" t="str">
            <v>*</v>
          </cell>
          <cell r="J250">
            <v>0</v>
          </cell>
          <cell r="L250">
            <v>2456320</v>
          </cell>
          <cell r="N250">
            <v>489484</v>
          </cell>
          <cell r="P250">
            <v>1966836</v>
          </cell>
          <cell r="R250">
            <v>74641</v>
          </cell>
          <cell r="T250">
            <v>2.88</v>
          </cell>
          <cell r="V250">
            <v>26.4</v>
          </cell>
        </row>
        <row r="251">
          <cell r="A251" t="e">
            <v>#REF!</v>
          </cell>
          <cell r="B251">
            <v>345</v>
          </cell>
          <cell r="C251" t="e">
            <v>#REF!</v>
          </cell>
          <cell r="F251" t="str">
            <v xml:space="preserve">  BROWN CT 5</v>
          </cell>
          <cell r="H251" t="str">
            <v>45-R3</v>
          </cell>
          <cell r="I251" t="str">
            <v>*</v>
          </cell>
          <cell r="J251">
            <v>0</v>
          </cell>
          <cell r="L251">
            <v>1332167</v>
          </cell>
          <cell r="N251">
            <v>265460</v>
          </cell>
          <cell r="P251">
            <v>1066707</v>
          </cell>
          <cell r="R251">
            <v>40481</v>
          </cell>
          <cell r="T251">
            <v>2.89</v>
          </cell>
          <cell r="V251">
            <v>26.4</v>
          </cell>
        </row>
        <row r="252">
          <cell r="A252" t="e">
            <v>#REF!</v>
          </cell>
          <cell r="B252">
            <v>345</v>
          </cell>
          <cell r="C252" t="e">
            <v>#REF!</v>
          </cell>
          <cell r="F252" t="str">
            <v xml:space="preserve">  BROWN CT 6</v>
          </cell>
          <cell r="H252" t="str">
            <v>45-R3</v>
          </cell>
          <cell r="I252" t="str">
            <v>*</v>
          </cell>
          <cell r="J252">
            <v>0</v>
          </cell>
          <cell r="L252">
            <v>1354817</v>
          </cell>
          <cell r="N252">
            <v>350766</v>
          </cell>
          <cell r="P252">
            <v>1004051</v>
          </cell>
          <cell r="R252">
            <v>38707</v>
          </cell>
          <cell r="T252">
            <v>2.71</v>
          </cell>
          <cell r="V252">
            <v>25.9</v>
          </cell>
        </row>
        <row r="253">
          <cell r="A253" t="e">
            <v>#REF!</v>
          </cell>
          <cell r="B253">
            <v>345</v>
          </cell>
          <cell r="C253" t="e">
            <v>#REF!</v>
          </cell>
          <cell r="F253" t="str">
            <v xml:space="preserve">  BROWN CT 7</v>
          </cell>
          <cell r="H253" t="str">
            <v>45-R3</v>
          </cell>
          <cell r="I253" t="str">
            <v>*</v>
          </cell>
          <cell r="J253">
            <v>0</v>
          </cell>
          <cell r="L253">
            <v>1347700</v>
          </cell>
          <cell r="N253">
            <v>348924</v>
          </cell>
          <cell r="P253">
            <v>998776</v>
          </cell>
          <cell r="R253">
            <v>38503</v>
          </cell>
          <cell r="T253">
            <v>2.71</v>
          </cell>
          <cell r="V253">
            <v>25.9</v>
          </cell>
        </row>
        <row r="254">
          <cell r="A254" t="e">
            <v>#REF!</v>
          </cell>
          <cell r="B254">
            <v>345</v>
          </cell>
          <cell r="C254" t="e">
            <v>#REF!</v>
          </cell>
          <cell r="F254" t="str">
            <v xml:space="preserve">  BROWN CT 8</v>
          </cell>
          <cell r="H254" t="str">
            <v>45-R3</v>
          </cell>
          <cell r="I254" t="str">
            <v>*</v>
          </cell>
          <cell r="J254">
            <v>0</v>
          </cell>
          <cell r="L254">
            <v>1797054</v>
          </cell>
          <cell r="N254">
            <v>656655</v>
          </cell>
          <cell r="P254">
            <v>1140399</v>
          </cell>
          <cell r="R254">
            <v>45919</v>
          </cell>
          <cell r="T254">
            <v>2.41</v>
          </cell>
          <cell r="V254">
            <v>24.8</v>
          </cell>
        </row>
        <row r="255">
          <cell r="A255" t="e">
            <v>#REF!</v>
          </cell>
          <cell r="B255">
            <v>345</v>
          </cell>
          <cell r="C255" t="e">
            <v>#REF!</v>
          </cell>
          <cell r="F255" t="str">
            <v xml:space="preserve">  BROWN CT 9</v>
          </cell>
          <cell r="H255" t="str">
            <v>45-R3</v>
          </cell>
          <cell r="I255" t="str">
            <v>*</v>
          </cell>
          <cell r="J255">
            <v>0</v>
          </cell>
          <cell r="L255">
            <v>3226185.73</v>
          </cell>
          <cell r="N255">
            <v>1235538</v>
          </cell>
          <cell r="P255">
            <v>1990648</v>
          </cell>
          <cell r="R255">
            <v>80416</v>
          </cell>
          <cell r="T255">
            <v>2.3199999999999998</v>
          </cell>
          <cell r="V255">
            <v>24.8</v>
          </cell>
        </row>
        <row r="256">
          <cell r="A256" t="e">
            <v>#REF!</v>
          </cell>
          <cell r="B256">
            <v>345</v>
          </cell>
          <cell r="C256" t="e">
            <v>#REF!</v>
          </cell>
          <cell r="F256" t="str">
            <v xml:space="preserve">  BROWN CT 10</v>
          </cell>
          <cell r="H256" t="str">
            <v>45-R3</v>
          </cell>
          <cell r="I256" t="str">
            <v>*</v>
          </cell>
          <cell r="J256">
            <v>0</v>
          </cell>
          <cell r="L256">
            <v>1804419</v>
          </cell>
          <cell r="N256">
            <v>642291</v>
          </cell>
          <cell r="P256">
            <v>1162128</v>
          </cell>
          <cell r="R256">
            <v>46535</v>
          </cell>
          <cell r="T256">
            <v>2.44</v>
          </cell>
          <cell r="V256">
            <v>25</v>
          </cell>
        </row>
        <row r="257">
          <cell r="A257" t="e">
            <v>#REF!</v>
          </cell>
          <cell r="B257">
            <v>345</v>
          </cell>
          <cell r="C257" t="e">
            <v>#REF!</v>
          </cell>
          <cell r="F257" t="str">
            <v xml:space="preserve">  BROWN CT 11</v>
          </cell>
          <cell r="H257" t="str">
            <v>45-R3</v>
          </cell>
          <cell r="I257" t="str">
            <v>*</v>
          </cell>
          <cell r="J257">
            <v>0</v>
          </cell>
          <cell r="L257">
            <v>916326</v>
          </cell>
          <cell r="N257">
            <v>311168</v>
          </cell>
          <cell r="P257">
            <v>605158</v>
          </cell>
          <cell r="R257">
            <v>24105</v>
          </cell>
          <cell r="T257">
            <v>2.48</v>
          </cell>
          <cell r="V257">
            <v>25.1</v>
          </cell>
        </row>
        <row r="258">
          <cell r="A258" t="e">
            <v>#REF!</v>
          </cell>
          <cell r="B258">
            <v>345</v>
          </cell>
          <cell r="C258" t="e">
            <v>#REF!</v>
          </cell>
          <cell r="F258" t="str">
            <v xml:space="preserve">  TRIMBLE COUNTY CT UNIT 5 </v>
          </cell>
          <cell r="H258" t="str">
            <v>45-R3</v>
          </cell>
          <cell r="I258" t="str">
            <v>*</v>
          </cell>
          <cell r="J258">
            <v>0</v>
          </cell>
          <cell r="L258">
            <v>1677092.15</v>
          </cell>
          <cell r="N258">
            <v>279612</v>
          </cell>
          <cell r="P258">
            <v>1397480</v>
          </cell>
          <cell r="R258">
            <v>52610</v>
          </cell>
          <cell r="T258">
            <v>2.98</v>
          </cell>
          <cell r="V258">
            <v>26.6</v>
          </cell>
        </row>
        <row r="259">
          <cell r="A259" t="e">
            <v>#REF!</v>
          </cell>
          <cell r="B259">
            <v>345</v>
          </cell>
          <cell r="C259" t="e">
            <v>#REF!</v>
          </cell>
          <cell r="F259" t="str">
            <v xml:space="preserve">  TRIMBLE COUNTY CT UNIT 6 </v>
          </cell>
          <cell r="H259" t="str">
            <v>45-R3</v>
          </cell>
          <cell r="I259" t="str">
            <v>*</v>
          </cell>
          <cell r="J259">
            <v>0</v>
          </cell>
          <cell r="L259">
            <v>1674719.12</v>
          </cell>
          <cell r="N259">
            <v>279319</v>
          </cell>
          <cell r="P259">
            <v>1395400</v>
          </cell>
          <cell r="R259">
            <v>52533</v>
          </cell>
          <cell r="T259">
            <v>2.98</v>
          </cell>
          <cell r="V259">
            <v>26.6</v>
          </cell>
        </row>
        <row r="260">
          <cell r="A260" t="e">
            <v>#REF!</v>
          </cell>
          <cell r="B260">
            <v>345</v>
          </cell>
          <cell r="C260" t="e">
            <v>#REF!</v>
          </cell>
          <cell r="F260" t="str">
            <v xml:space="preserve">  TRIMBLE COUNTY CT UNIT 7 </v>
          </cell>
          <cell r="H260" t="str">
            <v>45-R3</v>
          </cell>
          <cell r="I260" t="str">
            <v>*</v>
          </cell>
          <cell r="J260">
            <v>0</v>
          </cell>
          <cell r="L260">
            <v>3146235.12</v>
          </cell>
          <cell r="N260">
            <v>308688</v>
          </cell>
          <cell r="P260">
            <v>2837547</v>
          </cell>
          <cell r="R260">
            <v>105446</v>
          </cell>
          <cell r="T260">
            <v>3.19</v>
          </cell>
          <cell r="V260">
            <v>26.9</v>
          </cell>
        </row>
        <row r="261">
          <cell r="A261" t="e">
            <v>#REF!</v>
          </cell>
          <cell r="B261">
            <v>345</v>
          </cell>
          <cell r="C261" t="e">
            <v>#REF!</v>
          </cell>
          <cell r="F261" t="str">
            <v xml:space="preserve">  TRIMBLE COUNTY CT UNIT 8 </v>
          </cell>
          <cell r="H261" t="str">
            <v>45-R3</v>
          </cell>
          <cell r="I261" t="str">
            <v>*</v>
          </cell>
          <cell r="J261">
            <v>0</v>
          </cell>
          <cell r="L261">
            <v>3137127.45</v>
          </cell>
          <cell r="N261">
            <v>307794</v>
          </cell>
          <cell r="P261">
            <v>2829333</v>
          </cell>
          <cell r="R261">
            <v>105141</v>
          </cell>
          <cell r="T261">
            <v>3.19</v>
          </cell>
          <cell r="V261">
            <v>26.9</v>
          </cell>
        </row>
        <row r="262">
          <cell r="A262" t="e">
            <v>#REF!</v>
          </cell>
          <cell r="B262">
            <v>345</v>
          </cell>
          <cell r="C262" t="e">
            <v>#REF!</v>
          </cell>
          <cell r="F262" t="str">
            <v xml:space="preserve">  TRIMBLE COUNTY CT UNIT 9 </v>
          </cell>
          <cell r="H262" t="str">
            <v>45-R3</v>
          </cell>
          <cell r="I262" t="str">
            <v>*</v>
          </cell>
          <cell r="J262">
            <v>0</v>
          </cell>
          <cell r="L262">
            <v>3231827.28</v>
          </cell>
          <cell r="N262">
            <v>317085</v>
          </cell>
          <cell r="P262">
            <v>2914742</v>
          </cell>
          <cell r="R262">
            <v>108314</v>
          </cell>
          <cell r="T262">
            <v>3.19</v>
          </cell>
          <cell r="V262">
            <v>26.9</v>
          </cell>
        </row>
        <row r="263">
          <cell r="A263" t="e">
            <v>#REF!</v>
          </cell>
          <cell r="B263">
            <v>345</v>
          </cell>
          <cell r="C263" t="e">
            <v>#REF!</v>
          </cell>
          <cell r="F263" t="str">
            <v xml:space="preserve">  TRIMBLE COUNTY CT UNIT 10</v>
          </cell>
          <cell r="H263" t="str">
            <v>45-R3</v>
          </cell>
          <cell r="I263" t="str">
            <v>*</v>
          </cell>
          <cell r="J263">
            <v>0</v>
          </cell>
          <cell r="L263">
            <v>3229222.72</v>
          </cell>
          <cell r="N263">
            <v>316830</v>
          </cell>
          <cell r="P263">
            <v>2912393</v>
          </cell>
          <cell r="R263">
            <v>108227</v>
          </cell>
          <cell r="T263">
            <v>3.19</v>
          </cell>
          <cell r="V263">
            <v>26.9</v>
          </cell>
        </row>
        <row r="264">
          <cell r="A264" t="e">
            <v>#REF!</v>
          </cell>
          <cell r="B264">
            <v>345</v>
          </cell>
          <cell r="C264" t="e">
            <v>#REF!</v>
          </cell>
          <cell r="F264" t="str">
            <v xml:space="preserve">  HAEFLING UNITS 1, 2 AND 3</v>
          </cell>
          <cell r="H264" t="str">
            <v>45-R3</v>
          </cell>
          <cell r="I264" t="str">
            <v>*</v>
          </cell>
          <cell r="J264">
            <v>0</v>
          </cell>
          <cell r="L264">
            <v>621207</v>
          </cell>
          <cell r="N264">
            <v>621207</v>
          </cell>
          <cell r="P264">
            <v>0</v>
          </cell>
          <cell r="R264">
            <v>0</v>
          </cell>
          <cell r="T264" t="str">
            <v xml:space="preserve">             -</v>
          </cell>
          <cell r="V264" t="str">
            <v xml:space="preserve">             -</v>
          </cell>
        </row>
        <row r="265">
          <cell r="B265">
            <v>345</v>
          </cell>
        </row>
        <row r="266">
          <cell r="B266">
            <v>345</v>
          </cell>
          <cell r="F266" t="str">
            <v>TOTAL ACCOUNT 345 - ACCESSORY ELECTRIC EQUIPMENT</v>
          </cell>
          <cell r="L266">
            <v>30952419.57</v>
          </cell>
          <cell r="N266">
            <v>6730821</v>
          </cell>
          <cell r="P266">
            <v>24221598</v>
          </cell>
          <cell r="R266">
            <v>921578</v>
          </cell>
          <cell r="T266">
            <v>2.9774021314095287</v>
          </cell>
          <cell r="V266">
            <v>26.3</v>
          </cell>
        </row>
        <row r="267">
          <cell r="B267">
            <v>345</v>
          </cell>
        </row>
        <row r="268">
          <cell r="B268">
            <v>346</v>
          </cell>
          <cell r="D268">
            <v>346</v>
          </cell>
          <cell r="F268" t="str">
            <v xml:space="preserve">MISCELLANEOUS PLANT EQUIPMENT                 </v>
          </cell>
        </row>
        <row r="269">
          <cell r="A269" t="e">
            <v>#REF!</v>
          </cell>
          <cell r="B269">
            <v>346</v>
          </cell>
          <cell r="C269" t="e">
            <v>#REF!</v>
          </cell>
          <cell r="F269" t="str">
            <v xml:space="preserve">  PADDY'S RUN GENERATOR 13 </v>
          </cell>
          <cell r="H269" t="str">
            <v>35-R2</v>
          </cell>
          <cell r="I269" t="str">
            <v>*</v>
          </cell>
          <cell r="J269">
            <v>0</v>
          </cell>
          <cell r="L269">
            <v>1089549</v>
          </cell>
          <cell r="N269">
            <v>227012</v>
          </cell>
          <cell r="P269">
            <v>862537</v>
          </cell>
          <cell r="R269">
            <v>40342</v>
          </cell>
          <cell r="T269">
            <v>3.2</v>
          </cell>
          <cell r="V269">
            <v>21.4</v>
          </cell>
        </row>
        <row r="270">
          <cell r="A270" t="e">
            <v>#REF!</v>
          </cell>
          <cell r="B270">
            <v>346</v>
          </cell>
          <cell r="C270" t="e">
            <v>#REF!</v>
          </cell>
          <cell r="F270" t="str">
            <v xml:space="preserve">  BROWN CT 5</v>
          </cell>
          <cell r="H270" t="str">
            <v>35-R2</v>
          </cell>
          <cell r="I270" t="str">
            <v>*</v>
          </cell>
          <cell r="J270">
            <v>0</v>
          </cell>
          <cell r="L270">
            <v>2108910.25</v>
          </cell>
          <cell r="N270">
            <v>437065</v>
          </cell>
          <cell r="P270">
            <v>1671845</v>
          </cell>
          <cell r="R270">
            <v>78184</v>
          </cell>
          <cell r="T270">
            <v>3.2</v>
          </cell>
          <cell r="V270">
            <v>21.4</v>
          </cell>
        </row>
        <row r="271">
          <cell r="A271" t="e">
            <v>#REF!</v>
          </cell>
          <cell r="B271">
            <v>346</v>
          </cell>
          <cell r="C271" t="e">
            <v>#REF!</v>
          </cell>
          <cell r="F271" t="str">
            <v xml:space="preserve">  BROWN CT 6</v>
          </cell>
          <cell r="H271" t="str">
            <v>35-R2</v>
          </cell>
          <cell r="I271" t="str">
            <v>*</v>
          </cell>
          <cell r="J271">
            <v>0</v>
          </cell>
          <cell r="L271">
            <v>48958.879999999997</v>
          </cell>
          <cell r="N271">
            <v>8009</v>
          </cell>
          <cell r="P271">
            <v>40950</v>
          </cell>
          <cell r="R271">
            <v>1922</v>
          </cell>
          <cell r="T271">
            <v>3.33</v>
          </cell>
          <cell r="V271">
            <v>21.3</v>
          </cell>
        </row>
        <row r="272">
          <cell r="A272" t="e">
            <v>#REF!</v>
          </cell>
          <cell r="B272">
            <v>346</v>
          </cell>
          <cell r="C272" t="e">
            <v>#REF!</v>
          </cell>
          <cell r="F272" t="str">
            <v xml:space="preserve">  BROWN CT 7</v>
          </cell>
          <cell r="H272" t="str">
            <v>35-R2</v>
          </cell>
          <cell r="I272" t="str">
            <v>*</v>
          </cell>
          <cell r="J272">
            <v>0</v>
          </cell>
          <cell r="L272">
            <v>35647.85</v>
          </cell>
          <cell r="N272">
            <v>7076</v>
          </cell>
          <cell r="P272">
            <v>28572</v>
          </cell>
          <cell r="R272">
            <v>1341</v>
          </cell>
          <cell r="T272">
            <v>3.23</v>
          </cell>
          <cell r="V272">
            <v>21.3</v>
          </cell>
        </row>
        <row r="273">
          <cell r="A273" t="e">
            <v>#REF!</v>
          </cell>
          <cell r="B273">
            <v>346</v>
          </cell>
          <cell r="C273" t="e">
            <v>#REF!</v>
          </cell>
          <cell r="F273" t="str">
            <v xml:space="preserve">  BROWN CT 8</v>
          </cell>
          <cell r="H273" t="str">
            <v>35-R2</v>
          </cell>
          <cell r="I273" t="str">
            <v>*</v>
          </cell>
          <cell r="J273">
            <v>0</v>
          </cell>
          <cell r="L273">
            <v>230069.23</v>
          </cell>
          <cell r="N273">
            <v>85995</v>
          </cell>
          <cell r="P273">
            <v>144074</v>
          </cell>
          <cell r="R273">
            <v>7354</v>
          </cell>
          <cell r="T273">
            <v>2.77</v>
          </cell>
          <cell r="V273">
            <v>19.600000000000001</v>
          </cell>
        </row>
        <row r="274">
          <cell r="A274" t="e">
            <v>#REF!</v>
          </cell>
          <cell r="B274">
            <v>346</v>
          </cell>
          <cell r="C274" t="e">
            <v>#REF!</v>
          </cell>
          <cell r="F274" t="str">
            <v xml:space="preserve">  BROWN CT 9</v>
          </cell>
          <cell r="H274" t="str">
            <v>35-R2</v>
          </cell>
          <cell r="I274" t="str">
            <v>*</v>
          </cell>
          <cell r="J274">
            <v>0</v>
          </cell>
          <cell r="L274">
            <v>760256.23</v>
          </cell>
          <cell r="N274">
            <v>284968</v>
          </cell>
          <cell r="P274">
            <v>475288</v>
          </cell>
          <cell r="R274">
            <v>24261</v>
          </cell>
          <cell r="T274">
            <v>2.77</v>
          </cell>
          <cell r="V274">
            <v>19.600000000000001</v>
          </cell>
        </row>
        <row r="275">
          <cell r="A275" t="e">
            <v>#REF!</v>
          </cell>
          <cell r="B275">
            <v>346</v>
          </cell>
          <cell r="C275" t="e">
            <v>#REF!</v>
          </cell>
          <cell r="F275" t="str">
            <v xml:space="preserve">  BROWN CT 10</v>
          </cell>
          <cell r="H275" t="str">
            <v>35-R2</v>
          </cell>
          <cell r="I275" t="str">
            <v>*</v>
          </cell>
          <cell r="J275">
            <v>0</v>
          </cell>
          <cell r="L275">
            <v>274390.78999999998</v>
          </cell>
          <cell r="N275">
            <v>94026</v>
          </cell>
          <cell r="P275">
            <v>180365</v>
          </cell>
          <cell r="R275">
            <v>9047</v>
          </cell>
          <cell r="T275">
            <v>2.85</v>
          </cell>
          <cell r="V275">
            <v>19.899999999999999</v>
          </cell>
        </row>
        <row r="276">
          <cell r="A276" t="e">
            <v>#REF!</v>
          </cell>
          <cell r="B276">
            <v>346</v>
          </cell>
          <cell r="C276" t="e">
            <v>#REF!</v>
          </cell>
          <cell r="F276" t="str">
            <v xml:space="preserve">  BROWN CT 11</v>
          </cell>
          <cell r="H276" t="str">
            <v>35-R2</v>
          </cell>
          <cell r="I276" t="str">
            <v>*</v>
          </cell>
          <cell r="J276">
            <v>0</v>
          </cell>
          <cell r="L276">
            <v>548588.1</v>
          </cell>
          <cell r="N276">
            <v>112820</v>
          </cell>
          <cell r="P276">
            <v>435768</v>
          </cell>
          <cell r="R276">
            <v>20615</v>
          </cell>
          <cell r="T276">
            <v>3.22</v>
          </cell>
          <cell r="V276">
            <v>21.1</v>
          </cell>
        </row>
        <row r="277">
          <cell r="A277" t="e">
            <v>#REF!</v>
          </cell>
          <cell r="B277">
            <v>346</v>
          </cell>
          <cell r="C277" t="e">
            <v>#REF!</v>
          </cell>
          <cell r="F277" t="str">
            <v xml:space="preserve">  TRIMBLE COUNTY CT UNIT 5 </v>
          </cell>
          <cell r="H277" t="str">
            <v>35-R2</v>
          </cell>
          <cell r="I277" t="str">
            <v>*</v>
          </cell>
          <cell r="J277">
            <v>0</v>
          </cell>
          <cell r="L277">
            <v>15274.16</v>
          </cell>
          <cell r="N277">
            <v>375</v>
          </cell>
          <cell r="P277">
            <v>14899</v>
          </cell>
          <cell r="R277">
            <v>734</v>
          </cell>
          <cell r="T277">
            <v>3.73</v>
          </cell>
          <cell r="V277">
            <v>20.3</v>
          </cell>
        </row>
        <row r="278">
          <cell r="A278" t="e">
            <v>#REF!</v>
          </cell>
          <cell r="B278">
            <v>346</v>
          </cell>
          <cell r="C278" t="e">
            <v>#REF!</v>
          </cell>
          <cell r="F278" t="str">
            <v xml:space="preserve">  TRIMBLE COUNTY CT UNIT 7 </v>
          </cell>
          <cell r="H278" t="str">
            <v>35-R2</v>
          </cell>
          <cell r="I278" t="str">
            <v>*</v>
          </cell>
          <cell r="J278">
            <v>0</v>
          </cell>
          <cell r="L278">
            <v>8888.93</v>
          </cell>
          <cell r="N278">
            <v>937</v>
          </cell>
          <cell r="P278">
            <v>7952</v>
          </cell>
          <cell r="R278">
            <v>367</v>
          </cell>
          <cell r="T278">
            <v>3.5</v>
          </cell>
          <cell r="V278">
            <v>21.7</v>
          </cell>
        </row>
        <row r="279">
          <cell r="A279" t="e">
            <v>#REF!</v>
          </cell>
          <cell r="B279">
            <v>346</v>
          </cell>
          <cell r="C279" t="e">
            <v>#REF!</v>
          </cell>
          <cell r="F279" t="str">
            <v xml:space="preserve">  TRIMBLE COUNTY CT UNIT 8 </v>
          </cell>
          <cell r="H279" t="str">
            <v>35-R2</v>
          </cell>
          <cell r="I279" t="str">
            <v>*</v>
          </cell>
          <cell r="J279">
            <v>0</v>
          </cell>
          <cell r="L279">
            <v>8861.01</v>
          </cell>
          <cell r="N279">
            <v>934</v>
          </cell>
          <cell r="P279">
            <v>7927</v>
          </cell>
          <cell r="R279">
            <v>366</v>
          </cell>
          <cell r="T279">
            <v>3.5</v>
          </cell>
          <cell r="V279">
            <v>21.7</v>
          </cell>
        </row>
        <row r="280">
          <cell r="A280" t="e">
            <v>#REF!</v>
          </cell>
          <cell r="B280">
            <v>346</v>
          </cell>
          <cell r="C280" t="e">
            <v>#REF!</v>
          </cell>
          <cell r="F280" t="str">
            <v xml:space="preserve">  TRIMBLE COUNTY CT UNIT 9 </v>
          </cell>
          <cell r="H280" t="str">
            <v>35-R2</v>
          </cell>
          <cell r="I280" t="str">
            <v>*</v>
          </cell>
          <cell r="J280">
            <v>0</v>
          </cell>
          <cell r="L280">
            <v>9113.52</v>
          </cell>
          <cell r="N280">
            <v>961</v>
          </cell>
          <cell r="P280">
            <v>8153</v>
          </cell>
          <cell r="R280">
            <v>377</v>
          </cell>
          <cell r="T280">
            <v>3.5</v>
          </cell>
          <cell r="V280">
            <v>21.6</v>
          </cell>
        </row>
        <row r="281">
          <cell r="A281" t="e">
            <v>#REF!</v>
          </cell>
          <cell r="B281">
            <v>346</v>
          </cell>
          <cell r="C281" t="e">
            <v>#REF!</v>
          </cell>
          <cell r="F281" t="str">
            <v xml:space="preserve">  TRIMBLE COUNTY CT UNIT 10</v>
          </cell>
          <cell r="H281" t="str">
            <v>35-R2</v>
          </cell>
          <cell r="I281" t="str">
            <v>*</v>
          </cell>
          <cell r="J281">
            <v>0</v>
          </cell>
          <cell r="L281">
            <v>9105.52</v>
          </cell>
          <cell r="N281">
            <v>960</v>
          </cell>
          <cell r="P281">
            <v>8146</v>
          </cell>
          <cell r="R281">
            <v>376</v>
          </cell>
          <cell r="T281">
            <v>3.49</v>
          </cell>
          <cell r="V281">
            <v>21.7</v>
          </cell>
        </row>
        <row r="282">
          <cell r="A282" t="e">
            <v>#REF!</v>
          </cell>
          <cell r="B282">
            <v>346</v>
          </cell>
          <cell r="C282" t="e">
            <v>#REF!</v>
          </cell>
          <cell r="F282" t="str">
            <v xml:space="preserve">  HAEFLING UNITS 1, 2 AND 3</v>
          </cell>
          <cell r="H282" t="str">
            <v>35-R2</v>
          </cell>
          <cell r="I282" t="str">
            <v>*</v>
          </cell>
          <cell r="J282">
            <v>0</v>
          </cell>
          <cell r="L282">
            <v>35805</v>
          </cell>
          <cell r="N282">
            <v>33661</v>
          </cell>
          <cell r="P282">
            <v>2144</v>
          </cell>
          <cell r="R282">
            <v>707</v>
          </cell>
          <cell r="T282" t="str">
            <v xml:space="preserve">             -</v>
          </cell>
          <cell r="V282" t="str">
            <v xml:space="preserve">             -</v>
          </cell>
        </row>
        <row r="284">
          <cell r="F284" t="str">
            <v>TOTAL ACCOUNT 346 - MISCELLANEOUS PLANT EQUIPMENT</v>
          </cell>
          <cell r="L284">
            <v>5183418.4699999979</v>
          </cell>
          <cell r="N284">
            <v>1294799</v>
          </cell>
          <cell r="P284">
            <v>3888620</v>
          </cell>
          <cell r="R284">
            <v>185993</v>
          </cell>
          <cell r="T284">
            <v>3.5882304520939066</v>
          </cell>
          <cell r="V284">
            <v>20.9</v>
          </cell>
        </row>
        <row r="286">
          <cell r="F286" t="str">
            <v xml:space="preserve">    TOTAL OTHER PRODUCTION PLANT </v>
          </cell>
          <cell r="L286">
            <v>490205140.27999997</v>
          </cell>
          <cell r="N286">
            <v>101751300</v>
          </cell>
          <cell r="P286">
            <v>409349376</v>
          </cell>
          <cell r="R286">
            <v>20114841</v>
          </cell>
        </row>
        <row r="289">
          <cell r="F289" t="str">
            <v xml:space="preserve">TRANSMISSION PLANT </v>
          </cell>
        </row>
        <row r="291">
          <cell r="A291">
            <v>350.1</v>
          </cell>
          <cell r="B291">
            <v>350.1</v>
          </cell>
          <cell r="D291">
            <v>350.1</v>
          </cell>
          <cell r="F291" t="str">
            <v xml:space="preserve">LAND AND LAND RIGHTS        </v>
          </cell>
          <cell r="H291" t="str">
            <v xml:space="preserve">60-R3  </v>
          </cell>
          <cell r="J291">
            <v>0</v>
          </cell>
          <cell r="L291">
            <v>23341455</v>
          </cell>
          <cell r="N291">
            <v>15050587</v>
          </cell>
          <cell r="P291">
            <v>8290867</v>
          </cell>
          <cell r="R291">
            <v>261836</v>
          </cell>
          <cell r="T291">
            <v>0.98</v>
          </cell>
          <cell r="V291">
            <v>31.7</v>
          </cell>
        </row>
        <row r="292">
          <cell r="A292">
            <v>352.1</v>
          </cell>
          <cell r="B292">
            <v>352.1</v>
          </cell>
          <cell r="D292">
            <v>352.1</v>
          </cell>
          <cell r="F292" t="str">
            <v>STRUCTURES &amp; IMPROVEMENTS-NON SYS CONTROL/COM</v>
          </cell>
          <cell r="H292" t="str">
            <v>65-S2.5</v>
          </cell>
          <cell r="J292">
            <v>-25</v>
          </cell>
          <cell r="L292">
            <v>6979653.25</v>
          </cell>
          <cell r="N292">
            <v>3813782</v>
          </cell>
          <cell r="P292">
            <v>4910791</v>
          </cell>
          <cell r="R292">
            <v>122181</v>
          </cell>
          <cell r="T292">
            <v>1.54</v>
          </cell>
          <cell r="V292">
            <v>40.200000000000003</v>
          </cell>
        </row>
        <row r="293">
          <cell r="A293">
            <v>352.2</v>
          </cell>
          <cell r="B293">
            <v>352.2</v>
          </cell>
          <cell r="D293">
            <v>352.2</v>
          </cell>
          <cell r="F293" t="str">
            <v xml:space="preserve">STRUCTURES &amp; IMPROVEMENTS - SYS CONTROL/COM  </v>
          </cell>
          <cell r="H293" t="str">
            <v xml:space="preserve">60-R3  </v>
          </cell>
          <cell r="J293">
            <v>-25</v>
          </cell>
          <cell r="L293">
            <v>1167783.17</v>
          </cell>
          <cell r="N293">
            <v>813907</v>
          </cell>
          <cell r="P293">
            <v>645823</v>
          </cell>
          <cell r="R293">
            <v>18983</v>
          </cell>
          <cell r="T293">
            <v>1.43</v>
          </cell>
          <cell r="V293">
            <v>34</v>
          </cell>
        </row>
        <row r="294">
          <cell r="A294">
            <v>353.1</v>
          </cell>
          <cell r="B294">
            <v>353.1</v>
          </cell>
          <cell r="D294">
            <v>353.1</v>
          </cell>
          <cell r="F294" t="str">
            <v xml:space="preserve">STATION EQUIPMENT - NON SYS CONTROL/COM      </v>
          </cell>
          <cell r="H294" t="str">
            <v xml:space="preserve">60-R2  </v>
          </cell>
          <cell r="J294">
            <v>-20</v>
          </cell>
          <cell r="L294">
            <v>173142340.90000001</v>
          </cell>
          <cell r="N294">
            <v>59471929</v>
          </cell>
          <cell r="P294">
            <v>148298883</v>
          </cell>
          <cell r="R294">
            <v>4263680</v>
          </cell>
          <cell r="T294">
            <v>1.98</v>
          </cell>
          <cell r="V294">
            <v>34.799999999999997</v>
          </cell>
        </row>
        <row r="295">
          <cell r="A295">
            <v>353.2</v>
          </cell>
          <cell r="B295">
            <v>353.2</v>
          </cell>
          <cell r="D295">
            <v>353.2</v>
          </cell>
          <cell r="F295" t="str">
            <v xml:space="preserve">STATION EQUIPMENT - SYS CONTROL/COM          </v>
          </cell>
          <cell r="H295" t="str">
            <v>30-R2.5</v>
          </cell>
          <cell r="J295">
            <v>-20</v>
          </cell>
          <cell r="L295">
            <v>14749280.689999999</v>
          </cell>
          <cell r="N295">
            <v>16016356</v>
          </cell>
          <cell r="P295">
            <v>1682783</v>
          </cell>
          <cell r="R295">
            <v>81930</v>
          </cell>
          <cell r="T295">
            <v>0.46</v>
          </cell>
          <cell r="V295">
            <v>20.5</v>
          </cell>
        </row>
        <row r="296">
          <cell r="A296">
            <v>354</v>
          </cell>
          <cell r="B296">
            <v>354</v>
          </cell>
          <cell r="D296">
            <v>354</v>
          </cell>
          <cell r="F296" t="str">
            <v xml:space="preserve">TOWERS AND FIXTURES                          </v>
          </cell>
          <cell r="H296" t="str">
            <v xml:space="preserve">70-R4  </v>
          </cell>
          <cell r="J296">
            <v>-25</v>
          </cell>
          <cell r="L296">
            <v>63308079.229999997</v>
          </cell>
          <cell r="N296">
            <v>42955413</v>
          </cell>
          <cell r="P296">
            <v>36179691</v>
          </cell>
          <cell r="R296">
            <v>825342</v>
          </cell>
          <cell r="T296">
            <v>1.21</v>
          </cell>
          <cell r="V296">
            <v>43.8</v>
          </cell>
        </row>
        <row r="297">
          <cell r="A297">
            <v>355</v>
          </cell>
          <cell r="B297">
            <v>355</v>
          </cell>
          <cell r="D297">
            <v>355</v>
          </cell>
          <cell r="F297" t="str">
            <v xml:space="preserve">POLES AND FIXTURES                           </v>
          </cell>
          <cell r="H297" t="str">
            <v xml:space="preserve">50-R2  </v>
          </cell>
          <cell r="J297">
            <v>-60</v>
          </cell>
          <cell r="L297">
            <v>91302830.769999996</v>
          </cell>
          <cell r="N297">
            <v>64368897</v>
          </cell>
          <cell r="P297">
            <v>81715632</v>
          </cell>
          <cell r="R297">
            <v>2658331</v>
          </cell>
          <cell r="T297">
            <v>2.2799999999999998</v>
          </cell>
          <cell r="V297">
            <v>30.7</v>
          </cell>
        </row>
        <row r="298">
          <cell r="A298">
            <v>356</v>
          </cell>
          <cell r="B298">
            <v>356</v>
          </cell>
          <cell r="D298">
            <v>356</v>
          </cell>
          <cell r="F298" t="str">
            <v xml:space="preserve">OVERHEAD CONDUCTORS AND DEVICES              </v>
          </cell>
          <cell r="H298" t="str">
            <v xml:space="preserve">60-R3  </v>
          </cell>
          <cell r="J298">
            <v>-50</v>
          </cell>
          <cell r="L298">
            <v>129755652.44</v>
          </cell>
          <cell r="N298">
            <v>100060047</v>
          </cell>
          <cell r="P298">
            <v>94573434</v>
          </cell>
          <cell r="R298">
            <v>2662982</v>
          </cell>
          <cell r="T298">
            <v>1.79</v>
          </cell>
          <cell r="V298">
            <v>35.5</v>
          </cell>
        </row>
        <row r="299">
          <cell r="A299">
            <v>357</v>
          </cell>
          <cell r="B299">
            <v>357</v>
          </cell>
          <cell r="D299">
            <v>357</v>
          </cell>
          <cell r="F299" t="str">
            <v xml:space="preserve">UNDERGROUND CONDUIT                          </v>
          </cell>
          <cell r="H299" t="str">
            <v>40-L2.5</v>
          </cell>
          <cell r="J299">
            <v>0</v>
          </cell>
          <cell r="L299">
            <v>448760.26</v>
          </cell>
          <cell r="N299">
            <v>134595</v>
          </cell>
          <cell r="P299">
            <v>314165</v>
          </cell>
          <cell r="R299">
            <v>14316</v>
          </cell>
          <cell r="T299">
            <v>2.6</v>
          </cell>
          <cell r="V299">
            <v>21.9</v>
          </cell>
        </row>
        <row r="300">
          <cell r="A300">
            <v>358</v>
          </cell>
          <cell r="B300">
            <v>358</v>
          </cell>
          <cell r="D300">
            <v>358</v>
          </cell>
          <cell r="F300" t="str">
            <v xml:space="preserve">UNDERGROUND CONDUCTORS AND DEVICES           </v>
          </cell>
          <cell r="H300" t="str">
            <v xml:space="preserve">35-R3  </v>
          </cell>
          <cell r="J300">
            <v>0</v>
          </cell>
          <cell r="L300">
            <v>1114761.8999999999</v>
          </cell>
          <cell r="N300">
            <v>802730</v>
          </cell>
          <cell r="P300">
            <v>312032</v>
          </cell>
          <cell r="R300">
            <v>16119</v>
          </cell>
          <cell r="T300">
            <v>1.26</v>
          </cell>
          <cell r="V300">
            <v>19.399999999999999</v>
          </cell>
        </row>
        <row r="302">
          <cell r="F302" t="str">
            <v xml:space="preserve">    TOTAL TRANSMISSION PLANT </v>
          </cell>
          <cell r="L302">
            <v>505310597.60999995</v>
          </cell>
          <cell r="N302">
            <v>303488243</v>
          </cell>
          <cell r="P302">
            <v>376924101</v>
          </cell>
          <cell r="R302">
            <v>10925700</v>
          </cell>
        </row>
        <row r="305">
          <cell r="F305" t="str">
            <v xml:space="preserve">DISTRIBUTION PLANT </v>
          </cell>
        </row>
        <row r="307">
          <cell r="A307">
            <v>360.1</v>
          </cell>
          <cell r="B307">
            <v>360.1</v>
          </cell>
          <cell r="D307">
            <v>360.1</v>
          </cell>
          <cell r="F307" t="str">
            <v xml:space="preserve">LAND AND LAND RIGHTS               </v>
          </cell>
          <cell r="H307" t="str">
            <v xml:space="preserve">65-R4  </v>
          </cell>
          <cell r="J307">
            <v>0</v>
          </cell>
          <cell r="L307">
            <v>1496173.36</v>
          </cell>
          <cell r="N307">
            <v>1022041</v>
          </cell>
          <cell r="P307">
            <v>474132</v>
          </cell>
          <cell r="R307">
            <v>10512</v>
          </cell>
          <cell r="T307">
            <v>0.65</v>
          </cell>
          <cell r="V307">
            <v>45.1</v>
          </cell>
        </row>
        <row r="308">
          <cell r="A308">
            <v>361</v>
          </cell>
          <cell r="B308">
            <v>361</v>
          </cell>
          <cell r="D308">
            <v>361</v>
          </cell>
          <cell r="F308" t="str">
            <v xml:space="preserve">STRUCTURES AND IMPROVEMENTS         </v>
          </cell>
          <cell r="H308" t="str">
            <v>60-R2.5</v>
          </cell>
          <cell r="J308">
            <v>-10</v>
          </cell>
          <cell r="L308">
            <v>4457893.55</v>
          </cell>
          <cell r="N308">
            <v>1509377</v>
          </cell>
          <cell r="P308">
            <v>3394311</v>
          </cell>
          <cell r="R308">
            <v>89107</v>
          </cell>
          <cell r="T308">
            <v>1.65</v>
          </cell>
          <cell r="V308">
            <v>38.1</v>
          </cell>
        </row>
        <row r="309">
          <cell r="A309">
            <v>362</v>
          </cell>
          <cell r="B309">
            <v>362</v>
          </cell>
          <cell r="D309">
            <v>362</v>
          </cell>
          <cell r="F309" t="str">
            <v xml:space="preserve">STATION EQUIPMENT                  </v>
          </cell>
          <cell r="H309" t="str">
            <v xml:space="preserve">52-R2  </v>
          </cell>
          <cell r="J309">
            <v>-15</v>
          </cell>
          <cell r="L309">
            <v>100792637.54000001</v>
          </cell>
          <cell r="N309">
            <v>30916216</v>
          </cell>
          <cell r="P309">
            <v>84995316</v>
          </cell>
          <cell r="R309">
            <v>2844305</v>
          </cell>
          <cell r="T309">
            <v>2.2799999999999998</v>
          </cell>
          <cell r="V309">
            <v>29.9</v>
          </cell>
        </row>
        <row r="310">
          <cell r="A310">
            <v>364</v>
          </cell>
          <cell r="B310">
            <v>364</v>
          </cell>
          <cell r="D310">
            <v>364</v>
          </cell>
          <cell r="F310" t="str">
            <v xml:space="preserve">POLES, TOWERS, AND FIXTURES        </v>
          </cell>
          <cell r="H310" t="str">
            <v xml:space="preserve">48-S0  </v>
          </cell>
          <cell r="J310">
            <v>-45</v>
          </cell>
          <cell r="L310">
            <v>193793678.56</v>
          </cell>
          <cell r="N310">
            <v>108962347</v>
          </cell>
          <cell r="P310">
            <v>172038488</v>
          </cell>
          <cell r="R310">
            <v>6290146</v>
          </cell>
          <cell r="T310">
            <v>2.2999999999999998</v>
          </cell>
          <cell r="V310">
            <v>27.4</v>
          </cell>
        </row>
        <row r="311">
          <cell r="A311">
            <v>365</v>
          </cell>
          <cell r="B311">
            <v>365</v>
          </cell>
          <cell r="D311">
            <v>365</v>
          </cell>
          <cell r="F311" t="str">
            <v xml:space="preserve">OVERHEAD CONDUCTORS AND DEVICES    </v>
          </cell>
          <cell r="H311" t="str">
            <v>48-R2</v>
          </cell>
          <cell r="J311">
            <v>-75</v>
          </cell>
          <cell r="L311">
            <v>180861758.25</v>
          </cell>
          <cell r="N311">
            <v>105672071</v>
          </cell>
          <cell r="P311">
            <v>210836003</v>
          </cell>
          <cell r="R311">
            <v>7645571</v>
          </cell>
          <cell r="T311">
            <v>2.7</v>
          </cell>
          <cell r="V311">
            <v>27.6</v>
          </cell>
        </row>
        <row r="312">
          <cell r="A312">
            <v>366</v>
          </cell>
          <cell r="B312">
            <v>366</v>
          </cell>
          <cell r="D312">
            <v>366</v>
          </cell>
          <cell r="F312" t="str">
            <v xml:space="preserve">UNDERGOUND CONDUIT                 </v>
          </cell>
          <cell r="H312" t="str">
            <v xml:space="preserve">55-S4  </v>
          </cell>
          <cell r="J312">
            <v>0</v>
          </cell>
          <cell r="L312">
            <v>1728495.59</v>
          </cell>
          <cell r="N312">
            <v>702456</v>
          </cell>
          <cell r="P312">
            <v>1026041</v>
          </cell>
          <cell r="R312">
            <v>35586</v>
          </cell>
          <cell r="T312">
            <v>1.93</v>
          </cell>
          <cell r="V312">
            <v>28.8</v>
          </cell>
        </row>
        <row r="313">
          <cell r="A313">
            <v>367</v>
          </cell>
          <cell r="B313">
            <v>367</v>
          </cell>
          <cell r="D313">
            <v>367</v>
          </cell>
          <cell r="F313" t="str">
            <v xml:space="preserve">UNDERGROUND CONDUCTORS AND DEVICES </v>
          </cell>
          <cell r="H313" t="str">
            <v xml:space="preserve">44-S0.5  </v>
          </cell>
          <cell r="J313">
            <v>-5</v>
          </cell>
          <cell r="L313">
            <v>70302254.230000004</v>
          </cell>
          <cell r="N313">
            <v>18432179</v>
          </cell>
          <cell r="P313">
            <v>55385190</v>
          </cell>
          <cell r="R313">
            <v>2011894</v>
          </cell>
          <cell r="T313">
            <v>2.09</v>
          </cell>
          <cell r="V313">
            <v>27.5</v>
          </cell>
        </row>
        <row r="314">
          <cell r="A314">
            <v>368</v>
          </cell>
          <cell r="B314">
            <v>368</v>
          </cell>
          <cell r="D314">
            <v>368</v>
          </cell>
          <cell r="F314" t="str">
            <v xml:space="preserve">LINE TRANSFORMERS                  </v>
          </cell>
          <cell r="H314" t="str">
            <v xml:space="preserve">40-R2  </v>
          </cell>
          <cell r="J314">
            <v>-20</v>
          </cell>
          <cell r="L314">
            <v>238783304.19999999</v>
          </cell>
          <cell r="N314">
            <v>85924490</v>
          </cell>
          <cell r="P314">
            <v>200615470</v>
          </cell>
          <cell r="R314">
            <v>9148919</v>
          </cell>
          <cell r="T314">
            <v>3.1</v>
          </cell>
          <cell r="V314">
            <v>21.9</v>
          </cell>
        </row>
        <row r="315">
          <cell r="A315">
            <v>369</v>
          </cell>
          <cell r="B315">
            <v>369</v>
          </cell>
          <cell r="D315">
            <v>369</v>
          </cell>
          <cell r="F315" t="str">
            <v xml:space="preserve">SERVICES                           </v>
          </cell>
          <cell r="H315" t="str">
            <v>43-R1.5</v>
          </cell>
          <cell r="J315">
            <v>-30</v>
          </cell>
          <cell r="L315">
            <v>83111706.049999997</v>
          </cell>
          <cell r="N315">
            <v>53033588</v>
          </cell>
          <cell r="P315">
            <v>55011631</v>
          </cell>
          <cell r="R315">
            <v>2134681</v>
          </cell>
          <cell r="T315">
            <v>1.99</v>
          </cell>
          <cell r="V315">
            <v>25.8</v>
          </cell>
        </row>
        <row r="316">
          <cell r="A316">
            <v>370</v>
          </cell>
          <cell r="B316">
            <v>370</v>
          </cell>
          <cell r="D316">
            <v>370</v>
          </cell>
          <cell r="F316" t="str">
            <v xml:space="preserve">METERS                             </v>
          </cell>
          <cell r="H316" t="str">
            <v>40-R1.5</v>
          </cell>
          <cell r="J316">
            <v>0</v>
          </cell>
          <cell r="L316">
            <v>64856075.299999997</v>
          </cell>
          <cell r="N316">
            <v>26969792</v>
          </cell>
          <cell r="P316">
            <v>37886282</v>
          </cell>
          <cell r="R316">
            <v>1812299</v>
          </cell>
          <cell r="T316">
            <v>1.76</v>
          </cell>
          <cell r="V316">
            <v>20.9</v>
          </cell>
        </row>
        <row r="317">
          <cell r="A317">
            <v>371</v>
          </cell>
          <cell r="B317">
            <v>371</v>
          </cell>
          <cell r="D317">
            <v>371</v>
          </cell>
          <cell r="F317" t="str">
            <v xml:space="preserve">INSTALLATIONS ON CUSTOMER PREMISES </v>
          </cell>
          <cell r="H317" t="str">
            <v xml:space="preserve">20-R0.5  </v>
          </cell>
          <cell r="J317">
            <v>-10</v>
          </cell>
          <cell r="L317">
            <v>18276458.219999999</v>
          </cell>
          <cell r="N317">
            <v>14013191</v>
          </cell>
          <cell r="P317">
            <v>6090914</v>
          </cell>
          <cell r="R317">
            <v>557915</v>
          </cell>
          <cell r="T317">
            <v>2.38</v>
          </cell>
          <cell r="V317">
            <v>10.9</v>
          </cell>
        </row>
        <row r="318">
          <cell r="A318">
            <v>373</v>
          </cell>
          <cell r="B318">
            <v>373</v>
          </cell>
          <cell r="D318">
            <v>373</v>
          </cell>
          <cell r="F318" t="str">
            <v xml:space="preserve">STREET LIGHTING AND SIGNAL SYSTEMS </v>
          </cell>
          <cell r="H318" t="str">
            <v xml:space="preserve">33-R1  </v>
          </cell>
          <cell r="J318">
            <v>-5</v>
          </cell>
          <cell r="L318">
            <v>53640293.350000001</v>
          </cell>
          <cell r="N318">
            <v>23870883</v>
          </cell>
          <cell r="P318">
            <v>32451424</v>
          </cell>
          <cell r="R318">
            <v>1696174</v>
          </cell>
          <cell r="T318">
            <v>2.29</v>
          </cell>
          <cell r="V318">
            <v>19.100000000000001</v>
          </cell>
        </row>
        <row r="320">
          <cell r="F320" t="str">
            <v xml:space="preserve">    TOTAL DISTRIBUTION PLANT </v>
          </cell>
          <cell r="L320">
            <v>1012100728.1999999</v>
          </cell>
          <cell r="N320">
            <v>471028631</v>
          </cell>
          <cell r="P320">
            <v>860205202</v>
          </cell>
          <cell r="R320">
            <v>34277109</v>
          </cell>
        </row>
        <row r="323">
          <cell r="F323" t="str">
            <v xml:space="preserve">GENERAL PLANT </v>
          </cell>
        </row>
        <row r="325">
          <cell r="A325">
            <v>390.1</v>
          </cell>
          <cell r="B325">
            <v>390.1</v>
          </cell>
          <cell r="D325">
            <v>390.1</v>
          </cell>
          <cell r="F325" t="str">
            <v>STRUCTURES AND IMPROVEMENTS-TO OWNED PROPERTY</v>
          </cell>
          <cell r="H325" t="str">
            <v>60-S0</v>
          </cell>
          <cell r="J325">
            <v>-5</v>
          </cell>
          <cell r="L325">
            <v>32199743.43</v>
          </cell>
          <cell r="N325">
            <v>8632707</v>
          </cell>
          <cell r="P325">
            <v>25177023</v>
          </cell>
          <cell r="R325">
            <v>742058</v>
          </cell>
          <cell r="T325">
            <v>1.66</v>
          </cell>
          <cell r="V325">
            <v>33.9</v>
          </cell>
        </row>
        <row r="326">
          <cell r="A326">
            <v>390.2</v>
          </cell>
          <cell r="B326">
            <v>390.2</v>
          </cell>
          <cell r="D326">
            <v>390.2</v>
          </cell>
          <cell r="F326" t="str">
            <v>STRUCTURES AND IMPROVEMENTS - LEASEHOLDS</v>
          </cell>
          <cell r="H326" t="str">
            <v>30-R1</v>
          </cell>
          <cell r="J326">
            <v>-5</v>
          </cell>
          <cell r="L326">
            <v>531973.43999999994</v>
          </cell>
          <cell r="N326">
            <v>372366</v>
          </cell>
          <cell r="P326">
            <v>186206</v>
          </cell>
          <cell r="R326">
            <v>10855</v>
          </cell>
          <cell r="T326">
            <v>1.56</v>
          </cell>
          <cell r="V326">
            <v>17.2</v>
          </cell>
        </row>
        <row r="327">
          <cell r="A327">
            <v>391.1</v>
          </cell>
          <cell r="B327">
            <v>391.1</v>
          </cell>
          <cell r="D327">
            <v>391.1</v>
          </cell>
          <cell r="F327" t="str">
            <v xml:space="preserve">OFFICE FURNITURE AND EQUIPMENT               </v>
          </cell>
          <cell r="H327" t="str">
            <v>20-SQ</v>
          </cell>
          <cell r="J327">
            <v>0</v>
          </cell>
          <cell r="L327">
            <v>6646812.1299999999</v>
          </cell>
          <cell r="N327">
            <v>2868652</v>
          </cell>
          <cell r="P327">
            <v>3778161</v>
          </cell>
          <cell r="R327">
            <v>278250</v>
          </cell>
          <cell r="T327">
            <v>4.1900000000000004</v>
          </cell>
          <cell r="V327">
            <v>13.6</v>
          </cell>
        </row>
        <row r="328">
          <cell r="A328">
            <v>391.2</v>
          </cell>
          <cell r="B328">
            <v>391.2</v>
          </cell>
          <cell r="D328">
            <v>391.2</v>
          </cell>
          <cell r="F328" t="str">
            <v xml:space="preserve">NON PC COMPUTER EQUIPMENT                    </v>
          </cell>
          <cell r="H328" t="str">
            <v xml:space="preserve"> 5-SQ</v>
          </cell>
          <cell r="J328">
            <v>0</v>
          </cell>
          <cell r="L328">
            <v>11291984.970000001</v>
          </cell>
          <cell r="N328">
            <v>7567325</v>
          </cell>
          <cell r="P328">
            <v>3724660</v>
          </cell>
          <cell r="R328">
            <v>1144982</v>
          </cell>
          <cell r="T328">
            <v>10.14</v>
          </cell>
          <cell r="V328">
            <v>3.3</v>
          </cell>
        </row>
        <row r="329">
          <cell r="A329">
            <v>391.3</v>
          </cell>
          <cell r="B329">
            <v>391.3</v>
          </cell>
          <cell r="D329">
            <v>391.3</v>
          </cell>
          <cell r="F329" t="str">
            <v xml:space="preserve">CASH PROCESSING EQUIPMENT                    </v>
          </cell>
          <cell r="H329" t="str">
            <v xml:space="preserve"> 5-SQ</v>
          </cell>
          <cell r="J329">
            <v>0</v>
          </cell>
          <cell r="L329">
            <v>817574.88</v>
          </cell>
          <cell r="N329">
            <v>532363</v>
          </cell>
          <cell r="P329">
            <v>285212</v>
          </cell>
          <cell r="R329">
            <v>190141</v>
          </cell>
          <cell r="T329">
            <v>5.52</v>
          </cell>
          <cell r="V329">
            <v>1.5</v>
          </cell>
        </row>
        <row r="330">
          <cell r="A330">
            <v>391.31</v>
          </cell>
          <cell r="B330">
            <v>391.4</v>
          </cell>
          <cell r="D330">
            <v>391.4</v>
          </cell>
          <cell r="F330" t="str">
            <v xml:space="preserve">PERSONAL COMPUTER EQUIPMENT                  </v>
          </cell>
          <cell r="H330" t="str">
            <v xml:space="preserve"> 4-SQ</v>
          </cell>
          <cell r="J330">
            <v>0</v>
          </cell>
          <cell r="L330">
            <v>1932338.58</v>
          </cell>
          <cell r="N330">
            <v>779327</v>
          </cell>
          <cell r="P330">
            <v>1153012</v>
          </cell>
          <cell r="R330">
            <v>407756</v>
          </cell>
          <cell r="T330">
            <v>15.47</v>
          </cell>
          <cell r="V330">
            <v>2.8</v>
          </cell>
        </row>
        <row r="331">
          <cell r="A331">
            <v>393</v>
          </cell>
          <cell r="B331">
            <v>393</v>
          </cell>
          <cell r="D331">
            <v>393</v>
          </cell>
          <cell r="F331" t="str">
            <v xml:space="preserve">STORES EQUIPMENT                             </v>
          </cell>
          <cell r="H331" t="str">
            <v>25-SQ</v>
          </cell>
          <cell r="J331">
            <v>0</v>
          </cell>
          <cell r="L331">
            <v>738677.31</v>
          </cell>
          <cell r="N331">
            <v>289571</v>
          </cell>
          <cell r="P331">
            <v>449105</v>
          </cell>
          <cell r="R331">
            <v>38795</v>
          </cell>
          <cell r="T331">
            <v>5.25</v>
          </cell>
          <cell r="V331">
            <v>11.6</v>
          </cell>
        </row>
        <row r="332">
          <cell r="A332">
            <v>394</v>
          </cell>
          <cell r="B332">
            <v>394</v>
          </cell>
          <cell r="D332">
            <v>394</v>
          </cell>
          <cell r="F332" t="str">
            <v xml:space="preserve">TOOLS, SHOP AND GARAGE EQUIPMENT             </v>
          </cell>
          <cell r="H332" t="str">
            <v>25-SQ</v>
          </cell>
          <cell r="J332">
            <v>0</v>
          </cell>
          <cell r="L332">
            <v>5333517.3899999997</v>
          </cell>
          <cell r="N332">
            <v>1597795</v>
          </cell>
          <cell r="P332">
            <v>3735722</v>
          </cell>
          <cell r="R332">
            <v>253441</v>
          </cell>
          <cell r="T332">
            <v>4.7518547605223054</v>
          </cell>
          <cell r="V332">
            <v>14.7</v>
          </cell>
        </row>
        <row r="333">
          <cell r="A333">
            <v>395</v>
          </cell>
          <cell r="B333">
            <v>395</v>
          </cell>
          <cell r="D333">
            <v>395</v>
          </cell>
          <cell r="F333" t="str">
            <v xml:space="preserve">LABORATORY EQUIPMENT                         </v>
          </cell>
          <cell r="H333" t="str">
            <v>15-SQ</v>
          </cell>
          <cell r="J333">
            <v>0</v>
          </cell>
          <cell r="L333">
            <v>3202201.94</v>
          </cell>
          <cell r="N333">
            <v>1586334</v>
          </cell>
          <cell r="P333">
            <v>1615868</v>
          </cell>
          <cell r="R333">
            <v>877936</v>
          </cell>
          <cell r="T333">
            <v>27.41663444248616</v>
          </cell>
          <cell r="V333">
            <v>1.8</v>
          </cell>
        </row>
        <row r="334">
          <cell r="A334">
            <v>396</v>
          </cell>
          <cell r="B334">
            <v>396</v>
          </cell>
          <cell r="D334">
            <v>396</v>
          </cell>
          <cell r="F334" t="str">
            <v xml:space="preserve">POWER OPERATED EQUIPMENT                     </v>
          </cell>
          <cell r="H334" t="str">
            <v>17-R5</v>
          </cell>
          <cell r="J334">
            <v>0</v>
          </cell>
          <cell r="L334">
            <v>270941.73</v>
          </cell>
          <cell r="N334">
            <v>99450</v>
          </cell>
          <cell r="P334">
            <v>171492</v>
          </cell>
          <cell r="R334">
            <v>17939</v>
          </cell>
          <cell r="T334">
            <v>6.37</v>
          </cell>
          <cell r="V334">
            <v>9.6</v>
          </cell>
        </row>
        <row r="335">
          <cell r="A335">
            <v>397.1</v>
          </cell>
          <cell r="B335">
            <v>397.1</v>
          </cell>
          <cell r="D335">
            <v>397.1</v>
          </cell>
          <cell r="F335" t="str">
            <v xml:space="preserve">COMMUNICATION EQUIPMENT - CARRIER            </v>
          </cell>
          <cell r="H335" t="str">
            <v>15-SQ</v>
          </cell>
          <cell r="J335">
            <v>0</v>
          </cell>
          <cell r="L335">
            <v>7578905.5899999999</v>
          </cell>
          <cell r="N335">
            <v>1666583</v>
          </cell>
          <cell r="P335">
            <v>5912323</v>
          </cell>
          <cell r="R335">
            <v>540646</v>
          </cell>
          <cell r="T335">
            <v>7.1335629343814002</v>
          </cell>
          <cell r="V335">
            <v>10.9</v>
          </cell>
        </row>
        <row r="336">
          <cell r="A336">
            <v>397.2</v>
          </cell>
          <cell r="B336">
            <v>397.2</v>
          </cell>
          <cell r="D336">
            <v>397.2</v>
          </cell>
          <cell r="F336" t="str">
            <v xml:space="preserve">COMMUNICATION EQUIPMENT - REMOTE CONTROL     </v>
          </cell>
          <cell r="H336" t="str">
            <v>15-SQ</v>
          </cell>
          <cell r="J336">
            <v>0</v>
          </cell>
          <cell r="L336">
            <v>3913059.76</v>
          </cell>
          <cell r="N336">
            <v>1567195</v>
          </cell>
          <cell r="P336">
            <v>2345866</v>
          </cell>
          <cell r="R336">
            <v>311023</v>
          </cell>
          <cell r="T336">
            <v>7.9483324834272411</v>
          </cell>
          <cell r="V336">
            <v>7.5</v>
          </cell>
        </row>
        <row r="337">
          <cell r="A337">
            <v>397.3</v>
          </cell>
          <cell r="B337">
            <v>397.3</v>
          </cell>
          <cell r="D337">
            <v>397.3</v>
          </cell>
          <cell r="F337" t="str">
            <v xml:space="preserve">COMMUNICATION EQUIPMENT - MOBILE             </v>
          </cell>
          <cell r="H337" t="str">
            <v>15-SQ</v>
          </cell>
          <cell r="J337">
            <v>0</v>
          </cell>
          <cell r="L337">
            <v>4659773.21</v>
          </cell>
          <cell r="N337">
            <v>1806815</v>
          </cell>
          <cell r="P337">
            <v>2852958</v>
          </cell>
          <cell r="R337">
            <v>340124</v>
          </cell>
          <cell r="T337">
            <v>7.2991535139539545</v>
          </cell>
          <cell r="V337">
            <v>8.4</v>
          </cell>
        </row>
        <row r="338">
          <cell r="A338">
            <v>397</v>
          </cell>
          <cell r="D338">
            <v>397</v>
          </cell>
          <cell r="F338" t="str">
            <v>COMM EQUIP - COMPOSITE</v>
          </cell>
          <cell r="H338" t="str">
            <v>15-SQ</v>
          </cell>
          <cell r="T338">
            <v>7.13</v>
          </cell>
          <cell r="V338">
            <v>9.3000000000000007</v>
          </cell>
        </row>
        <row r="339">
          <cell r="A339">
            <v>398</v>
          </cell>
          <cell r="B339">
            <v>398</v>
          </cell>
          <cell r="D339">
            <v>398</v>
          </cell>
          <cell r="F339" t="str">
            <v xml:space="preserve">MISCELLANEOUS EQUIPMENT                      </v>
          </cell>
          <cell r="H339" t="str">
            <v>10-SQ</v>
          </cell>
          <cell r="J339">
            <v>0</v>
          </cell>
          <cell r="L339">
            <v>394808.7</v>
          </cell>
          <cell r="N339">
            <v>252657</v>
          </cell>
          <cell r="P339">
            <v>142152</v>
          </cell>
          <cell r="R339">
            <v>81105</v>
          </cell>
          <cell r="T339">
            <v>20.542860377696844</v>
          </cell>
          <cell r="V339">
            <v>1.8</v>
          </cell>
        </row>
        <row r="341">
          <cell r="F341" t="str">
            <v xml:space="preserve">    TOTAL GENERAL PLANT </v>
          </cell>
          <cell r="L341">
            <v>79512313.060000002</v>
          </cell>
          <cell r="N341">
            <v>29619140</v>
          </cell>
          <cell r="P341">
            <v>51529760</v>
          </cell>
          <cell r="R341">
            <v>5235051</v>
          </cell>
        </row>
        <row r="343">
          <cell r="F343" t="str">
            <v xml:space="preserve">    TOTAL DEPRECIABLE PLANT </v>
          </cell>
          <cell r="L343">
            <v>3605547550.9699998</v>
          </cell>
          <cell r="N343">
            <v>1807546044</v>
          </cell>
          <cell r="P343">
            <v>2561215572</v>
          </cell>
          <cell r="R343">
            <v>111765099</v>
          </cell>
        </row>
        <row r="346">
          <cell r="F346" t="str">
            <v xml:space="preserve">NONDEPRECIABLE PLANT </v>
          </cell>
        </row>
        <row r="348">
          <cell r="A348">
            <v>301</v>
          </cell>
          <cell r="B348">
            <v>301</v>
          </cell>
          <cell r="D348">
            <v>301</v>
          </cell>
          <cell r="F348" t="str">
            <v>ORGANIZATION</v>
          </cell>
          <cell r="L348">
            <v>44455.58</v>
          </cell>
          <cell r="M348" t="str">
            <v xml:space="preserve"> </v>
          </cell>
        </row>
        <row r="349">
          <cell r="A349">
            <v>302</v>
          </cell>
          <cell r="B349">
            <v>302</v>
          </cell>
          <cell r="D349">
            <v>302</v>
          </cell>
          <cell r="F349" t="str">
            <v>FRANCHISE AND CONSENTS</v>
          </cell>
          <cell r="L349">
            <v>83453.039999999994</v>
          </cell>
          <cell r="N349">
            <v>43306</v>
          </cell>
        </row>
        <row r="350">
          <cell r="A350">
            <v>310.10000000000002</v>
          </cell>
          <cell r="B350">
            <v>310.10000000000002</v>
          </cell>
          <cell r="D350">
            <v>310.10000000000002</v>
          </cell>
          <cell r="F350" t="str">
            <v>LAND</v>
          </cell>
          <cell r="L350">
            <v>10478524.560000001</v>
          </cell>
        </row>
        <row r="351">
          <cell r="A351">
            <v>340.1</v>
          </cell>
          <cell r="B351">
            <v>340.1</v>
          </cell>
          <cell r="D351">
            <v>340.1</v>
          </cell>
          <cell r="F351" t="str">
            <v>LAND</v>
          </cell>
          <cell r="L351">
            <v>118514.41</v>
          </cell>
          <cell r="M351" t="str">
            <v xml:space="preserve"> </v>
          </cell>
        </row>
        <row r="352">
          <cell r="A352">
            <v>350.1</v>
          </cell>
          <cell r="B352">
            <v>350.1</v>
          </cell>
          <cell r="D352">
            <v>350.1</v>
          </cell>
          <cell r="F352" t="str">
            <v>LAND</v>
          </cell>
          <cell r="L352">
            <v>1168238.43</v>
          </cell>
          <cell r="M352" t="str">
            <v xml:space="preserve"> </v>
          </cell>
          <cell r="N352">
            <v>329</v>
          </cell>
        </row>
        <row r="353">
          <cell r="A353">
            <v>360.1</v>
          </cell>
          <cell r="B353">
            <v>360.1</v>
          </cell>
          <cell r="D353">
            <v>360.1</v>
          </cell>
          <cell r="F353" t="str">
            <v xml:space="preserve">LAND </v>
          </cell>
          <cell r="L353">
            <v>1744769.8800000001</v>
          </cell>
          <cell r="M353" t="str">
            <v xml:space="preserve"> </v>
          </cell>
        </row>
        <row r="354">
          <cell r="A354">
            <v>389.1</v>
          </cell>
          <cell r="B354">
            <v>389.1</v>
          </cell>
          <cell r="D354">
            <v>389.1</v>
          </cell>
          <cell r="F354" t="str">
            <v xml:space="preserve">LAND </v>
          </cell>
          <cell r="L354">
            <v>2811100.83</v>
          </cell>
          <cell r="M354" t="str">
            <v xml:space="preserve"> </v>
          </cell>
        </row>
        <row r="356">
          <cell r="F356" t="str">
            <v xml:space="preserve">    TOTAL NONDEPRECIABLE PLANT </v>
          </cell>
          <cell r="L356">
            <v>16449056.73</v>
          </cell>
          <cell r="N356">
            <v>43635</v>
          </cell>
        </row>
        <row r="359">
          <cell r="F359" t="str">
            <v>ACCOUNTS NOT STUDIED</v>
          </cell>
        </row>
        <row r="361">
          <cell r="A361">
            <v>303</v>
          </cell>
          <cell r="B361">
            <v>303</v>
          </cell>
          <cell r="D361">
            <v>303</v>
          </cell>
          <cell r="F361" t="str">
            <v>MISCELLANEOUS INTANGIBLE PLANT</v>
          </cell>
          <cell r="H361" t="str">
            <v>5-SQ</v>
          </cell>
          <cell r="L361">
            <v>25522749.199999999</v>
          </cell>
          <cell r="M361" t="str">
            <v xml:space="preserve"> </v>
          </cell>
          <cell r="N361">
            <v>14549634</v>
          </cell>
          <cell r="T361">
            <v>20</v>
          </cell>
        </row>
        <row r="362">
          <cell r="A362">
            <v>303.10000000000002</v>
          </cell>
          <cell r="F362" t="str">
            <v>CCS</v>
          </cell>
          <cell r="H362" t="str">
            <v>10-SQ</v>
          </cell>
          <cell r="T362">
            <v>10</v>
          </cell>
        </row>
        <row r="363">
          <cell r="A363">
            <v>392</v>
          </cell>
          <cell r="B363">
            <v>392</v>
          </cell>
          <cell r="D363">
            <v>392</v>
          </cell>
          <cell r="F363" t="str">
            <v xml:space="preserve">TRANSPORTATION EQUIPMENT </v>
          </cell>
          <cell r="H363" t="str">
            <v>5-SQ</v>
          </cell>
          <cell r="L363">
            <v>23860353.390000001</v>
          </cell>
          <cell r="N363">
            <v>23717823</v>
          </cell>
          <cell r="T363">
            <v>20</v>
          </cell>
        </row>
        <row r="365">
          <cell r="F365" t="str">
            <v xml:space="preserve">    TOTAL ACCOUNTS NOT STUDIED</v>
          </cell>
          <cell r="L365">
            <v>49383102.590000004</v>
          </cell>
          <cell r="N365">
            <v>38267457</v>
          </cell>
        </row>
        <row r="367">
          <cell r="F367" t="str">
            <v xml:space="preserve">    TOTAL ELECTRIC PLANT </v>
          </cell>
          <cell r="L367">
            <v>3671379710.29</v>
          </cell>
          <cell r="N367">
            <v>1845857136</v>
          </cell>
          <cell r="P367">
            <v>2561215572</v>
          </cell>
          <cell r="R367">
            <v>111765099</v>
          </cell>
        </row>
        <row r="370">
          <cell r="D370" t="str">
            <v>*  LIFE SPAN PROCEDURE IS USED.  CURVE SHOWN IS INTERIM SURVIVOR CURVE</v>
          </cell>
        </row>
        <row r="371">
          <cell r="D371" t="str">
            <v>**  ANNUAL ACCRUAL RATE FOR THE GHENT UNIT 3 SCRUBBER WILL BE 3.54%.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E-E-SettlementCalc-v3"/>
      <sheetName val="Comparison"/>
      <sheetName val="2006Study"/>
      <sheetName val="GroupLookups"/>
      <sheetName val="ReserveByGroup"/>
    </sheetNames>
    <sheetDataSet>
      <sheetData sheetId="0"/>
      <sheetData sheetId="1" refreshError="1"/>
      <sheetData sheetId="2">
        <row r="14">
          <cell r="F14" t="str">
            <v xml:space="preserve">DEPRECIABLE PLANT </v>
          </cell>
        </row>
      </sheetData>
      <sheetData sheetId="3">
        <row r="2">
          <cell r="A2" t="str">
            <v>CANE RUN LOCOMOTIVE</v>
          </cell>
          <cell r="B2" t="str">
            <v>0103</v>
          </cell>
        </row>
        <row r="3">
          <cell r="A3" t="str">
            <v>CANE RUN LOCOMOTIVE - RAILCARS</v>
          </cell>
          <cell r="B3" t="str">
            <v>0104</v>
          </cell>
        </row>
        <row r="4">
          <cell r="A4" t="str">
            <v>CANE RUN UNIT 1</v>
          </cell>
          <cell r="B4" t="str">
            <v>0112</v>
          </cell>
        </row>
        <row r="5">
          <cell r="A5" t="str">
            <v>CANE RUN UNIT 1</v>
          </cell>
          <cell r="B5" t="str">
            <v>0112</v>
          </cell>
        </row>
        <row r="6">
          <cell r="A6" t="str">
            <v>CANE RUN UNIT 1</v>
          </cell>
          <cell r="B6" t="str">
            <v>0112</v>
          </cell>
        </row>
        <row r="7">
          <cell r="A7" t="str">
            <v>CANE RUN UNIT 2</v>
          </cell>
          <cell r="B7" t="str">
            <v>0121</v>
          </cell>
        </row>
        <row r="8">
          <cell r="A8" t="str">
            <v>CANE RUN UNIT 2</v>
          </cell>
          <cell r="B8" t="str">
            <v>0121</v>
          </cell>
        </row>
        <row r="9">
          <cell r="A9" t="str">
            <v>CANE RUN UNIT 3</v>
          </cell>
          <cell r="B9" t="str">
            <v>0131</v>
          </cell>
        </row>
        <row r="10">
          <cell r="A10" t="str">
            <v>CANE RUN UNIT 3</v>
          </cell>
          <cell r="B10" t="str">
            <v>0131</v>
          </cell>
        </row>
        <row r="11">
          <cell r="A11" t="str">
            <v>CANE RUN UNIT 3</v>
          </cell>
          <cell r="B11" t="str">
            <v>0131</v>
          </cell>
        </row>
        <row r="12">
          <cell r="A12" t="str">
            <v>CANE RUN UNIT 4</v>
          </cell>
          <cell r="B12" t="str">
            <v>0141</v>
          </cell>
        </row>
        <row r="13">
          <cell r="A13" t="str">
            <v>CANE RUN UNIT 4</v>
          </cell>
          <cell r="B13" t="str">
            <v>0141</v>
          </cell>
        </row>
        <row r="14">
          <cell r="A14" t="str">
            <v>CANE RUN UNIT 4</v>
          </cell>
          <cell r="B14" t="str">
            <v>0141</v>
          </cell>
        </row>
        <row r="15">
          <cell r="A15" t="str">
            <v>CANE RUN-SO2 UNIT 4</v>
          </cell>
          <cell r="B15" t="str">
            <v>0142</v>
          </cell>
        </row>
        <row r="16">
          <cell r="A16" t="str">
            <v>CANE RUN-SO2 UNIT 4</v>
          </cell>
          <cell r="B16" t="str">
            <v>0142</v>
          </cell>
        </row>
        <row r="17">
          <cell r="A17" t="str">
            <v>CANE RUN-SO2 UNIT 4</v>
          </cell>
          <cell r="B17" t="str">
            <v>0142</v>
          </cell>
        </row>
        <row r="18">
          <cell r="A18" t="str">
            <v>CANE RUN UNIT 5</v>
          </cell>
          <cell r="B18" t="str">
            <v>0151</v>
          </cell>
        </row>
        <row r="19">
          <cell r="A19" t="str">
            <v>CANE RUN UNIT 5</v>
          </cell>
          <cell r="B19" t="str">
            <v>0151</v>
          </cell>
        </row>
        <row r="20">
          <cell r="A20" t="str">
            <v>CANE RUN UNIT 5</v>
          </cell>
          <cell r="B20" t="str">
            <v>0151</v>
          </cell>
        </row>
        <row r="21">
          <cell r="A21" t="str">
            <v>CANE RUN-SO2 UNIT 5</v>
          </cell>
          <cell r="B21" t="str">
            <v>0152</v>
          </cell>
        </row>
        <row r="22">
          <cell r="A22" t="str">
            <v>CANE RUN-SO2 UNIT 5</v>
          </cell>
          <cell r="B22" t="str">
            <v>0152</v>
          </cell>
        </row>
        <row r="23">
          <cell r="A23" t="str">
            <v>CANE RUN-SO2 UNIT 5</v>
          </cell>
          <cell r="B23" t="str">
            <v>0152</v>
          </cell>
        </row>
        <row r="24">
          <cell r="A24" t="str">
            <v>CANE RUN UNIT 6</v>
          </cell>
          <cell r="B24" t="str">
            <v>0161</v>
          </cell>
        </row>
        <row r="25">
          <cell r="A25" t="str">
            <v>CANE RUN UNIT 6</v>
          </cell>
          <cell r="B25" t="str">
            <v>0161</v>
          </cell>
        </row>
        <row r="26">
          <cell r="A26" t="str">
            <v>CANE RUN UNIT 6</v>
          </cell>
          <cell r="B26" t="str">
            <v>0161</v>
          </cell>
        </row>
        <row r="27">
          <cell r="A27" t="str">
            <v>CANE RUN-SO2 UNIT 6</v>
          </cell>
          <cell r="B27" t="str">
            <v>0162</v>
          </cell>
        </row>
        <row r="28">
          <cell r="A28" t="str">
            <v>CANE RUN-SO2 UNIT 6</v>
          </cell>
          <cell r="B28" t="str">
            <v>0162</v>
          </cell>
        </row>
        <row r="29">
          <cell r="A29" t="str">
            <v>CANE RUN-SO2 UNIT 6</v>
          </cell>
          <cell r="B29" t="str">
            <v>0162</v>
          </cell>
        </row>
        <row r="30">
          <cell r="A30" t="str">
            <v>CANE RUN GT 11</v>
          </cell>
          <cell r="B30" t="str">
            <v>0171</v>
          </cell>
        </row>
        <row r="31">
          <cell r="A31" t="str">
            <v>MILL CREEK-LOCOMOTIVE</v>
          </cell>
          <cell r="B31" t="str">
            <v>0203</v>
          </cell>
        </row>
        <row r="32">
          <cell r="A32" t="str">
            <v>MILL CREEK-LOCOMOTIVE RAILCARS</v>
          </cell>
          <cell r="B32" t="str">
            <v>0204</v>
          </cell>
        </row>
        <row r="33">
          <cell r="A33" t="str">
            <v>MILL CREEK UNIT 1</v>
          </cell>
          <cell r="B33" t="str">
            <v>0211</v>
          </cell>
        </row>
        <row r="34">
          <cell r="A34" t="str">
            <v>MILL CREEK UNIT 1</v>
          </cell>
          <cell r="B34" t="str">
            <v>0211</v>
          </cell>
        </row>
        <row r="35">
          <cell r="A35" t="str">
            <v>MILL CREEK UNIT 1</v>
          </cell>
          <cell r="B35" t="str">
            <v>0211</v>
          </cell>
        </row>
        <row r="36">
          <cell r="A36" t="str">
            <v>MILL CREEK-SO2 UNIT 1</v>
          </cell>
          <cell r="B36" t="str">
            <v>0212</v>
          </cell>
        </row>
        <row r="37">
          <cell r="A37" t="str">
            <v>MILL CREEK-SO2 UNIT 1</v>
          </cell>
          <cell r="B37" t="str">
            <v>0212</v>
          </cell>
        </row>
        <row r="38">
          <cell r="A38" t="str">
            <v>MILL CREEK UNIT 2</v>
          </cell>
          <cell r="B38" t="str">
            <v>0221</v>
          </cell>
        </row>
        <row r="39">
          <cell r="A39" t="str">
            <v>MILL CREEK UNIT 2</v>
          </cell>
          <cell r="B39" t="str">
            <v>0221</v>
          </cell>
        </row>
        <row r="40">
          <cell r="A40" t="str">
            <v>MILL CREEK UNIT 2</v>
          </cell>
          <cell r="B40" t="str">
            <v>0221</v>
          </cell>
        </row>
        <row r="41">
          <cell r="A41" t="str">
            <v>MILL CREEK-SO2 UNIT 2</v>
          </cell>
          <cell r="B41" t="str">
            <v>0222</v>
          </cell>
        </row>
        <row r="42">
          <cell r="A42" t="str">
            <v>MILL CREEK-SO2 UNIT 2</v>
          </cell>
          <cell r="B42" t="str">
            <v>0222</v>
          </cell>
        </row>
        <row r="43">
          <cell r="A43" t="str">
            <v>MILL CREEK UNIT 3</v>
          </cell>
          <cell r="B43" t="str">
            <v>0231</v>
          </cell>
        </row>
        <row r="44">
          <cell r="A44" t="str">
            <v>MILL CREEK UNIT 3</v>
          </cell>
          <cell r="B44" t="str">
            <v>0231</v>
          </cell>
        </row>
        <row r="45">
          <cell r="A45" t="str">
            <v>MILL CREEK UNIT 3</v>
          </cell>
          <cell r="B45" t="str">
            <v>0231</v>
          </cell>
        </row>
        <row r="46">
          <cell r="A46" t="str">
            <v>MILL CREEK-SO2 UNIT 3</v>
          </cell>
          <cell r="B46" t="str">
            <v>0232</v>
          </cell>
        </row>
        <row r="47">
          <cell r="A47" t="str">
            <v>MILL CREEK-SO2 UNIT 3</v>
          </cell>
          <cell r="B47" t="str">
            <v>0232</v>
          </cell>
        </row>
        <row r="48">
          <cell r="A48" t="str">
            <v>MILL CREEK UNIT 4</v>
          </cell>
          <cell r="B48" t="str">
            <v>0241</v>
          </cell>
        </row>
        <row r="49">
          <cell r="A49" t="str">
            <v>MILL CREEK UNIT 4</v>
          </cell>
          <cell r="B49" t="str">
            <v>0241</v>
          </cell>
        </row>
        <row r="50">
          <cell r="A50" t="str">
            <v>MILL CREEK UNIT 4</v>
          </cell>
          <cell r="B50" t="str">
            <v>0241</v>
          </cell>
        </row>
        <row r="51">
          <cell r="A51" t="str">
            <v>MILL CREEK-SO2 UNIT 4</v>
          </cell>
          <cell r="B51" t="str">
            <v>0242</v>
          </cell>
        </row>
        <row r="52">
          <cell r="A52" t="str">
            <v>MILL CREEK-SO2 UNIT 4</v>
          </cell>
          <cell r="B52" t="str">
            <v>0242</v>
          </cell>
        </row>
        <row r="53">
          <cell r="A53" t="str">
            <v>MILL CREEK-SO2 UNIT 4</v>
          </cell>
          <cell r="B53" t="str">
            <v>0242</v>
          </cell>
        </row>
        <row r="54">
          <cell r="A54" t="str">
            <v>TRIMBLE COUNTY - UNIT 1</v>
          </cell>
          <cell r="B54" t="str">
            <v>0311</v>
          </cell>
        </row>
        <row r="55">
          <cell r="A55" t="str">
            <v>TRIMBLE COUNTY - UNIT 1</v>
          </cell>
          <cell r="B55" t="str">
            <v>0311</v>
          </cell>
        </row>
        <row r="56">
          <cell r="A56" t="str">
            <v>TRIMBLE COUNTY - UNIT 1</v>
          </cell>
          <cell r="B56" t="str">
            <v>0311</v>
          </cell>
        </row>
        <row r="57">
          <cell r="A57" t="str">
            <v>TRIMBLE COUNTY - SO2 UNIT 1</v>
          </cell>
          <cell r="B57" t="str">
            <v>0312</v>
          </cell>
        </row>
        <row r="58">
          <cell r="A58" t="str">
            <v>TRIMBLE COUNTY - SO2 UNIT 1</v>
          </cell>
          <cell r="B58" t="str">
            <v>0312</v>
          </cell>
        </row>
        <row r="59">
          <cell r="A59" t="str">
            <v>TRIMBLE COUNTY - SO2 UNIT 2</v>
          </cell>
          <cell r="B59" t="str">
            <v>0322</v>
          </cell>
        </row>
        <row r="60">
          <cell r="A60" t="str">
            <v>TRIMBLE COUNTY - UNIT 2</v>
          </cell>
          <cell r="B60" t="str">
            <v>0321</v>
          </cell>
        </row>
        <row r="61">
          <cell r="A61" t="str">
            <v>ZORN AND RIVER ROAD GAS TURBINE</v>
          </cell>
          <cell r="B61" t="str">
            <v>0410</v>
          </cell>
        </row>
        <row r="62">
          <cell r="A62" t="str">
            <v>PADDY'S RUN-GENERATOR 11</v>
          </cell>
          <cell r="B62" t="str">
            <v>0430</v>
          </cell>
        </row>
        <row r="63">
          <cell r="A63" t="str">
            <v>PADDY'S RUN-GENERATOR 11</v>
          </cell>
          <cell r="B63" t="str">
            <v>0430</v>
          </cell>
        </row>
        <row r="64">
          <cell r="A64" t="str">
            <v>PADDY'S RUN-GENERATOR 12</v>
          </cell>
          <cell r="B64" t="str">
            <v>0431</v>
          </cell>
        </row>
        <row r="65">
          <cell r="A65" t="str">
            <v>PADDY'S RUN-GENERATOR 13</v>
          </cell>
          <cell r="B65" t="str">
            <v>0432</v>
          </cell>
        </row>
        <row r="66">
          <cell r="A66" t="str">
            <v>PADDY'S RUN-GENERATOR 13</v>
          </cell>
          <cell r="B66" t="str">
            <v>0432</v>
          </cell>
        </row>
        <row r="67">
          <cell r="A67" t="str">
            <v>PADDY'S RUN-GENERATOR 13</v>
          </cell>
          <cell r="B67" t="str">
            <v>0432</v>
          </cell>
        </row>
        <row r="68">
          <cell r="A68" t="str">
            <v>OHIO FALLS - NON-PROJECT</v>
          </cell>
          <cell r="B68" t="str">
            <v>0450</v>
          </cell>
        </row>
        <row r="69">
          <cell r="A69" t="str">
            <v>OHIO FALLS - NON-PROJECT</v>
          </cell>
          <cell r="B69" t="str">
            <v>0450</v>
          </cell>
        </row>
        <row r="70">
          <cell r="A70" t="str">
            <v>OHIO FALLS - PROJECT 289</v>
          </cell>
          <cell r="B70" t="str">
            <v>0451</v>
          </cell>
        </row>
        <row r="71">
          <cell r="A71" t="str">
            <v>OHIO FALLS - PROJECT 289</v>
          </cell>
          <cell r="B71" t="str">
            <v>0451</v>
          </cell>
        </row>
        <row r="72">
          <cell r="A72" t="str">
            <v>OHIO FALLS - PROJECT 289</v>
          </cell>
          <cell r="B72" t="str">
            <v>0451</v>
          </cell>
        </row>
        <row r="73">
          <cell r="A73" t="str">
            <v>BROWN COMBUSTION TURBINE #5</v>
          </cell>
          <cell r="B73" t="str">
            <v>0459</v>
          </cell>
        </row>
        <row r="74">
          <cell r="A74" t="str">
            <v>BROWN COMBUSTION TURBINE #5</v>
          </cell>
          <cell r="B74" t="str">
            <v>0459</v>
          </cell>
        </row>
        <row r="75">
          <cell r="A75" t="str">
            <v>BROWN COMBUSTION TURBINE #5</v>
          </cell>
          <cell r="B75" t="str">
            <v>0459</v>
          </cell>
        </row>
        <row r="76">
          <cell r="A76" t="str">
            <v>E W BROWN # 6</v>
          </cell>
          <cell r="B76" t="str">
            <v>0460</v>
          </cell>
        </row>
        <row r="77">
          <cell r="A77" t="str">
            <v>E W BROWN # 6</v>
          </cell>
          <cell r="B77" t="str">
            <v>0460</v>
          </cell>
        </row>
        <row r="78">
          <cell r="A78" t="str">
            <v>E W BROWN # 6</v>
          </cell>
          <cell r="B78" t="str">
            <v>0460</v>
          </cell>
        </row>
        <row r="79">
          <cell r="A79" t="str">
            <v>E W BROWN # 7</v>
          </cell>
          <cell r="B79" t="str">
            <v>0461</v>
          </cell>
        </row>
        <row r="80">
          <cell r="A80" t="str">
            <v>E W BROWN # 7</v>
          </cell>
          <cell r="B80" t="str">
            <v>0461</v>
          </cell>
        </row>
        <row r="81">
          <cell r="A81" t="str">
            <v>E W BROWN # 7</v>
          </cell>
          <cell r="B81" t="str">
            <v>0461</v>
          </cell>
        </row>
        <row r="82">
          <cell r="A82" t="str">
            <v>TRIMBLE COUNTY #5</v>
          </cell>
          <cell r="B82" t="str">
            <v>0470</v>
          </cell>
        </row>
        <row r="83">
          <cell r="A83" t="str">
            <v>TRIMBLE COUNTY #5</v>
          </cell>
          <cell r="B83" t="str">
            <v>0470</v>
          </cell>
        </row>
        <row r="84">
          <cell r="A84" t="str">
            <v>TRIMBLE COUNTY #5</v>
          </cell>
          <cell r="B84" t="str">
            <v>0470</v>
          </cell>
        </row>
        <row r="85">
          <cell r="A85" t="str">
            <v>TRIMBLE COUNTY #6</v>
          </cell>
          <cell r="B85" t="str">
            <v>0471</v>
          </cell>
        </row>
        <row r="86">
          <cell r="A86" t="str">
            <v>TRIMBLE COUNTY #6</v>
          </cell>
          <cell r="B86" t="str">
            <v>0471</v>
          </cell>
        </row>
        <row r="87">
          <cell r="A87" t="str">
            <v>TRIMBLE COUNTY CT PIPELINE</v>
          </cell>
          <cell r="B87" t="str">
            <v>0473</v>
          </cell>
        </row>
        <row r="88">
          <cell r="A88" t="str">
            <v>TRIMBLE COUNTY #7</v>
          </cell>
          <cell r="B88" t="str">
            <v>0474</v>
          </cell>
        </row>
        <row r="89">
          <cell r="A89" t="str">
            <v>TRIMBLE COUNTY #7</v>
          </cell>
          <cell r="B89" t="str">
            <v>0474</v>
          </cell>
        </row>
        <row r="90">
          <cell r="A90" t="str">
            <v>TRIMBLE COUNTY #7</v>
          </cell>
          <cell r="B90" t="str">
            <v>0474</v>
          </cell>
        </row>
        <row r="91">
          <cell r="A91" t="str">
            <v>TRIMBLE COUNTY #8</v>
          </cell>
          <cell r="B91" t="str">
            <v>0475</v>
          </cell>
        </row>
        <row r="92">
          <cell r="A92" t="str">
            <v>TRIMBLE COUNTY #8</v>
          </cell>
          <cell r="B92" t="str">
            <v>0475</v>
          </cell>
        </row>
        <row r="93">
          <cell r="A93" t="str">
            <v>TRIMBLE COUNTY #8</v>
          </cell>
          <cell r="B93" t="str">
            <v>0475</v>
          </cell>
        </row>
        <row r="94">
          <cell r="A94" t="str">
            <v>TRIMBLE COUNTY #9</v>
          </cell>
          <cell r="B94" t="str">
            <v>0476</v>
          </cell>
        </row>
        <row r="95">
          <cell r="A95" t="str">
            <v>TRIMBLE COUNTY #9</v>
          </cell>
          <cell r="B95" t="str">
            <v>0476</v>
          </cell>
        </row>
        <row r="96">
          <cell r="A96" t="str">
            <v>TRIMBLE COUNTY #9</v>
          </cell>
          <cell r="B96" t="str">
            <v>0476</v>
          </cell>
        </row>
        <row r="97">
          <cell r="A97" t="str">
            <v>TRIMBLE COUNTY #10</v>
          </cell>
          <cell r="B97" t="str">
            <v>0477</v>
          </cell>
        </row>
        <row r="98">
          <cell r="A98" t="str">
            <v>TRIMBLE COUNTY #10</v>
          </cell>
          <cell r="B98" t="str">
            <v>0477</v>
          </cell>
        </row>
        <row r="99">
          <cell r="A99" t="str">
            <v>TRIMBLE COUNTY #10</v>
          </cell>
          <cell r="B99" t="str">
            <v>0477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lement Summary Exc AMS Corr"/>
      <sheetName val="Settlement Summary"/>
      <sheetName val="Other Settlement Items"/>
      <sheetName val="Base Data -------&gt;"/>
      <sheetName val="KU"/>
      <sheetName val="LGEE"/>
      <sheetName val="LGEG"/>
      <sheetName val="ROE Base Points (Rates &amp; ECR)"/>
      <sheetName val="LS Calc RC"/>
      <sheetName val="Depreciation"/>
      <sheetName val="Refined Coal"/>
      <sheetName val="LGE Outages"/>
      <sheetName val="KU Outages Juris"/>
      <sheetName val="KU Total Outages"/>
      <sheetName val="Outages"/>
      <sheetName val="non labor outage by year"/>
      <sheetName val="KU Regulatory Assets"/>
      <sheetName val="LGEE Regulatory Assets"/>
      <sheetName val="LGEG Regulatory Assets"/>
      <sheetName val="KU Uncollectibles"/>
      <sheetName val="LGEE Uncollectibles"/>
      <sheetName val="LGEG Uncollectibles"/>
      <sheetName val="LG&amp;E Sch H - Conversion Factor"/>
      <sheetName val="LG&amp;E WPH-1.A Effective Tax Rate"/>
      <sheetName val="KU Sch H - Conversion Factor"/>
      <sheetName val="KU WPH-1.A Effective Tax Rate"/>
      <sheetName val="AG Gas Slippage"/>
      <sheetName val="AG Gas Slippage Corr"/>
    </sheetNames>
    <sheetDataSet>
      <sheetData sheetId="0"/>
      <sheetData sheetId="1">
        <row r="6">
          <cell r="M6" t="str">
            <v>KIUC</v>
          </cell>
        </row>
        <row r="7">
          <cell r="M7" t="str">
            <v xml:space="preserve">Kroger </v>
          </cell>
        </row>
        <row r="14">
          <cell r="E14" t="str">
            <v>AG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Sheet1"/>
    </sheetNames>
    <sheetDataSet>
      <sheetData sheetId="0">
        <row r="60">
          <cell r="A60" t="str">
            <v>Recover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39"/>
  <sheetViews>
    <sheetView tabSelected="1" zoomScaleNormal="100" workbookViewId="0"/>
  </sheetViews>
  <sheetFormatPr defaultRowHeight="15" x14ac:dyDescent="0.25"/>
  <cols>
    <col min="2" max="2" width="12" customWidth="1"/>
    <col min="3" max="3" width="14.28515625" customWidth="1"/>
    <col min="4" max="4" width="10.5703125" bestFit="1" customWidth="1"/>
    <col min="5" max="5" width="11.5703125" bestFit="1" customWidth="1"/>
    <col min="6" max="6" width="9.140625" bestFit="1" customWidth="1"/>
    <col min="7" max="8" width="11.5703125" bestFit="1" customWidth="1"/>
    <col min="9" max="9" width="12.5703125" bestFit="1" customWidth="1"/>
    <col min="10" max="13" width="8.7109375" customWidth="1"/>
    <col min="14" max="14" width="12.7109375" customWidth="1"/>
  </cols>
  <sheetData>
    <row r="1" spans="1:14" ht="26.25" x14ac:dyDescent="0.4">
      <c r="A1" s="1" t="s">
        <v>39</v>
      </c>
    </row>
    <row r="2" spans="1:14" ht="15.75" x14ac:dyDescent="0.25">
      <c r="A2" s="2"/>
    </row>
    <row r="4" spans="1:14" ht="21" x14ac:dyDescent="0.35">
      <c r="A4" s="3" t="s">
        <v>0</v>
      </c>
      <c r="C4" s="4"/>
      <c r="G4" s="4"/>
      <c r="L4" s="4"/>
    </row>
    <row r="6" spans="1:14" ht="32.25" thickBot="1" x14ac:dyDescent="0.3">
      <c r="B6" s="5" t="s">
        <v>1</v>
      </c>
      <c r="C6" s="6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  <c r="N6" s="7" t="s">
        <v>13</v>
      </c>
    </row>
    <row r="7" spans="1:14" x14ac:dyDescent="0.25">
      <c r="A7" s="8"/>
      <c r="C7" s="9"/>
      <c r="D7" s="9"/>
      <c r="E7" s="9"/>
      <c r="F7" s="9"/>
      <c r="G7" s="9"/>
      <c r="H7" s="9"/>
      <c r="I7" s="9"/>
      <c r="J7" s="9"/>
      <c r="L7" s="9"/>
      <c r="M7" s="9"/>
      <c r="N7" s="9"/>
    </row>
    <row r="8" spans="1:14" ht="17.25" x14ac:dyDescent="0.25">
      <c r="A8" s="8"/>
      <c r="B8" s="10" t="s">
        <v>38</v>
      </c>
      <c r="C8" s="12">
        <v>718</v>
      </c>
      <c r="D8" s="12">
        <f>50*0.612903225806452+1.7*8449/1000</f>
        <v>45.0084612903226</v>
      </c>
      <c r="E8" s="12"/>
      <c r="F8" s="12"/>
      <c r="G8" s="12"/>
      <c r="H8" s="12"/>
      <c r="I8" s="12"/>
      <c r="J8" s="12"/>
      <c r="K8" s="13"/>
      <c r="L8" s="12"/>
      <c r="M8" s="12"/>
      <c r="N8" s="14">
        <f>SUM(C8:M8)</f>
        <v>763.00846129032266</v>
      </c>
    </row>
    <row r="9" spans="1:14" x14ac:dyDescent="0.25">
      <c r="A9" s="8"/>
      <c r="C9" s="9"/>
      <c r="D9" s="9"/>
      <c r="E9" s="9"/>
      <c r="F9" s="9"/>
      <c r="G9" s="9"/>
      <c r="H9" s="9"/>
      <c r="I9" s="9"/>
      <c r="J9" s="9"/>
      <c r="L9" s="9"/>
      <c r="M9" s="9"/>
      <c r="N9" s="9"/>
    </row>
    <row r="10" spans="1:14" x14ac:dyDescent="0.25">
      <c r="A10" s="10" t="s">
        <v>14</v>
      </c>
      <c r="D10" s="9"/>
      <c r="E10" s="9"/>
      <c r="F10" s="9"/>
      <c r="G10" s="9"/>
      <c r="H10" s="9"/>
      <c r="I10" s="15"/>
      <c r="J10" s="9"/>
      <c r="L10" s="9"/>
      <c r="M10" s="9"/>
      <c r="N10" s="9"/>
    </row>
    <row r="11" spans="1:14" x14ac:dyDescent="0.25">
      <c r="A11">
        <v>1</v>
      </c>
      <c r="B11" t="s">
        <v>15</v>
      </c>
      <c r="D11" s="9"/>
      <c r="E11" s="9"/>
      <c r="F11" s="9"/>
      <c r="G11" s="9"/>
      <c r="H11" s="9"/>
      <c r="I11" s="9"/>
      <c r="J11" s="9"/>
      <c r="L11" s="9"/>
      <c r="M11" s="9"/>
      <c r="N11" s="9"/>
    </row>
    <row r="12" spans="1:14" x14ac:dyDescent="0.25">
      <c r="B12" t="s">
        <v>16</v>
      </c>
      <c r="D12" s="9"/>
      <c r="E12" s="9"/>
      <c r="F12" s="9"/>
      <c r="G12" s="9"/>
      <c r="H12" s="9"/>
      <c r="I12" s="9"/>
      <c r="J12" s="9"/>
      <c r="L12" s="9"/>
      <c r="M12" s="9"/>
      <c r="N12" s="9"/>
    </row>
    <row r="13" spans="1:14" x14ac:dyDescent="0.25">
      <c r="A13">
        <v>2</v>
      </c>
      <c r="B13" t="s">
        <v>17</v>
      </c>
      <c r="D13" s="9"/>
      <c r="E13" s="9"/>
      <c r="F13" s="9"/>
      <c r="G13" s="9"/>
      <c r="H13" s="9"/>
      <c r="I13" s="9"/>
      <c r="J13" s="9"/>
      <c r="L13" s="9"/>
      <c r="M13" s="9"/>
      <c r="N13" s="9"/>
    </row>
    <row r="14" spans="1:14" x14ac:dyDescent="0.25">
      <c r="D14" s="9"/>
      <c r="E14" s="9"/>
      <c r="F14" s="9"/>
      <c r="G14" s="9"/>
      <c r="H14" s="9"/>
      <c r="I14" s="9"/>
      <c r="J14" s="9"/>
      <c r="L14" s="9"/>
      <c r="M14" s="9"/>
      <c r="N14" s="9"/>
    </row>
    <row r="15" spans="1:14" x14ac:dyDescent="0.25">
      <c r="D15" s="9"/>
      <c r="E15" s="9"/>
      <c r="F15" s="9"/>
      <c r="G15" s="9"/>
      <c r="H15" s="9"/>
      <c r="I15" s="9"/>
      <c r="J15" s="9"/>
      <c r="L15" s="9"/>
      <c r="M15" s="9"/>
      <c r="N15" s="9"/>
    </row>
    <row r="16" spans="1:14" ht="21" x14ac:dyDescent="0.35">
      <c r="A16" s="3" t="s">
        <v>18</v>
      </c>
      <c r="C16" s="9"/>
      <c r="D16" s="9"/>
      <c r="E16" s="9"/>
      <c r="F16" s="9"/>
      <c r="G16" s="9"/>
      <c r="H16" s="9"/>
      <c r="I16" s="9"/>
      <c r="J16" s="9"/>
      <c r="L16" s="9"/>
      <c r="M16" s="9"/>
      <c r="N16" s="9"/>
    </row>
    <row r="18" spans="1:14" ht="32.25" thickBot="1" x14ac:dyDescent="0.3">
      <c r="B18" s="5" t="s">
        <v>1</v>
      </c>
      <c r="C18" s="6" t="s">
        <v>2</v>
      </c>
      <c r="D18" s="7" t="s">
        <v>3</v>
      </c>
      <c r="E18" s="7" t="s">
        <v>4</v>
      </c>
      <c r="F18" s="7" t="s">
        <v>5</v>
      </c>
      <c r="G18" s="7" t="s">
        <v>6</v>
      </c>
      <c r="H18" s="7" t="s">
        <v>7</v>
      </c>
      <c r="I18" s="7" t="s">
        <v>8</v>
      </c>
      <c r="J18" s="7" t="s">
        <v>9</v>
      </c>
      <c r="K18" s="7" t="s">
        <v>10</v>
      </c>
      <c r="L18" s="7" t="s">
        <v>11</v>
      </c>
      <c r="M18" s="7" t="s">
        <v>12</v>
      </c>
      <c r="N18" s="7" t="s">
        <v>13</v>
      </c>
    </row>
    <row r="19" spans="1:14" x14ac:dyDescent="0.25">
      <c r="C19" s="9"/>
      <c r="D19" s="9"/>
      <c r="E19" s="9"/>
      <c r="F19" s="9"/>
      <c r="G19" s="9"/>
      <c r="H19" s="9"/>
      <c r="I19" s="9"/>
      <c r="J19" s="9"/>
      <c r="L19" s="9"/>
      <c r="M19" s="9"/>
      <c r="N19" s="9"/>
    </row>
    <row r="20" spans="1:14" x14ac:dyDescent="0.25">
      <c r="B20" s="10" t="s">
        <v>19</v>
      </c>
      <c r="C20" s="9">
        <v>0</v>
      </c>
      <c r="D20" s="9">
        <f>815*0.387096774193548</f>
        <v>315.48387096774161</v>
      </c>
      <c r="E20" s="9">
        <v>815</v>
      </c>
      <c r="F20" s="9">
        <v>815</v>
      </c>
      <c r="G20" s="9">
        <v>815</v>
      </c>
      <c r="H20" s="9">
        <v>815</v>
      </c>
      <c r="I20" s="9">
        <v>815</v>
      </c>
      <c r="J20" s="9">
        <v>815</v>
      </c>
      <c r="K20" s="9">
        <v>815</v>
      </c>
      <c r="L20" s="9">
        <v>815</v>
      </c>
      <c r="M20" s="9">
        <v>815</v>
      </c>
      <c r="N20" s="11">
        <f>SUM(C20:M20)</f>
        <v>7650.4838709677415</v>
      </c>
    </row>
    <row r="23" spans="1:14" x14ac:dyDescent="0.25">
      <c r="A23" s="10" t="s">
        <v>14</v>
      </c>
    </row>
    <row r="24" spans="1:14" x14ac:dyDescent="0.25">
      <c r="A24" s="10">
        <v>1</v>
      </c>
      <c r="B24" t="s">
        <v>20</v>
      </c>
    </row>
    <row r="25" spans="1:14" x14ac:dyDescent="0.25">
      <c r="A25">
        <v>2</v>
      </c>
      <c r="B25" t="s">
        <v>21</v>
      </c>
    </row>
    <row r="26" spans="1:14" x14ac:dyDescent="0.25">
      <c r="A26">
        <v>3</v>
      </c>
      <c r="B26" t="s">
        <v>22</v>
      </c>
    </row>
    <row r="27" spans="1:14" x14ac:dyDescent="0.25">
      <c r="B27" t="s">
        <v>23</v>
      </c>
    </row>
    <row r="29" spans="1:14" x14ac:dyDescent="0.25">
      <c r="C29" s="16" t="s">
        <v>24</v>
      </c>
    </row>
    <row r="30" spans="1:14" ht="30" x14ac:dyDescent="0.25">
      <c r="C30" s="17" t="s">
        <v>25</v>
      </c>
    </row>
    <row r="31" spans="1:14" ht="45" x14ac:dyDescent="0.25">
      <c r="B31" s="18" t="s">
        <v>1</v>
      </c>
      <c r="C31" s="19" t="s">
        <v>26</v>
      </c>
      <c r="D31" s="19" t="s">
        <v>27</v>
      </c>
      <c r="E31" s="19" t="s">
        <v>28</v>
      </c>
      <c r="F31" s="19" t="s">
        <v>29</v>
      </c>
      <c r="G31" s="19" t="s">
        <v>30</v>
      </c>
      <c r="H31" s="20" t="s">
        <v>31</v>
      </c>
      <c r="I31" s="21" t="s">
        <v>32</v>
      </c>
    </row>
    <row r="32" spans="1:14" x14ac:dyDescent="0.25">
      <c r="B32" t="s">
        <v>33</v>
      </c>
      <c r="C32" s="28">
        <f>SUM(C8:G8,C20:G20)/50*12</f>
        <v>845.6381597419354</v>
      </c>
      <c r="D32" s="28">
        <f>H20*12</f>
        <v>9780</v>
      </c>
      <c r="E32" s="28">
        <f>C32+D32</f>
        <v>10625.638159741935</v>
      </c>
      <c r="F32" s="30">
        <v>0.87912000000000001</v>
      </c>
      <c r="G32" s="28">
        <f>E32*F32</f>
        <v>9341.2110189923296</v>
      </c>
      <c r="H32" s="28">
        <v>287.28100000000001</v>
      </c>
      <c r="I32" s="29">
        <f>H32-G32</f>
        <v>-9053.9300189923288</v>
      </c>
    </row>
    <row r="33" spans="1:14" x14ac:dyDescent="0.25">
      <c r="C33" s="22"/>
      <c r="D33" s="22"/>
      <c r="E33" s="22"/>
      <c r="G33" s="22"/>
      <c r="H33" s="22"/>
      <c r="I33" s="23"/>
    </row>
    <row r="34" spans="1:14" x14ac:dyDescent="0.25">
      <c r="N34" s="24"/>
    </row>
    <row r="35" spans="1:14" x14ac:dyDescent="0.25">
      <c r="A35" s="25" t="s">
        <v>34</v>
      </c>
      <c r="I35" s="26"/>
    </row>
    <row r="36" spans="1:14" x14ac:dyDescent="0.25">
      <c r="A36" s="25" t="s">
        <v>35</v>
      </c>
    </row>
    <row r="37" spans="1:14" x14ac:dyDescent="0.25">
      <c r="A37" s="25" t="s">
        <v>36</v>
      </c>
    </row>
    <row r="38" spans="1:14" x14ac:dyDescent="0.25">
      <c r="A38" s="25" t="s">
        <v>37</v>
      </c>
    </row>
    <row r="39" spans="1:14" x14ac:dyDescent="0.25">
      <c r="A39" s="27"/>
    </row>
  </sheetData>
  <pageMargins left="0.7" right="0.7" top="0.75" bottom="0.75" header="0.3" footer="0.3"/>
  <pageSetup scale="77" orientation="landscape" r:id="rId1"/>
  <headerFooter>
    <oddHeader>&amp;R&amp;"-,Bold"Exhibit KWB-2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 xsi:nil="true"/>
    <Rate_x0020_Case_x0020_Type xmlns="54fcda00-7b58-44a7-b108-8bd10a8a08ba">Kentucky</Rate_x0020_Case_x0020_Type>
    <Data_x0020_Request_x0020_Question_x0020_No_x002e_ xmlns="54fcda00-7b58-44a7-b108-8bd10a8a08ba" xsi:nil="true"/>
    <Year xmlns="54fcda00-7b58-44a7-b108-8bd10a8a08ba">2016</Year>
    <Document_x0020_Type xmlns="54fcda00-7b58-44a7-b108-8bd10a8a08ba">Stipulation Testimony</Document_x0020_Type>
    <Witness_x0020_Testimony xmlns="54fcda00-7b58-44a7-b108-8bd10a8a08ba">Blake, Kent W.</Witness_x0020_Testimony>
    <Intervemprs xmlns="54fcda00-7b58-44a7-b108-8bd10a8a08ba" xsi:nil="true"/>
    <Filed_x0020_Documents xmlns="54fcda00-7b58-44a7-b108-8bd10a8a08b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8d70e601860b57ff2e80621cf64b0c13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af7f3355e7c138a139c017008c6ac6b2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  <xsd:enumeration value="Stipulation Testimony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DR4"/>
          <xsd:enumeration value="DR4 Attachments"/>
          <xsd:enumeration value="DR4 eFiled/Filed"/>
          <xsd:enumeration value="DR5"/>
          <xsd:enumeration value="DR5 Attachments"/>
          <xsd:enumeration value="DR5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  <xsd:enumeration value="PSC DR4"/>
          <xsd:enumeration value="PSC DR5/Intervenors DR3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  <xsd:enumeration value="PSC DR 4"/>
          <xsd:enumeration value="PSC DR 5/Intervenor DR 3"/>
          <xsd:enumeration value="Rebuttal Testimony"/>
          <xsd:enumeration value="Settlement Agreement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A9FCE4-E338-42DE-851F-CF229272F787}">
  <ds:schemaRefs>
    <ds:schemaRef ds:uri="http://purl.org/dc/dcmitype/"/>
    <ds:schemaRef ds:uri="http://schemas.microsoft.com/office/2006/documentManagement/types"/>
    <ds:schemaRef ds:uri="http://purl.org/dc/terms/"/>
    <ds:schemaRef ds:uri="54fcda00-7b58-44a7-b108-8bd10a8a08ba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CBEFF9F-402A-462C-A6F6-408264CA18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8E92A8-A57B-4939-89BE-F923193878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Refined Coal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Garrett, Chris</dc:creator>
  <cp:lastModifiedBy>Garrett, Chris</cp:lastModifiedBy>
  <cp:lastPrinted>2017-04-22T20:10:58Z</cp:lastPrinted>
  <dcterms:created xsi:type="dcterms:W3CDTF">2017-04-21T16:46:16Z</dcterms:created>
  <dcterms:modified xsi:type="dcterms:W3CDTF">2017-04-22T20:11:52Z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