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4000" windowHeight="9135"/>
  </bookViews>
  <sheets>
    <sheet name="Summary (C)" sheetId="1" r:id="rId1"/>
  </sheets>
  <definedNames>
    <definedName name="_xlnm.Print_Area" localSheetId="0">'Summary (C)'!$A$1:$AO$107</definedName>
    <definedName name="_xlnm.Print_Titles" localSheetId="0">'Summary (C)'!$A:$A,'Summary (C)'!$1:$2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P57" i="1"/>
  <c r="O57" i="1"/>
  <c r="N57" i="1"/>
  <c r="M57" i="1"/>
  <c r="L66" i="1" l="1"/>
  <c r="L57" i="1" l="1"/>
  <c r="K57" i="1"/>
  <c r="J57" i="1"/>
  <c r="I57" i="1"/>
  <c r="H57" i="1"/>
  <c r="G57" i="1"/>
  <c r="F57" i="1"/>
  <c r="Q48" i="1"/>
  <c r="P48" i="1"/>
  <c r="O48" i="1"/>
  <c r="N48" i="1"/>
  <c r="M48" i="1"/>
  <c r="L48" i="1"/>
  <c r="K48" i="1"/>
  <c r="J48" i="1"/>
  <c r="I48" i="1"/>
  <c r="H48" i="1"/>
  <c r="G48" i="1"/>
  <c r="F48" i="1"/>
  <c r="Q87" i="1" l="1"/>
  <c r="P87" i="1"/>
  <c r="O87" i="1"/>
  <c r="N87" i="1"/>
  <c r="M87" i="1"/>
  <c r="L87" i="1"/>
  <c r="K87" i="1"/>
  <c r="J87" i="1"/>
  <c r="I87" i="1"/>
  <c r="H87" i="1"/>
  <c r="G87" i="1"/>
  <c r="G89" i="1" s="1"/>
  <c r="F87" i="1"/>
  <c r="F89" i="1" s="1"/>
  <c r="Q89" i="1" l="1"/>
  <c r="P89" i="1"/>
  <c r="O89" i="1"/>
  <c r="N89" i="1"/>
  <c r="M89" i="1"/>
  <c r="J89" i="1"/>
  <c r="K89" i="1" s="1"/>
  <c r="I89" i="1"/>
  <c r="H89" i="1"/>
  <c r="L89" i="1" l="1"/>
  <c r="Q77" i="1" l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F79" i="1" s="1"/>
</calcChain>
</file>

<file path=xl/sharedStrings.xml><?xml version="1.0" encoding="utf-8"?>
<sst xmlns="http://schemas.openxmlformats.org/spreadsheetml/2006/main" count="185" uniqueCount="107">
  <si>
    <t>Description</t>
  </si>
  <si>
    <t xml:space="preserve">Amortization Period </t>
  </si>
  <si>
    <t>Order No. / Docket No.</t>
  </si>
  <si>
    <t>Aug-10 to Jul-20</t>
  </si>
  <si>
    <t>WIND STORM 2008</t>
  </si>
  <si>
    <t>ASSET RETIREMENT OBLIGATION</t>
  </si>
  <si>
    <t>Ongoing</t>
  </si>
  <si>
    <t>Rolling 15 years</t>
  </si>
  <si>
    <t>Jul-15 to Jun-18</t>
  </si>
  <si>
    <t>Jul-16 to Jun-26
Jul-16 to Jun-41</t>
  </si>
  <si>
    <t xml:space="preserve">FERC ER-13-2428 </t>
  </si>
  <si>
    <t>FORWARD STARTING SWAP LOSSES</t>
  </si>
  <si>
    <t>CARBON MANAGEMENT RESEARCH GROUP</t>
  </si>
  <si>
    <t>Jul-15 to May-17</t>
  </si>
  <si>
    <t xml:space="preserve">KPSC 2009-00174         
KPSC 2009-00548 
KPSC 2012-00221 
KPSC 2014-00371 </t>
  </si>
  <si>
    <t xml:space="preserve">KPSC 2008-00457 
KPSC 2009-00548  
KPSC 2012-00221 
KPSC 2014-00371 </t>
  </si>
  <si>
    <t xml:space="preserve">KPSC 2008-00308 
KPSC 2009-00548 
KPSC 2012-00221 
KPSC 2014-00371 </t>
  </si>
  <si>
    <t xml:space="preserve">VSCC PUE 2011-00013
VSCC PUE 2013-00013 
VSCC PUE-2015-00063 </t>
  </si>
  <si>
    <t xml:space="preserve">KPSC 2005-00181  
KPSC 2006-00456 
KPSC 2009-00548 
KPSC 2012-00221 
KPSC 2014-00371 </t>
  </si>
  <si>
    <t>KPSC 2009-00548 
KPSC 2012-00222
KPSC 2014-00371 
307 U.S. at 120-121
294 U.S. at 73</t>
  </si>
  <si>
    <t>Jan-13 to Jun-18</t>
  </si>
  <si>
    <t xml:space="preserve">KPSC 2014 - 00082 
KPSC 2014-00371 </t>
  </si>
  <si>
    <t>Nov-11 to Dec-17</t>
  </si>
  <si>
    <t>Ranging maturities from Sep-15 to Oct-45</t>
  </si>
  <si>
    <t>KPSC 2014-00371</t>
  </si>
  <si>
    <t xml:space="preserve">KPSC 2003-00434  
KPSC 2008-00251 
KPSC 2009-00548 
KPSC 2012-00221 
KPSC 2014-00371 
FERC AI04-2-000 
FERC AI07-1-000 </t>
  </si>
  <si>
    <t xml:space="preserve">FERC ER13-2428-000
FERC EL14-5-000
FERC EC06-4-000      
FERC EC06-4-001      
FERC ER06-20-000    
FERC ER06-20-001 </t>
  </si>
  <si>
    <t>KPSC 2003-00427 
KPSC 2003-00434 
KPSC 2008-00251 
KPSC 2009-00548 
KPSC 2012-00221 
KPSC 2014-00371 
FERC FA 12-12-000 
FERC ER08-1588-000 
VSCC PUE 2011-00013
VSCC PUE 2013-00013
VSCC PUE 2015-00063
KPSC 2016-00026
FERC ER17-234-000</t>
  </si>
  <si>
    <t>AMS REGULATORY ASSET (a)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</si>
  <si>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</si>
  <si>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</si>
  <si>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</si>
  <si>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</si>
  <si>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</si>
  <si>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</si>
  <si>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</si>
  <si>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</si>
  <si>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</si>
  <si>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</si>
  <si>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</si>
  <si>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</si>
  <si>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Activity</t>
  </si>
  <si>
    <t>Amortization</t>
  </si>
  <si>
    <t>Assumptions Used</t>
  </si>
  <si>
    <t>Amortization will end in April 2017.</t>
  </si>
  <si>
    <t>Beginning July 2017 remaining balance of asset amortized over 22 months.</t>
  </si>
  <si>
    <t>Retirements begin January 2018 and will be added to regulatory asset.</t>
  </si>
  <si>
    <t>Invoices from the University of Kentucky Research Foundation</t>
  </si>
  <si>
    <t>For each revenue mechanism, under-collections from customers will be recorded as a Regulatory Asset</t>
  </si>
  <si>
    <t>A</t>
  </si>
  <si>
    <t>B</t>
  </si>
  <si>
    <t>C</t>
  </si>
  <si>
    <t>D</t>
  </si>
  <si>
    <t>E</t>
  </si>
  <si>
    <t>Related amortization begins July 2017 and will be amortized over 3 years.</t>
  </si>
  <si>
    <t xml:space="preserve">Activity represents expected expense related to 2016 Kentucky Rate Case.  </t>
  </si>
  <si>
    <t>Collections/True-up</t>
  </si>
  <si>
    <t xml:space="preserve">KPSC 2003-00427 
KPSC 2003-00434 
KPSC 2008-00251 
KPSC 2009-00548 
KPSC 2012-00221 
KPSC 2014-00371 
FERC FA 12-12-000 
FERC ER08-1588-000 
VSCC PUE 2011-00013
VSCC PUE 2013-00013
VSCC PUE 2015-00063
</t>
  </si>
  <si>
    <t xml:space="preserve">a) Business Plan assumed a regulatory asset would be recorded as retirements of meters occurred.  Since then the Company determined it should  establish a regulatory asset at the end of the meter replacement program.  There is no impact on ratemaking. </t>
  </si>
  <si>
    <t>Period Authorized by Order. For each revenue mechanism, under-collections from customers will be recorded as a Regulatory Asset</t>
  </si>
  <si>
    <t>ECR Monthly Revenues</t>
  </si>
  <si>
    <t>Revenues per ECR filing</t>
  </si>
  <si>
    <t>Jurisdictional Allocation True-up</t>
  </si>
  <si>
    <t xml:space="preserve">ECR filing true-ups (Prior month, Review case &amp; Operating expense adjustments) </t>
  </si>
  <si>
    <t>Reclassified to/from Regulatory Liability</t>
  </si>
  <si>
    <t>Monthly Municipal True-up Activity</t>
  </si>
  <si>
    <t>Invoices providing 2016 rate case expenses can be found in the response to PSC1-60</t>
  </si>
  <si>
    <t>Period Authorized by Order in the 2012 &amp; 2014 rate case</t>
  </si>
  <si>
    <t>Over the life of the associate debt</t>
  </si>
  <si>
    <t>ENVIRONMENTAL COST RECOVERY *</t>
  </si>
  <si>
    <t>MUNICIPAL FORMULA RATE TRUE-UP *</t>
  </si>
  <si>
    <t>OFF-SYSTEM TRACKER *</t>
  </si>
  <si>
    <t>* excluded from base rate</t>
  </si>
  <si>
    <t xml:space="preserve">The over- or under-funded status of defined benefit pension and postretirement plans that would otherwise be recorded as accumulated OCI that is expected to be recovered through base rates at a future date.  </t>
  </si>
  <si>
    <t xml:space="preserve">Deferred income tax assets which are recognized for temporary book/tax differences related to unamortized investment tax credits (ITC), excess deferred taxes and enacted changes in tax laws or rates, and are recovered through base rates.  </t>
  </si>
  <si>
    <t>Period Authorized by order(s) (see column e)</t>
  </si>
  <si>
    <t>Rate of Return True-up</t>
  </si>
  <si>
    <t>Off-System Sales Tracker Volume variance</t>
  </si>
  <si>
    <t>Recovery of prior month's under collection</t>
  </si>
  <si>
    <t>Change in estimated Regulatory Lag</t>
  </si>
  <si>
    <t>Monthly Recovery / (Refund)</t>
  </si>
  <si>
    <t>Net Regulatory Asset Activity</t>
  </si>
  <si>
    <t xml:space="preserve">ARO Accretion </t>
  </si>
  <si>
    <t xml:space="preserve">ARO Depreciation </t>
  </si>
  <si>
    <t>ARO Settlement Activity</t>
  </si>
  <si>
    <t>ARO Reserve Adjustment</t>
  </si>
  <si>
    <t xml:space="preserve">Reclassification of Coal Combustion Residuals (CCR)- ECR ARO's </t>
  </si>
  <si>
    <t>Net change in ARO regulatory asset</t>
  </si>
  <si>
    <t>ECR CCR Amortization</t>
  </si>
  <si>
    <t>Reclassified from Regulatory Liability</t>
  </si>
  <si>
    <t xml:space="preserve">RATE CASE EXPENSES </t>
  </si>
  <si>
    <t>ASC 740 - INCOME TAXES</t>
  </si>
  <si>
    <t>ASC 715 - PENSION AND POSTRETIREMENT (b)</t>
  </si>
  <si>
    <t>PENSION GAIN/LOSS AMORTIZATION-15 YEAR (b)</t>
  </si>
  <si>
    <t xml:space="preserve">WINTER STORM 2009 </t>
  </si>
  <si>
    <t xml:space="preserve">MOUNTAIN STORM </t>
  </si>
  <si>
    <t>b) The activity and amortization shown in this schedule for 2016 do not agree to response to KIUC 1-27 since the General Ledger was re-opened to record a final true-up from Towers Watson after submitting the response to KIUC 1-27.</t>
  </si>
  <si>
    <t>d) The amortization of Green river retirement regulatory assets was inadvertently presented under the "activity" column in the response to KIUC 1-27.</t>
  </si>
  <si>
    <t>ARO - GENERATION - COAL COMBUSTION RESIDUALS (c)</t>
  </si>
  <si>
    <t xml:space="preserve">Net change in ARO regulatory asset </t>
  </si>
  <si>
    <t>GREEN RIVER RETIREMENT (d)</t>
  </si>
  <si>
    <t>VA FUEL COMPONENT *</t>
  </si>
  <si>
    <t>MUNI MISO EXIT FEE *</t>
  </si>
  <si>
    <t>FUEL ADJUSTMENT CLAUSE *</t>
  </si>
  <si>
    <t>c) ARO CCR detail is not available from the Business Plan in UI Planner - detail is combined in one ARO line item.</t>
  </si>
  <si>
    <t>Assumptions Used in Forecasted Period if different from Actuals as described in Column C</t>
  </si>
  <si>
    <t>Accretion and depreciation of the assets and ARO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</si>
</sst>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164" fontId="6" fillId="0" borderId="0" xfId="3" applyNumberFormat="1" applyFont="1" applyBorder="1" applyAlignment="1">
      <alignment vertical="top"/>
    </xf>
    <xf numFmtId="164" fontId="6" fillId="0" borderId="1" xfId="3" applyNumberFormat="1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65" fontId="6" fillId="0" borderId="0" xfId="8" applyNumberFormat="1" applyFont="1" applyFill="1" applyBorder="1" applyAlignment="1">
      <alignment vertical="top"/>
    </xf>
    <xf numFmtId="165" fontId="6" fillId="0" borderId="0" xfId="8" applyNumberFormat="1" applyFont="1" applyBorder="1" applyAlignment="1">
      <alignment vertical="top"/>
    </xf>
    <xf numFmtId="165" fontId="6" fillId="0" borderId="1" xfId="8" applyNumberFormat="1" applyFont="1" applyBorder="1" applyAlignment="1">
      <alignment vertical="top"/>
    </xf>
    <xf numFmtId="165" fontId="4" fillId="2" borderId="0" xfId="8" applyNumberFormat="1" applyFont="1" applyFill="1" applyBorder="1" applyAlignment="1">
      <alignment horizontal="center" vertical="top" wrapText="1"/>
    </xf>
    <xf numFmtId="165" fontId="5" fillId="2" borderId="0" xfId="8" applyNumberFormat="1" applyFont="1" applyFill="1" applyBorder="1" applyAlignment="1">
      <alignment horizontal="center" vertical="top"/>
    </xf>
    <xf numFmtId="165" fontId="5" fillId="2" borderId="1" xfId="8" applyNumberFormat="1" applyFont="1" applyFill="1" applyBorder="1" applyAlignment="1">
      <alignment horizontal="center" vertical="top"/>
    </xf>
    <xf numFmtId="165" fontId="3" fillId="0" borderId="0" xfId="8" applyNumberFormat="1" applyFont="1" applyFill="1" applyBorder="1" applyAlignment="1">
      <alignment vertical="top"/>
    </xf>
    <xf numFmtId="165" fontId="6" fillId="0" borderId="1" xfId="8" applyNumberFormat="1" applyFont="1" applyFill="1" applyBorder="1" applyAlignment="1">
      <alignment vertical="top"/>
    </xf>
    <xf numFmtId="165" fontId="3" fillId="2" borderId="0" xfId="8" applyNumberFormat="1" applyFont="1" applyFill="1" applyBorder="1" applyAlignment="1">
      <alignment vertical="top"/>
    </xf>
    <xf numFmtId="165" fontId="6" fillId="2" borderId="0" xfId="8" applyNumberFormat="1" applyFont="1" applyFill="1" applyBorder="1" applyAlignment="1">
      <alignment vertical="top"/>
    </xf>
    <xf numFmtId="165" fontId="6" fillId="2" borderId="1" xfId="8" applyNumberFormat="1" applyFont="1" applyFill="1" applyBorder="1" applyAlignment="1">
      <alignment vertical="top"/>
    </xf>
    <xf numFmtId="165" fontId="6" fillId="0" borderId="4" xfId="8" applyNumberFormat="1" applyFont="1" applyFill="1" applyBorder="1" applyAlignment="1">
      <alignment vertical="top"/>
    </xf>
    <xf numFmtId="165" fontId="6" fillId="0" borderId="3" xfId="8" applyNumberFormat="1" applyFont="1" applyFill="1" applyBorder="1" applyAlignment="1">
      <alignment vertical="top"/>
    </xf>
    <xf numFmtId="165" fontId="6" fillId="0" borderId="5" xfId="8" applyNumberFormat="1" applyFont="1" applyFill="1" applyBorder="1" applyAlignment="1">
      <alignment vertical="top"/>
    </xf>
    <xf numFmtId="165" fontId="3" fillId="0" borderId="1" xfId="8" applyNumberFormat="1" applyFont="1" applyFill="1" applyBorder="1" applyAlignment="1">
      <alignment vertical="top"/>
    </xf>
    <xf numFmtId="165" fontId="3" fillId="0" borderId="4" xfId="8" applyNumberFormat="1" applyFont="1" applyFill="1" applyBorder="1" applyAlignment="1">
      <alignment vertical="top"/>
    </xf>
    <xf numFmtId="165" fontId="6" fillId="0" borderId="4" xfId="8" applyNumberFormat="1" applyFont="1" applyBorder="1" applyAlignment="1">
      <alignment vertical="top"/>
    </xf>
    <xf numFmtId="165" fontId="6" fillId="0" borderId="3" xfId="8" applyNumberFormat="1" applyFont="1" applyBorder="1" applyAlignment="1">
      <alignment vertical="top"/>
    </xf>
    <xf numFmtId="165" fontId="6" fillId="0" borderId="0" xfId="8" applyNumberFormat="1" applyFont="1" applyFill="1" applyAlignment="1">
      <alignment vertical="top"/>
    </xf>
    <xf numFmtId="165" fontId="3" fillId="0" borderId="0" xfId="8" applyNumberFormat="1" applyFont="1" applyBorder="1" applyAlignment="1">
      <alignment horizontal="left" vertical="top" wrapText="1"/>
    </xf>
    <xf numFmtId="165" fontId="6" fillId="0" borderId="0" xfId="8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</cellXfs>
  <cellStyles count="9">
    <cellStyle name="Comma" xfId="3" builtinId="3"/>
    <cellStyle name="Comma 11" xfId="2"/>
    <cellStyle name="Comma 2" xfId="4"/>
    <cellStyle name="Comma 6" xfId="7"/>
    <cellStyle name="Currency" xfId="8" builtinId="4"/>
    <cellStyle name="Normal" xfId="0" builtinId="0"/>
    <cellStyle name="Normal 2 2" xfId="5"/>
    <cellStyle name="Normal 39 3" xfId="1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35"/>
  <sheetViews>
    <sheetView tabSelected="1" view="pageBreakPreview" zoomScale="70" zoomScaleNormal="80" zoomScaleSheetLayoutView="70" workbookViewId="0">
      <pane xSplit="1" ySplit="3" topLeftCell="E13" activePane="bottomRight" state="frozen"/>
      <selection pane="topRight" activeCell="B1" sqref="B1"/>
      <selection pane="bottomLeft" activeCell="A4" sqref="A4"/>
      <selection pane="bottomRight" activeCell="Q2" sqref="Q1:Q1048576"/>
    </sheetView>
  </sheetViews>
  <sheetFormatPr defaultRowHeight="15.75" x14ac:dyDescent="0.25"/>
  <cols>
    <col min="1" max="1" width="68.140625" style="2" customWidth="1"/>
    <col min="2" max="2" width="22.140625" style="2" customWidth="1"/>
    <col min="3" max="3" width="32" style="26" customWidth="1"/>
    <col min="4" max="4" width="30.140625" style="2" customWidth="1"/>
    <col min="5" max="5" width="24.140625" style="2" bestFit="1" customWidth="1"/>
    <col min="6" max="9" width="14.5703125" style="2" customWidth="1"/>
    <col min="10" max="10" width="17.7109375" style="2" bestFit="1" customWidth="1"/>
    <col min="11" max="11" width="15.7109375" style="2" customWidth="1"/>
    <col min="12" max="12" width="16" style="2" bestFit="1" customWidth="1"/>
    <col min="13" max="13" width="18.85546875" style="2" bestFit="1" customWidth="1"/>
    <col min="14" max="14" width="16.42578125" style="2" bestFit="1" customWidth="1"/>
    <col min="15" max="15" width="16" style="2" bestFit="1" customWidth="1"/>
    <col min="16" max="16" width="17.7109375" style="2" bestFit="1" customWidth="1"/>
    <col min="17" max="17" width="17.7109375" style="30" bestFit="1" customWidth="1"/>
    <col min="18" max="41" width="16.42578125" style="2" bestFit="1" customWidth="1"/>
    <col min="42" max="42" width="15.28515625" style="2" bestFit="1" customWidth="1"/>
    <col min="43" max="16384" width="9.140625" style="2"/>
  </cols>
  <sheetData>
    <row r="1" spans="1:41" x14ac:dyDescent="0.25">
      <c r="A1" s="10" t="s">
        <v>49</v>
      </c>
      <c r="B1" s="10" t="s">
        <v>50</v>
      </c>
      <c r="C1" s="6" t="s">
        <v>51</v>
      </c>
      <c r="D1" s="10" t="s">
        <v>52</v>
      </c>
      <c r="E1" s="10" t="s">
        <v>53</v>
      </c>
      <c r="F1" s="54">
        <v>2016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3">
        <v>2017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  <c r="AD1" s="53">
        <v>2018</v>
      </c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47.25" x14ac:dyDescent="0.25">
      <c r="A2" s="1" t="s">
        <v>0</v>
      </c>
      <c r="B2" s="1" t="s">
        <v>1</v>
      </c>
      <c r="C2" s="3" t="s">
        <v>43</v>
      </c>
      <c r="D2" s="3" t="s">
        <v>105</v>
      </c>
      <c r="E2" s="1" t="s">
        <v>2</v>
      </c>
      <c r="F2" s="6" t="s">
        <v>39</v>
      </c>
      <c r="G2" s="6" t="s">
        <v>40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52" t="s">
        <v>38</v>
      </c>
      <c r="R2" s="6" t="s">
        <v>39</v>
      </c>
      <c r="S2" s="6" t="s">
        <v>40</v>
      </c>
      <c r="T2" s="4" t="s">
        <v>29</v>
      </c>
      <c r="U2" s="4" t="s">
        <v>30</v>
      </c>
      <c r="V2" s="4" t="s">
        <v>31</v>
      </c>
      <c r="W2" s="4" t="s">
        <v>32</v>
      </c>
      <c r="X2" s="4" t="s">
        <v>33</v>
      </c>
      <c r="Y2" s="4" t="s">
        <v>34</v>
      </c>
      <c r="Z2" s="4" t="s">
        <v>35</v>
      </c>
      <c r="AA2" s="4" t="s">
        <v>36</v>
      </c>
      <c r="AB2" s="4" t="s">
        <v>37</v>
      </c>
      <c r="AC2" s="5" t="s">
        <v>38</v>
      </c>
      <c r="AD2" s="6" t="s">
        <v>39</v>
      </c>
      <c r="AE2" s="6" t="s">
        <v>40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</row>
    <row r="3" spans="1:41" ht="4.5" customHeight="1" x14ac:dyDescent="0.25">
      <c r="A3" s="11"/>
      <c r="B3" s="11"/>
      <c r="C3" s="12"/>
      <c r="D3" s="12"/>
      <c r="E3" s="11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5"/>
      <c r="R3" s="13"/>
      <c r="S3" s="13"/>
      <c r="T3" s="14"/>
      <c r="U3" s="14"/>
      <c r="V3" s="14"/>
      <c r="W3" s="14"/>
      <c r="X3" s="14"/>
      <c r="Y3" s="14"/>
      <c r="Z3" s="14"/>
      <c r="AA3" s="14"/>
      <c r="AB3" s="14"/>
      <c r="AC3" s="15"/>
      <c r="AD3" s="13"/>
      <c r="AE3" s="13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48.75" customHeight="1" x14ac:dyDescent="0.25">
      <c r="A4" s="3" t="s">
        <v>28</v>
      </c>
      <c r="B4" s="1"/>
      <c r="C4" s="3"/>
      <c r="D4" s="3" t="s">
        <v>46</v>
      </c>
      <c r="E4" s="1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3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  <c r="AD4" s="32">
        <v>28629.468728049003</v>
      </c>
      <c r="AE4" s="32">
        <v>108632.906602164</v>
      </c>
      <c r="AF4" s="32">
        <v>142861.69211707098</v>
      </c>
      <c r="AG4" s="32">
        <v>498782.66836317303</v>
      </c>
      <c r="AH4" s="32">
        <v>599027.45044216793</v>
      </c>
      <c r="AI4" s="32">
        <v>922011.49178355199</v>
      </c>
      <c r="AJ4" s="32">
        <v>454581.86678081501</v>
      </c>
      <c r="AK4" s="32">
        <v>984116.389419363</v>
      </c>
      <c r="AL4" s="32">
        <v>850957.27436281904</v>
      </c>
      <c r="AM4" s="32">
        <v>1109538.3723929799</v>
      </c>
      <c r="AN4" s="32">
        <v>1090008.00179086</v>
      </c>
      <c r="AO4" s="32">
        <v>777258.05988874799</v>
      </c>
    </row>
    <row r="5" spans="1:41" s="21" customFormat="1" ht="4.5" customHeight="1" x14ac:dyDescent="0.25">
      <c r="A5" s="11"/>
      <c r="B5" s="11"/>
      <c r="C5" s="12"/>
      <c r="D5" s="12"/>
      <c r="E5" s="11"/>
      <c r="F5" s="34"/>
      <c r="G5" s="34"/>
      <c r="H5" s="35"/>
      <c r="I5" s="35"/>
      <c r="J5" s="35"/>
      <c r="K5" s="35"/>
      <c r="L5" s="35"/>
      <c r="M5" s="35"/>
      <c r="N5" s="35"/>
      <c r="O5" s="35"/>
      <c r="P5" s="35"/>
      <c r="Q5" s="36"/>
      <c r="R5" s="34"/>
      <c r="S5" s="34"/>
      <c r="T5" s="35"/>
      <c r="U5" s="35"/>
      <c r="V5" s="35"/>
      <c r="W5" s="35"/>
      <c r="X5" s="35"/>
      <c r="Y5" s="35"/>
      <c r="Z5" s="35"/>
      <c r="AA5" s="35"/>
      <c r="AB5" s="35"/>
      <c r="AC5" s="36"/>
      <c r="AD5" s="34"/>
      <c r="AE5" s="34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ht="78.75" x14ac:dyDescent="0.25">
      <c r="A6" s="1" t="s">
        <v>91</v>
      </c>
      <c r="C6" s="3"/>
      <c r="D6" s="1"/>
      <c r="E6" s="3" t="s">
        <v>18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x14ac:dyDescent="0.25">
      <c r="A7" s="7" t="s">
        <v>41</v>
      </c>
      <c r="B7" s="1"/>
      <c r="C7" s="3"/>
      <c r="D7" s="1"/>
      <c r="E7" s="3"/>
      <c r="F7" s="37">
        <v>0</v>
      </c>
      <c r="G7" s="37">
        <v>0</v>
      </c>
      <c r="H7" s="31">
        <v>76997.176579378051</v>
      </c>
      <c r="I7" s="37">
        <v>0</v>
      </c>
      <c r="J7" s="31">
        <v>54102.470163666112</v>
      </c>
      <c r="K7" s="31">
        <v>1299482.9301636661</v>
      </c>
      <c r="L7" s="37">
        <v>0</v>
      </c>
      <c r="M7" s="31">
        <v>0</v>
      </c>
      <c r="N7" s="31">
        <v>60329.379705400977</v>
      </c>
      <c r="O7" s="37">
        <v>0</v>
      </c>
      <c r="P7" s="37">
        <v>0</v>
      </c>
      <c r="Q7" s="38">
        <v>216325.2798690671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6" x14ac:dyDescent="0.25">
      <c r="A8" s="7" t="s">
        <v>42</v>
      </c>
      <c r="B8" s="1" t="s">
        <v>6</v>
      </c>
      <c r="C8" s="3" t="s">
        <v>74</v>
      </c>
      <c r="D8" s="1"/>
      <c r="E8" s="3"/>
      <c r="F8" s="37">
        <v>0</v>
      </c>
      <c r="G8" s="37">
        <v>0</v>
      </c>
      <c r="H8" s="31">
        <v>-425763.99657937093</v>
      </c>
      <c r="I8" s="37">
        <v>0</v>
      </c>
      <c r="J8" s="31">
        <v>-95499.180163674464</v>
      </c>
      <c r="K8" s="31">
        <v>-332406.02016366972</v>
      </c>
      <c r="L8" s="37">
        <v>0</v>
      </c>
      <c r="M8" s="31">
        <v>-12405.989999994636</v>
      </c>
      <c r="N8" s="31">
        <v>-438516.48970541527</v>
      </c>
      <c r="O8" s="37">
        <v>0</v>
      </c>
      <c r="P8" s="37">
        <v>0</v>
      </c>
      <c r="Q8" s="38">
        <v>-447186.45986905938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5.25" customHeight="1" x14ac:dyDescent="0.25">
      <c r="A9" s="20"/>
      <c r="B9" s="11"/>
      <c r="C9" s="12"/>
      <c r="D9" s="11"/>
      <c r="E9" s="12"/>
      <c r="F9" s="39"/>
      <c r="G9" s="39"/>
      <c r="H9" s="40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10.25" x14ac:dyDescent="0.25">
      <c r="A10" s="3" t="s">
        <v>92</v>
      </c>
      <c r="C10" s="3"/>
      <c r="D10" s="1"/>
      <c r="E10" s="3" t="s">
        <v>25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x14ac:dyDescent="0.25">
      <c r="A11" s="7" t="s">
        <v>41</v>
      </c>
      <c r="B11" s="1"/>
      <c r="C11" s="3"/>
      <c r="D11" s="1"/>
      <c r="E11" s="3"/>
      <c r="F11" s="37">
        <v>0</v>
      </c>
      <c r="G11" s="37">
        <v>0</v>
      </c>
      <c r="H11" s="32">
        <v>-817247</v>
      </c>
      <c r="I11" s="32">
        <v>0</v>
      </c>
      <c r="J11" s="32">
        <v>0</v>
      </c>
      <c r="K11" s="32">
        <v>1213747</v>
      </c>
      <c r="L11" s="32">
        <v>0</v>
      </c>
      <c r="M11" s="32">
        <v>0</v>
      </c>
      <c r="N11" s="32">
        <v>-725110</v>
      </c>
      <c r="O11" s="32">
        <v>0</v>
      </c>
      <c r="P11" s="32">
        <v>0</v>
      </c>
      <c r="Q11" s="33">
        <v>22581155</v>
      </c>
      <c r="R11" s="32">
        <v>0</v>
      </c>
      <c r="S11" s="32">
        <v>0</v>
      </c>
      <c r="T11" s="32">
        <v>-1488282.6627932701</v>
      </c>
      <c r="U11" s="32">
        <v>0</v>
      </c>
      <c r="V11" s="32">
        <v>0</v>
      </c>
      <c r="W11" s="32">
        <v>-1488282.6627932701</v>
      </c>
      <c r="X11" s="32">
        <v>0</v>
      </c>
      <c r="Y11" s="32">
        <v>0</v>
      </c>
      <c r="Z11" s="32">
        <v>-1488282.6627932701</v>
      </c>
      <c r="AA11" s="32">
        <v>0</v>
      </c>
      <c r="AB11" s="32">
        <v>0</v>
      </c>
      <c r="AC11" s="33">
        <v>-1488282.6627932701</v>
      </c>
      <c r="AD11" s="32">
        <v>0</v>
      </c>
      <c r="AE11" s="32">
        <v>0</v>
      </c>
      <c r="AF11" s="32">
        <v>-977043.53311476996</v>
      </c>
      <c r="AG11" s="32">
        <v>0</v>
      </c>
      <c r="AH11" s="32">
        <v>0</v>
      </c>
      <c r="AI11" s="32">
        <v>-977043.53311476996</v>
      </c>
      <c r="AJ11" s="32">
        <v>0</v>
      </c>
      <c r="AK11" s="32">
        <v>0</v>
      </c>
      <c r="AL11" s="32">
        <v>-977043.53311476996</v>
      </c>
      <c r="AM11" s="32">
        <v>0</v>
      </c>
      <c r="AN11" s="32">
        <v>0</v>
      </c>
      <c r="AO11" s="32">
        <v>-977043.53311476996</v>
      </c>
    </row>
    <row r="12" spans="1:41" ht="110.25" x14ac:dyDescent="0.25">
      <c r="A12" s="7" t="s">
        <v>42</v>
      </c>
      <c r="B12" s="1" t="s">
        <v>6</v>
      </c>
      <c r="C12" s="3" t="s">
        <v>73</v>
      </c>
      <c r="D12" s="1"/>
      <c r="E12" s="3"/>
      <c r="F12" s="37">
        <v>0</v>
      </c>
      <c r="G12" s="37">
        <v>0</v>
      </c>
      <c r="H12" s="32">
        <v>-1182946</v>
      </c>
      <c r="I12" s="32">
        <v>0</v>
      </c>
      <c r="J12" s="32">
        <v>0</v>
      </c>
      <c r="K12" s="32">
        <v>-1537153</v>
      </c>
      <c r="L12" s="32">
        <v>0</v>
      </c>
      <c r="M12" s="32">
        <v>0</v>
      </c>
      <c r="N12" s="32">
        <v>-1360050</v>
      </c>
      <c r="O12" s="32">
        <v>0</v>
      </c>
      <c r="P12" s="32">
        <v>0</v>
      </c>
      <c r="Q12" s="33">
        <v>4080149</v>
      </c>
      <c r="R12" s="32">
        <v>-771143.36240224203</v>
      </c>
      <c r="S12" s="32">
        <v>-771143.36240224203</v>
      </c>
      <c r="T12" s="32">
        <v>-771143.36240224203</v>
      </c>
      <c r="U12" s="32">
        <v>-771143.36240224203</v>
      </c>
      <c r="V12" s="32">
        <v>-771143.36240224203</v>
      </c>
      <c r="W12" s="32">
        <v>-771143.36240224203</v>
      </c>
      <c r="X12" s="32">
        <v>-771143.36240224203</v>
      </c>
      <c r="Y12" s="32">
        <v>-771143.36240224203</v>
      </c>
      <c r="Z12" s="32">
        <v>-771143.36240224203</v>
      </c>
      <c r="AA12" s="32">
        <v>-771143.36240224203</v>
      </c>
      <c r="AB12" s="32">
        <v>-771143.36240224203</v>
      </c>
      <c r="AC12" s="33">
        <v>-771143.36240224203</v>
      </c>
      <c r="AD12" s="32">
        <v>-767760.57229507598</v>
      </c>
      <c r="AE12" s="32">
        <v>-767760.57229507598</v>
      </c>
      <c r="AF12" s="32">
        <v>-767760.57229507598</v>
      </c>
      <c r="AG12" s="32">
        <v>-767760.57229507598</v>
      </c>
      <c r="AH12" s="32">
        <v>-767760.57229507598</v>
      </c>
      <c r="AI12" s="32">
        <v>-767760.57229507598</v>
      </c>
      <c r="AJ12" s="32">
        <v>-767760.57229507598</v>
      </c>
      <c r="AK12" s="32">
        <v>-767760.57229507598</v>
      </c>
      <c r="AL12" s="32">
        <v>-767760.57229507598</v>
      </c>
      <c r="AM12" s="32">
        <v>-767760.57229507598</v>
      </c>
      <c r="AN12" s="32">
        <v>-767760.57229507598</v>
      </c>
      <c r="AO12" s="32">
        <v>-767760.57229507598</v>
      </c>
    </row>
    <row r="13" spans="1:41" s="21" customFormat="1" ht="4.5" customHeight="1" x14ac:dyDescent="0.25">
      <c r="A13" s="11"/>
      <c r="B13" s="11"/>
      <c r="C13" s="12"/>
      <c r="D13" s="12"/>
      <c r="E13" s="11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4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34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x14ac:dyDescent="0.25">
      <c r="A14" s="3" t="s">
        <v>93</v>
      </c>
      <c r="C14" s="3"/>
      <c r="D14" s="1"/>
      <c r="E14" s="1" t="s">
        <v>24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x14ac:dyDescent="0.25">
      <c r="A15" s="7" t="s">
        <v>41</v>
      </c>
      <c r="B15" s="1"/>
      <c r="C15" s="3"/>
      <c r="D15" s="1"/>
      <c r="E15" s="1"/>
      <c r="F15" s="37">
        <v>0</v>
      </c>
      <c r="G15" s="37">
        <v>0</v>
      </c>
      <c r="H15" s="31">
        <v>1367838</v>
      </c>
      <c r="I15" s="31">
        <v>0</v>
      </c>
      <c r="J15" s="31">
        <v>0</v>
      </c>
      <c r="K15" s="31">
        <v>961636</v>
      </c>
      <c r="L15" s="31">
        <v>0</v>
      </c>
      <c r="M15" s="31">
        <v>0</v>
      </c>
      <c r="N15" s="31">
        <v>1148181</v>
      </c>
      <c r="O15" s="31">
        <v>0</v>
      </c>
      <c r="P15" s="31">
        <v>0</v>
      </c>
      <c r="Q15" s="38">
        <v>1147188</v>
      </c>
      <c r="R15" s="32">
        <v>0</v>
      </c>
      <c r="S15" s="32">
        <v>0</v>
      </c>
      <c r="T15" s="32">
        <v>2189672.2168071978</v>
      </c>
      <c r="U15" s="32">
        <v>0</v>
      </c>
      <c r="V15" s="32">
        <v>0</v>
      </c>
      <c r="W15" s="32">
        <v>2189672.2168071978</v>
      </c>
      <c r="X15" s="32">
        <v>0</v>
      </c>
      <c r="Y15" s="32">
        <v>0</v>
      </c>
      <c r="Z15" s="32">
        <v>2189672.2168071978</v>
      </c>
      <c r="AA15" s="32">
        <v>0</v>
      </c>
      <c r="AB15" s="32">
        <v>0</v>
      </c>
      <c r="AC15" s="33">
        <v>2189672.2168071978</v>
      </c>
      <c r="AD15" s="32">
        <v>0</v>
      </c>
      <c r="AE15" s="32">
        <v>0</v>
      </c>
      <c r="AF15" s="32">
        <v>1576090.6775831101</v>
      </c>
      <c r="AG15" s="32">
        <v>0</v>
      </c>
      <c r="AH15" s="32">
        <v>0</v>
      </c>
      <c r="AI15" s="32">
        <v>1576090.6775831101</v>
      </c>
      <c r="AJ15" s="32">
        <v>0</v>
      </c>
      <c r="AK15" s="32">
        <v>0</v>
      </c>
      <c r="AL15" s="32">
        <v>1576090.6775831101</v>
      </c>
      <c r="AM15" s="32">
        <v>0</v>
      </c>
      <c r="AN15" s="32">
        <v>0</v>
      </c>
      <c r="AO15" s="32">
        <v>1576090.6775831101</v>
      </c>
    </row>
    <row r="16" spans="1:41" ht="31.5" x14ac:dyDescent="0.25">
      <c r="A16" s="7" t="s">
        <v>42</v>
      </c>
      <c r="B16" s="1" t="s">
        <v>7</v>
      </c>
      <c r="C16" s="3" t="s">
        <v>75</v>
      </c>
      <c r="D16" s="1"/>
      <c r="E16" s="1"/>
      <c r="F16" s="37">
        <v>0</v>
      </c>
      <c r="G16" s="37">
        <v>0</v>
      </c>
      <c r="H16" s="31">
        <v>-118453</v>
      </c>
      <c r="I16" s="31">
        <v>0</v>
      </c>
      <c r="J16" s="31">
        <v>0</v>
      </c>
      <c r="K16" s="31">
        <v>-62307</v>
      </c>
      <c r="L16" s="31">
        <v>0</v>
      </c>
      <c r="M16" s="31">
        <v>0</v>
      </c>
      <c r="N16" s="31">
        <v>-71377</v>
      </c>
      <c r="O16" s="31">
        <v>0</v>
      </c>
      <c r="P16" s="31">
        <v>0</v>
      </c>
      <c r="Q16" s="38">
        <v>-71359</v>
      </c>
      <c r="R16" s="32">
        <v>0</v>
      </c>
      <c r="S16" s="32">
        <v>0</v>
      </c>
      <c r="T16" s="31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3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</row>
    <row r="17" spans="1:41" ht="5.0999999999999996" customHeight="1" x14ac:dyDescent="0.25">
      <c r="A17" s="11"/>
      <c r="B17" s="11"/>
      <c r="C17" s="12"/>
      <c r="D17" s="12"/>
      <c r="E17" s="11"/>
      <c r="F17" s="34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4"/>
      <c r="S17" s="34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34"/>
      <c r="AE17" s="34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63" x14ac:dyDescent="0.25">
      <c r="A18" s="3" t="s">
        <v>94</v>
      </c>
      <c r="C18" s="3"/>
      <c r="D18" s="1"/>
      <c r="E18" s="3" t="s">
        <v>14</v>
      </c>
      <c r="F18" s="31"/>
      <c r="G18" s="37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x14ac:dyDescent="0.25">
      <c r="A19" s="7" t="s">
        <v>41</v>
      </c>
      <c r="B19" s="1"/>
      <c r="C19" s="3"/>
      <c r="D19" s="1"/>
      <c r="E19" s="3"/>
      <c r="F19" s="37">
        <v>0</v>
      </c>
      <c r="G19" s="37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v>0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31.5" x14ac:dyDescent="0.25">
      <c r="A20" s="7" t="s">
        <v>42</v>
      </c>
      <c r="B20" s="1" t="s">
        <v>3</v>
      </c>
      <c r="C20" s="3" t="s">
        <v>75</v>
      </c>
      <c r="D20" s="1"/>
      <c r="E20" s="3"/>
      <c r="F20" s="37">
        <v>-476972.98</v>
      </c>
      <c r="G20" s="37">
        <v>-476972.98</v>
      </c>
      <c r="H20" s="31">
        <v>-476972.98</v>
      </c>
      <c r="I20" s="31">
        <v>-476972.98</v>
      </c>
      <c r="J20" s="31">
        <v>-476972.98</v>
      </c>
      <c r="K20" s="31">
        <v>-476972.98</v>
      </c>
      <c r="L20" s="31">
        <v>-476972.98</v>
      </c>
      <c r="M20" s="31">
        <v>-476972.98</v>
      </c>
      <c r="N20" s="31">
        <v>-476972.98</v>
      </c>
      <c r="O20" s="31">
        <v>-476972.98</v>
      </c>
      <c r="P20" s="31">
        <v>-476972.98</v>
      </c>
      <c r="Q20" s="38">
        <v>-476972.98</v>
      </c>
      <c r="R20" s="32">
        <v>-476972.97999999992</v>
      </c>
      <c r="S20" s="32">
        <v>-476972.97999999992</v>
      </c>
      <c r="T20" s="32">
        <v>-476972.97999999992</v>
      </c>
      <c r="U20" s="32">
        <v>-476972.97999999992</v>
      </c>
      <c r="V20" s="32">
        <v>-476972.97999999992</v>
      </c>
      <c r="W20" s="32">
        <v>-476972.97999999992</v>
      </c>
      <c r="X20" s="32">
        <v>-476972.97999999992</v>
      </c>
      <c r="Y20" s="32">
        <v>-476972.97999999992</v>
      </c>
      <c r="Z20" s="32">
        <v>-476972.97999999992</v>
      </c>
      <c r="AA20" s="32">
        <v>-476972.97999999992</v>
      </c>
      <c r="AB20" s="32">
        <v>-476972.97999999992</v>
      </c>
      <c r="AC20" s="33">
        <v>-476972.97999999992</v>
      </c>
      <c r="AD20" s="32">
        <v>-476972.97999999992</v>
      </c>
      <c r="AE20" s="32">
        <v>-476972.97999999992</v>
      </c>
      <c r="AF20" s="32">
        <v>-476972.97999999992</v>
      </c>
      <c r="AG20" s="32">
        <v>-476972.97999999992</v>
      </c>
      <c r="AH20" s="32">
        <v>-476972.97999999992</v>
      </c>
      <c r="AI20" s="32">
        <v>-476972.97999999992</v>
      </c>
      <c r="AJ20" s="32">
        <v>-476972.97999999992</v>
      </c>
      <c r="AK20" s="32">
        <v>-476972.97999999992</v>
      </c>
      <c r="AL20" s="32">
        <v>-476972.97999999992</v>
      </c>
      <c r="AM20" s="32">
        <v>-476972.97999999992</v>
      </c>
      <c r="AN20" s="32">
        <v>-476972.97999999992</v>
      </c>
      <c r="AO20" s="32">
        <v>-476972.97999999992</v>
      </c>
    </row>
    <row r="21" spans="1:41" ht="5.0999999999999996" customHeight="1" x14ac:dyDescent="0.25">
      <c r="A21" s="11"/>
      <c r="B21" s="11"/>
      <c r="C21" s="12"/>
      <c r="D21" s="12"/>
      <c r="E21" s="11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4"/>
      <c r="S21" s="34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34"/>
      <c r="AE21" s="34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ht="63" x14ac:dyDescent="0.25">
      <c r="A22" s="1" t="s">
        <v>4</v>
      </c>
      <c r="C22" s="3"/>
      <c r="D22" s="1"/>
      <c r="E22" s="3" t="s">
        <v>15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x14ac:dyDescent="0.25">
      <c r="A23" s="7" t="s">
        <v>41</v>
      </c>
      <c r="B23" s="1"/>
      <c r="C23" s="3"/>
      <c r="D23" s="1"/>
      <c r="E23" s="3"/>
      <c r="F23" s="37">
        <v>0</v>
      </c>
      <c r="G23" s="37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3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31.5" x14ac:dyDescent="0.25">
      <c r="A24" s="7" t="s">
        <v>42</v>
      </c>
      <c r="B24" s="1" t="s">
        <v>3</v>
      </c>
      <c r="C24" s="3" t="s">
        <v>75</v>
      </c>
      <c r="D24" s="1"/>
      <c r="E24" s="3"/>
      <c r="F24" s="37">
        <v>-18295.97</v>
      </c>
      <c r="G24" s="37">
        <v>-18295.97</v>
      </c>
      <c r="H24" s="31">
        <v>-18295.97</v>
      </c>
      <c r="I24" s="31">
        <v>-18295.97</v>
      </c>
      <c r="J24" s="31">
        <v>-18295.97</v>
      </c>
      <c r="K24" s="31">
        <v>-18295.97</v>
      </c>
      <c r="L24" s="31">
        <v>-18295.97</v>
      </c>
      <c r="M24" s="31">
        <v>-18295.97</v>
      </c>
      <c r="N24" s="31">
        <v>-18295.97</v>
      </c>
      <c r="O24" s="31">
        <v>-18295.97</v>
      </c>
      <c r="P24" s="31">
        <v>-18295.97</v>
      </c>
      <c r="Q24" s="38">
        <v>-18295.97</v>
      </c>
      <c r="R24" s="32">
        <v>-18295.969999999899</v>
      </c>
      <c r="S24" s="32">
        <v>-18295.969999999899</v>
      </c>
      <c r="T24" s="32">
        <v>-18295.969999999899</v>
      </c>
      <c r="U24" s="32">
        <v>-18295.969999999899</v>
      </c>
      <c r="V24" s="32">
        <v>-18295.969999999899</v>
      </c>
      <c r="W24" s="32">
        <v>-18295.969999999899</v>
      </c>
      <c r="X24" s="32">
        <v>-18295.969999999899</v>
      </c>
      <c r="Y24" s="32">
        <v>-18295.969999999899</v>
      </c>
      <c r="Z24" s="32">
        <v>-18295.969999999899</v>
      </c>
      <c r="AA24" s="32">
        <v>-18295.969999999899</v>
      </c>
      <c r="AB24" s="32">
        <v>-18295.969999999899</v>
      </c>
      <c r="AC24" s="33">
        <v>-18295.969999999899</v>
      </c>
      <c r="AD24" s="32">
        <v>-18295.969999999899</v>
      </c>
      <c r="AE24" s="32">
        <v>-18295.969999999899</v>
      </c>
      <c r="AF24" s="32">
        <v>-18295.969999999899</v>
      </c>
      <c r="AG24" s="32">
        <v>-18295.969999999899</v>
      </c>
      <c r="AH24" s="32">
        <v>-18295.969999999899</v>
      </c>
      <c r="AI24" s="32">
        <v>-18295.969999999899</v>
      </c>
      <c r="AJ24" s="32">
        <v>-18295.969999999899</v>
      </c>
      <c r="AK24" s="32">
        <v>-18295.969999999899</v>
      </c>
      <c r="AL24" s="32">
        <v>-18295.969999999899</v>
      </c>
      <c r="AM24" s="32">
        <v>-18295.969999999899</v>
      </c>
      <c r="AN24" s="32">
        <v>-18295.969999999899</v>
      </c>
      <c r="AO24" s="32">
        <v>-18295.969999999899</v>
      </c>
    </row>
    <row r="25" spans="1:41" ht="5.0999999999999996" customHeight="1" x14ac:dyDescent="0.25">
      <c r="A25" s="11"/>
      <c r="B25" s="11"/>
      <c r="C25" s="12"/>
      <c r="D25" s="12"/>
      <c r="E25" s="11"/>
      <c r="F25" s="34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4"/>
      <c r="S25" s="34"/>
      <c r="T25" s="35"/>
      <c r="U25" s="35"/>
      <c r="V25" s="35"/>
      <c r="W25" s="35"/>
      <c r="X25" s="35"/>
      <c r="Y25" s="35"/>
      <c r="Z25" s="35"/>
      <c r="AA25" s="35"/>
      <c r="AB25" s="35"/>
      <c r="AC25" s="36"/>
      <c r="AD25" s="34"/>
      <c r="AE25" s="34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ht="47.25" x14ac:dyDescent="0.25">
      <c r="A26" s="1" t="s">
        <v>95</v>
      </c>
      <c r="B26" s="1" t="s">
        <v>22</v>
      </c>
      <c r="C26" s="3"/>
      <c r="D26" s="1"/>
      <c r="E26" s="3" t="s">
        <v>17</v>
      </c>
      <c r="F26" s="31"/>
      <c r="G26" s="37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x14ac:dyDescent="0.25">
      <c r="A27" s="7" t="s">
        <v>41</v>
      </c>
      <c r="B27" s="1"/>
      <c r="C27" s="3"/>
      <c r="D27" s="1"/>
      <c r="E27" s="3"/>
      <c r="F27" s="37">
        <v>0</v>
      </c>
      <c r="G27" s="37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31.5" x14ac:dyDescent="0.25">
      <c r="A28" s="7" t="s">
        <v>42</v>
      </c>
      <c r="B28" s="1"/>
      <c r="C28" s="3" t="s">
        <v>75</v>
      </c>
      <c r="D28" s="1"/>
      <c r="E28" s="3"/>
      <c r="F28" s="37">
        <v>-100694.5</v>
      </c>
      <c r="G28" s="37">
        <v>-39402.199999999997</v>
      </c>
      <c r="H28" s="31">
        <v>-39402.199999999997</v>
      </c>
      <c r="I28" s="31">
        <v>-39402.199999999997</v>
      </c>
      <c r="J28" s="31">
        <v>-39402.199999999997</v>
      </c>
      <c r="K28" s="31">
        <v>-39402.199999999997</v>
      </c>
      <c r="L28" s="31">
        <v>-39402.199999999997</v>
      </c>
      <c r="M28" s="31">
        <v>-39402.199999999997</v>
      </c>
      <c r="N28" s="31">
        <v>-39402.199999999997</v>
      </c>
      <c r="O28" s="31">
        <v>-39402.199999999997</v>
      </c>
      <c r="P28" s="31">
        <v>-39402.199999999997</v>
      </c>
      <c r="Q28" s="38">
        <v>-39402.199999999997</v>
      </c>
      <c r="R28" s="32">
        <v>-39402.199999999997</v>
      </c>
      <c r="S28" s="32">
        <v>-39402.199999999997</v>
      </c>
      <c r="T28" s="32">
        <v>-39402.199999999997</v>
      </c>
      <c r="U28" s="32">
        <v>-39402.199999999997</v>
      </c>
      <c r="V28" s="32">
        <v>-39402.199999999997</v>
      </c>
      <c r="W28" s="32">
        <v>-39402.199999999997</v>
      </c>
      <c r="X28" s="32">
        <v>-39402.199999999997</v>
      </c>
      <c r="Y28" s="32">
        <v>-39402.199999999997</v>
      </c>
      <c r="Z28" s="32">
        <v>-39402.199999999997</v>
      </c>
      <c r="AA28" s="32">
        <v>-39402.199999999997</v>
      </c>
      <c r="AB28" s="32">
        <v>-39402.199999999997</v>
      </c>
      <c r="AC28" s="33">
        <v>-39402.199999999997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</row>
    <row r="29" spans="1:41" ht="5.0999999999999996" customHeight="1" x14ac:dyDescent="0.25">
      <c r="A29" s="11"/>
      <c r="B29" s="11"/>
      <c r="C29" s="12"/>
      <c r="D29" s="12"/>
      <c r="E29" s="11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4"/>
      <c r="S29" s="34"/>
      <c r="T29" s="35"/>
      <c r="U29" s="35"/>
      <c r="V29" s="35"/>
      <c r="W29" s="35"/>
      <c r="X29" s="35"/>
      <c r="Y29" s="35"/>
      <c r="Z29" s="35"/>
      <c r="AA29" s="35"/>
      <c r="AB29" s="35"/>
      <c r="AC29" s="36"/>
      <c r="AD29" s="34"/>
      <c r="AE29" s="34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31.5" x14ac:dyDescent="0.25">
      <c r="A30" s="3" t="s">
        <v>11</v>
      </c>
      <c r="C30" s="3"/>
      <c r="D30" s="3"/>
      <c r="E30" s="3" t="s">
        <v>21</v>
      </c>
      <c r="F30" s="31"/>
      <c r="G30" s="37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x14ac:dyDescent="0.25">
      <c r="A31" s="7" t="s">
        <v>41</v>
      </c>
      <c r="B31" s="3"/>
      <c r="C31" s="3"/>
      <c r="D31" s="3"/>
      <c r="E31" s="3"/>
      <c r="F31" s="37">
        <v>0</v>
      </c>
      <c r="G31" s="37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>
        <v>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31.5" x14ac:dyDescent="0.25">
      <c r="A32" s="7" t="s">
        <v>42</v>
      </c>
      <c r="B32" s="3" t="s">
        <v>23</v>
      </c>
      <c r="C32" s="3" t="s">
        <v>68</v>
      </c>
      <c r="D32" s="3"/>
      <c r="E32" s="3"/>
      <c r="F32" s="37">
        <v>-203108.25999999791</v>
      </c>
      <c r="G32" s="37">
        <v>-190004.49000000209</v>
      </c>
      <c r="H32" s="31">
        <v>-203108.25999999791</v>
      </c>
      <c r="I32" s="31">
        <v>-196556.36999999732</v>
      </c>
      <c r="J32" s="31">
        <v>-203108.25</v>
      </c>
      <c r="K32" s="31">
        <v>-196556.38000000268</v>
      </c>
      <c r="L32" s="31">
        <v>-203108.25</v>
      </c>
      <c r="M32" s="31">
        <v>-203108.25999999791</v>
      </c>
      <c r="N32" s="31">
        <v>-196556.36999999732</v>
      </c>
      <c r="O32" s="31">
        <v>-203108.25</v>
      </c>
      <c r="P32" s="31">
        <v>-196556.38000000268</v>
      </c>
      <c r="Q32" s="38">
        <v>-203108.25999999791</v>
      </c>
      <c r="R32" s="32">
        <v>-203108.26</v>
      </c>
      <c r="S32" s="32">
        <v>-183452.621935484</v>
      </c>
      <c r="T32" s="32">
        <v>-203108.26</v>
      </c>
      <c r="U32" s="32">
        <v>-196556.380645161</v>
      </c>
      <c r="V32" s="32">
        <v>-203108.26</v>
      </c>
      <c r="W32" s="32">
        <v>-196556.380645161</v>
      </c>
      <c r="X32" s="32">
        <v>-203108.26</v>
      </c>
      <c r="Y32" s="32">
        <v>-203108.26</v>
      </c>
      <c r="Z32" s="32">
        <v>-196556.380645161</v>
      </c>
      <c r="AA32" s="32">
        <v>-203108.26</v>
      </c>
      <c r="AB32" s="32">
        <v>-196556.380645161</v>
      </c>
      <c r="AC32" s="33">
        <v>-203108.26</v>
      </c>
      <c r="AD32" s="32">
        <v>-203108.26</v>
      </c>
      <c r="AE32" s="32">
        <v>-183452.621935484</v>
      </c>
      <c r="AF32" s="32">
        <v>-203108.26</v>
      </c>
      <c r="AG32" s="32">
        <v>-196556.380645161</v>
      </c>
      <c r="AH32" s="32">
        <v>-203108.26</v>
      </c>
      <c r="AI32" s="32">
        <v>-196556.380645161</v>
      </c>
      <c r="AJ32" s="32">
        <v>-203108.26</v>
      </c>
      <c r="AK32" s="32">
        <v>-203108.26</v>
      </c>
      <c r="AL32" s="32">
        <v>-196556.380645161</v>
      </c>
      <c r="AM32" s="32">
        <v>-203108.26</v>
      </c>
      <c r="AN32" s="32">
        <v>-196556.380645161</v>
      </c>
      <c r="AO32" s="32">
        <v>-203108.26</v>
      </c>
    </row>
    <row r="33" spans="1:41" ht="5.0999999999999996" customHeight="1" x14ac:dyDescent="0.25">
      <c r="A33" s="11"/>
      <c r="B33" s="11"/>
      <c r="C33" s="12"/>
      <c r="D33" s="12"/>
      <c r="E33" s="11"/>
      <c r="F33" s="3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4"/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4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66.75" customHeight="1" x14ac:dyDescent="0.25">
      <c r="A34" s="3" t="s">
        <v>90</v>
      </c>
      <c r="C34" s="3"/>
      <c r="E34" s="3" t="s">
        <v>19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47.25" x14ac:dyDescent="0.25">
      <c r="A35" s="7" t="s">
        <v>41</v>
      </c>
      <c r="B35" s="1"/>
      <c r="C35" s="3" t="s">
        <v>66</v>
      </c>
      <c r="D35" s="3" t="s">
        <v>55</v>
      </c>
      <c r="E35" s="3"/>
      <c r="F35" s="37">
        <v>0</v>
      </c>
      <c r="G35" s="37">
        <v>0</v>
      </c>
      <c r="H35" s="31">
        <v>17619.59</v>
      </c>
      <c r="I35" s="31">
        <v>-5246.01</v>
      </c>
      <c r="J35" s="31">
        <v>4585.26</v>
      </c>
      <c r="K35" s="31">
        <v>17362.21</v>
      </c>
      <c r="L35" s="31">
        <v>-5510.9500000000007</v>
      </c>
      <c r="M35" s="31">
        <v>14004.369999999999</v>
      </c>
      <c r="N35" s="31">
        <v>131567.01999999999</v>
      </c>
      <c r="O35" s="31">
        <v>92517.770000000019</v>
      </c>
      <c r="P35" s="31">
        <v>83639.039999999994</v>
      </c>
      <c r="Q35" s="38">
        <v>1961316.91</v>
      </c>
      <c r="R35" s="32">
        <v>78031.570000000007</v>
      </c>
      <c r="S35" s="32">
        <v>78031.570000000007</v>
      </c>
      <c r="T35" s="32">
        <v>78031.570000000007</v>
      </c>
      <c r="U35" s="32">
        <v>78031.570000000007</v>
      </c>
      <c r="V35" s="32">
        <v>78031.570000000007</v>
      </c>
      <c r="W35" s="32">
        <v>78031.570000000007</v>
      </c>
      <c r="X35" s="32">
        <v>78031.570000000007</v>
      </c>
      <c r="Y35" s="32">
        <v>0</v>
      </c>
      <c r="Z35" s="32">
        <v>0</v>
      </c>
      <c r="AA35" s="32">
        <v>0</v>
      </c>
      <c r="AB35" s="32">
        <v>0</v>
      </c>
      <c r="AC35" s="33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</row>
    <row r="36" spans="1:41" ht="46.5" customHeight="1" x14ac:dyDescent="0.25">
      <c r="A36" s="7" t="s">
        <v>42</v>
      </c>
      <c r="B36" s="1" t="s">
        <v>20</v>
      </c>
      <c r="C36" s="3" t="s">
        <v>67</v>
      </c>
      <c r="D36" s="3" t="s">
        <v>54</v>
      </c>
      <c r="E36" s="3"/>
      <c r="F36" s="31">
        <v>-53138.429999999382</v>
      </c>
      <c r="G36" s="31">
        <v>-53138.43</v>
      </c>
      <c r="H36" s="31">
        <v>-53138.43</v>
      </c>
      <c r="I36" s="31">
        <v>-53138.43</v>
      </c>
      <c r="J36" s="31">
        <v>-53138.43</v>
      </c>
      <c r="K36" s="31">
        <v>-53138.43</v>
      </c>
      <c r="L36" s="31">
        <v>-53138.43</v>
      </c>
      <c r="M36" s="31">
        <v>-53138.43</v>
      </c>
      <c r="N36" s="31">
        <v>-53138.43</v>
      </c>
      <c r="O36" s="31">
        <v>-53138.43</v>
      </c>
      <c r="P36" s="31">
        <v>-53138.43</v>
      </c>
      <c r="Q36" s="38">
        <v>-53138.43</v>
      </c>
      <c r="R36" s="32">
        <v>-53138.43</v>
      </c>
      <c r="S36" s="32">
        <v>-53138.43</v>
      </c>
      <c r="T36" s="32">
        <v>-53138.43</v>
      </c>
      <c r="U36" s="32">
        <v>-53138.43</v>
      </c>
      <c r="V36" s="32">
        <v>-53138.43</v>
      </c>
      <c r="W36" s="32">
        <v>-53138.43</v>
      </c>
      <c r="X36" s="32">
        <v>-106021.32</v>
      </c>
      <c r="Y36" s="32">
        <v>-106021.32</v>
      </c>
      <c r="Z36" s="32">
        <v>-106021.32</v>
      </c>
      <c r="AA36" s="32">
        <v>-106021.32</v>
      </c>
      <c r="AB36" s="32">
        <v>-106021.32</v>
      </c>
      <c r="AC36" s="33">
        <v>-106021.32</v>
      </c>
      <c r="AD36" s="32">
        <v>-106021.32</v>
      </c>
      <c r="AE36" s="32">
        <v>-106021.32</v>
      </c>
      <c r="AF36" s="32">
        <v>-106021.32</v>
      </c>
      <c r="AG36" s="32">
        <v>-106021.32</v>
      </c>
      <c r="AH36" s="32">
        <v>-106021.32</v>
      </c>
      <c r="AI36" s="32">
        <v>-106021.32</v>
      </c>
      <c r="AJ36" s="32">
        <v>-52882.890000000007</v>
      </c>
      <c r="AK36" s="32">
        <v>-52882.890000000007</v>
      </c>
      <c r="AL36" s="32">
        <v>-52882.890000000007</v>
      </c>
      <c r="AM36" s="32">
        <v>-52882.890000000007</v>
      </c>
      <c r="AN36" s="32">
        <v>-52882.890000000007</v>
      </c>
      <c r="AO36" s="32">
        <v>-52882.890000000007</v>
      </c>
    </row>
    <row r="37" spans="1:41" ht="5.0999999999999996" customHeight="1" x14ac:dyDescent="0.25">
      <c r="A37" s="11"/>
      <c r="B37" s="11"/>
      <c r="C37" s="12"/>
      <c r="D37" s="12"/>
      <c r="E37" s="11"/>
      <c r="F37" s="34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4"/>
      <c r="S37" s="34"/>
      <c r="T37" s="35"/>
      <c r="U37" s="35"/>
      <c r="V37" s="35"/>
      <c r="W37" s="35"/>
      <c r="X37" s="35"/>
      <c r="Y37" s="35"/>
      <c r="Z37" s="35"/>
      <c r="AA37" s="35"/>
      <c r="AB37" s="35"/>
      <c r="AC37" s="36"/>
      <c r="AD37" s="34"/>
      <c r="AE37" s="34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63" x14ac:dyDescent="0.25">
      <c r="A38" s="3" t="s">
        <v>12</v>
      </c>
      <c r="C38" s="3"/>
      <c r="D38" s="1"/>
      <c r="E38" s="3" t="s">
        <v>16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31.5" x14ac:dyDescent="0.25">
      <c r="A39" s="7" t="s">
        <v>41</v>
      </c>
      <c r="B39" s="1"/>
      <c r="C39" s="3" t="s">
        <v>47</v>
      </c>
      <c r="D39" s="1"/>
      <c r="E39" s="3"/>
      <c r="F39" s="37">
        <v>122000</v>
      </c>
      <c r="G39" s="37">
        <v>-19560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8">
        <v>0</v>
      </c>
      <c r="R39" s="32">
        <v>0</v>
      </c>
      <c r="S39" s="32">
        <v>102440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3">
        <v>0</v>
      </c>
      <c r="AD39" s="32">
        <v>0</v>
      </c>
      <c r="AE39" s="32">
        <v>102440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</row>
    <row r="40" spans="1:41" ht="31.5" x14ac:dyDescent="0.25">
      <c r="A40" s="7" t="s">
        <v>42</v>
      </c>
      <c r="B40" s="1" t="s">
        <v>3</v>
      </c>
      <c r="C40" s="3" t="s">
        <v>75</v>
      </c>
      <c r="D40" s="1"/>
      <c r="E40" s="3"/>
      <c r="F40" s="37">
        <v>-8536.67</v>
      </c>
      <c r="G40" s="37">
        <v>-8536.67</v>
      </c>
      <c r="H40" s="31">
        <v>-8536.67</v>
      </c>
      <c r="I40" s="31">
        <v>-8536.67</v>
      </c>
      <c r="J40" s="31">
        <v>-8536.67</v>
      </c>
      <c r="K40" s="31">
        <v>-8536.67</v>
      </c>
      <c r="L40" s="31">
        <v>-8536.67</v>
      </c>
      <c r="M40" s="31">
        <v>-8536.67</v>
      </c>
      <c r="N40" s="31">
        <v>-8536.67</v>
      </c>
      <c r="O40" s="31">
        <v>-8536.67</v>
      </c>
      <c r="P40" s="31">
        <v>-8536.67</v>
      </c>
      <c r="Q40" s="38">
        <v>-8536.67</v>
      </c>
      <c r="R40" s="32">
        <v>-8536.6700000003784</v>
      </c>
      <c r="S40" s="32">
        <v>-8536.6700000003784</v>
      </c>
      <c r="T40" s="32">
        <v>-8536.6700000003784</v>
      </c>
      <c r="U40" s="32">
        <v>-8536.6700000003784</v>
      </c>
      <c r="V40" s="32">
        <v>-8536.6700000003784</v>
      </c>
      <c r="W40" s="32">
        <v>-8536.6700000003784</v>
      </c>
      <c r="X40" s="32">
        <v>-8536.6700000003784</v>
      </c>
      <c r="Y40" s="32">
        <v>-8536.6700000003784</v>
      </c>
      <c r="Z40" s="32">
        <v>-8536.6700000003784</v>
      </c>
      <c r="AA40" s="32">
        <v>-8536.6700000003784</v>
      </c>
      <c r="AB40" s="32">
        <v>-8536.6700000003784</v>
      </c>
      <c r="AC40" s="33">
        <v>-8536.6700000003784</v>
      </c>
      <c r="AD40" s="32">
        <v>-8536.6700000003784</v>
      </c>
      <c r="AE40" s="32">
        <v>-8536.6700000003784</v>
      </c>
      <c r="AF40" s="32">
        <v>-8536.6700000003784</v>
      </c>
      <c r="AG40" s="32">
        <v>-8536.6700000003784</v>
      </c>
      <c r="AH40" s="32">
        <v>-8536.6700000003784</v>
      </c>
      <c r="AI40" s="32">
        <v>-8536.6700000003784</v>
      </c>
      <c r="AJ40" s="32">
        <v>-8536.6700000003784</v>
      </c>
      <c r="AK40" s="32">
        <v>-8536.6700000003784</v>
      </c>
      <c r="AL40" s="32">
        <v>-8536.6700000003784</v>
      </c>
      <c r="AM40" s="32">
        <v>-8536.6700000003784</v>
      </c>
      <c r="AN40" s="32">
        <v>-8536.6700000003784</v>
      </c>
      <c r="AO40" s="32">
        <v>-8536.6700000003784</v>
      </c>
    </row>
    <row r="41" spans="1:41" ht="5.0999999999999996" customHeight="1" x14ac:dyDescent="0.25">
      <c r="A41" s="11"/>
      <c r="B41" s="11"/>
      <c r="C41" s="12"/>
      <c r="D41" s="12"/>
      <c r="E41" s="11"/>
      <c r="F41" s="34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4"/>
      <c r="S41" s="34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34"/>
      <c r="AE41" s="34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209.25" customHeight="1" x14ac:dyDescent="0.25">
      <c r="A42" s="1" t="s">
        <v>5</v>
      </c>
      <c r="C42" s="3"/>
      <c r="D42" s="1"/>
      <c r="E42" s="3" t="s">
        <v>27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1"/>
      <c r="AO42" s="32"/>
    </row>
    <row r="43" spans="1:41" x14ac:dyDescent="0.25">
      <c r="A43" s="23" t="s">
        <v>82</v>
      </c>
      <c r="C43" s="3"/>
      <c r="D43" s="1"/>
      <c r="E43" s="3"/>
      <c r="F43" s="31">
        <v>1355837.82</v>
      </c>
      <c r="G43" s="31">
        <v>1361383.71</v>
      </c>
      <c r="H43" s="31">
        <v>1366953.05</v>
      </c>
      <c r="I43" s="31">
        <v>1372546.17</v>
      </c>
      <c r="J43" s="31">
        <v>1378163.1</v>
      </c>
      <c r="K43" s="31">
        <v>1383803.88</v>
      </c>
      <c r="L43" s="31">
        <v>1389468.76</v>
      </c>
      <c r="M43" s="31">
        <v>1400705.25</v>
      </c>
      <c r="N43" s="31">
        <v>97763.98</v>
      </c>
      <c r="O43" s="31">
        <v>94493.5</v>
      </c>
      <c r="P43" s="31">
        <v>94072.42</v>
      </c>
      <c r="Q43" s="38">
        <v>149804.73000000001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1"/>
      <c r="AO43" s="32"/>
    </row>
    <row r="44" spans="1:41" x14ac:dyDescent="0.25">
      <c r="A44" s="23" t="s">
        <v>83</v>
      </c>
      <c r="C44" s="3"/>
      <c r="D44" s="1"/>
      <c r="E44" s="3"/>
      <c r="F44" s="31">
        <v>3769365.99</v>
      </c>
      <c r="G44" s="31">
        <v>3769365.8</v>
      </c>
      <c r="H44" s="31">
        <v>3769366.32</v>
      </c>
      <c r="I44" s="31">
        <v>3769366.37</v>
      </c>
      <c r="J44" s="31">
        <v>3769366.26</v>
      </c>
      <c r="K44" s="31">
        <v>3769365.59</v>
      </c>
      <c r="L44" s="31">
        <v>3772509.98</v>
      </c>
      <c r="M44" s="31">
        <v>61091.62</v>
      </c>
      <c r="N44" s="31">
        <v>58874.430000000168</v>
      </c>
      <c r="O44" s="31">
        <v>56738.54</v>
      </c>
      <c r="P44" s="31">
        <v>196774.26</v>
      </c>
      <c r="Q44" s="38">
        <v>280052.23999999976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1"/>
      <c r="AO44" s="32"/>
    </row>
    <row r="45" spans="1:41" x14ac:dyDescent="0.25">
      <c r="A45" s="23" t="s">
        <v>84</v>
      </c>
      <c r="C45" s="3"/>
      <c r="D45" s="1"/>
      <c r="E45" s="3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-20000</v>
      </c>
      <c r="N45" s="31">
        <v>0</v>
      </c>
      <c r="O45" s="31">
        <v>-172519.02</v>
      </c>
      <c r="P45" s="31">
        <v>-2646685.91</v>
      </c>
      <c r="Q45" s="38"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1"/>
      <c r="AO45" s="32"/>
    </row>
    <row r="46" spans="1:41" x14ac:dyDescent="0.25">
      <c r="A46" s="23" t="s">
        <v>85</v>
      </c>
      <c r="C46" s="3"/>
      <c r="D46" s="1"/>
      <c r="E46" s="3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2591.81</v>
      </c>
      <c r="N46" s="31">
        <v>0</v>
      </c>
      <c r="O46" s="31">
        <v>22866.07</v>
      </c>
      <c r="P46" s="31">
        <v>4159315.8499999996</v>
      </c>
      <c r="Q46" s="38"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1"/>
      <c r="AO46" s="32"/>
    </row>
    <row r="47" spans="1:41" x14ac:dyDescent="0.25">
      <c r="A47" s="23" t="s">
        <v>86</v>
      </c>
      <c r="C47" s="3"/>
      <c r="D47" s="1"/>
      <c r="E47" s="3"/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-115205232.83</v>
      </c>
      <c r="N47" s="42">
        <v>0</v>
      </c>
      <c r="O47" s="42">
        <v>0</v>
      </c>
      <c r="P47" s="42">
        <v>0</v>
      </c>
      <c r="Q47" s="43"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1"/>
      <c r="AO47" s="32"/>
    </row>
    <row r="48" spans="1:41" ht="31.5" x14ac:dyDescent="0.25">
      <c r="A48" s="7" t="s">
        <v>99</v>
      </c>
      <c r="C48" s="3" t="s">
        <v>106</v>
      </c>
      <c r="D48" s="1"/>
      <c r="E48" s="3"/>
      <c r="F48" s="31">
        <f t="shared" ref="F48:Q48" si="0">SUM(F43:F47)</f>
        <v>5125203.8100000005</v>
      </c>
      <c r="G48" s="31">
        <f t="shared" si="0"/>
        <v>5130749.51</v>
      </c>
      <c r="H48" s="31">
        <f t="shared" si="0"/>
        <v>5136319.37</v>
      </c>
      <c r="I48" s="31">
        <f t="shared" si="0"/>
        <v>5141912.54</v>
      </c>
      <c r="J48" s="31">
        <f t="shared" si="0"/>
        <v>5147529.3599999994</v>
      </c>
      <c r="K48" s="31">
        <f t="shared" si="0"/>
        <v>5153169.47</v>
      </c>
      <c r="L48" s="31">
        <f t="shared" si="0"/>
        <v>5161978.74</v>
      </c>
      <c r="M48" s="31">
        <f t="shared" si="0"/>
        <v>-113760844.14999999</v>
      </c>
      <c r="N48" s="31">
        <f t="shared" si="0"/>
        <v>156638.41000000015</v>
      </c>
      <c r="O48" s="31">
        <f t="shared" si="0"/>
        <v>1579.0900000000183</v>
      </c>
      <c r="P48" s="31">
        <f t="shared" si="0"/>
        <v>1803476.6199999996</v>
      </c>
      <c r="Q48" s="44">
        <f t="shared" si="0"/>
        <v>429856.96999999974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x14ac:dyDescent="0.25">
      <c r="A49" s="7" t="s">
        <v>41</v>
      </c>
      <c r="C49" s="3"/>
      <c r="D49" s="1"/>
      <c r="E49" s="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/>
      <c r="R49" s="31">
        <v>5101079.38</v>
      </c>
      <c r="S49" s="31">
        <v>5106506.41</v>
      </c>
      <c r="T49" s="31">
        <v>5111956.5</v>
      </c>
      <c r="U49" s="31">
        <v>5117429.72</v>
      </c>
      <c r="V49" s="31">
        <v>5122926.0999999996</v>
      </c>
      <c r="W49" s="31">
        <v>5128445.93</v>
      </c>
      <c r="X49" s="31">
        <v>5133989.08</v>
      </c>
      <c r="Y49" s="31">
        <v>5139555.8599999994</v>
      </c>
      <c r="Z49" s="31">
        <v>5145146.22</v>
      </c>
      <c r="AA49" s="31">
        <v>5150760.34</v>
      </c>
      <c r="AB49" s="31">
        <v>5156398.3299999898</v>
      </c>
      <c r="AC49" s="38">
        <v>5162060.17</v>
      </c>
      <c r="AD49" s="31">
        <v>4963615.9399999995</v>
      </c>
      <c r="AE49" s="31">
        <v>4968521.47</v>
      </c>
      <c r="AF49" s="31">
        <v>4973447.8599999994</v>
      </c>
      <c r="AG49" s="31">
        <v>4978395.1500000004</v>
      </c>
      <c r="AH49" s="31">
        <v>4983363.4800000004</v>
      </c>
      <c r="AI49" s="31">
        <v>4988352.93</v>
      </c>
      <c r="AJ49" s="31">
        <v>4993363.54</v>
      </c>
      <c r="AK49" s="31">
        <v>4998395.42</v>
      </c>
      <c r="AL49" s="31">
        <v>5003448.75</v>
      </c>
      <c r="AM49" s="31">
        <v>5008523.49</v>
      </c>
      <c r="AN49" s="31">
        <v>5013619.8899999997</v>
      </c>
      <c r="AO49" s="31">
        <v>5018737.93</v>
      </c>
    </row>
    <row r="50" spans="1:41" s="21" customFormat="1" x14ac:dyDescent="0.25">
      <c r="A50" s="7" t="s">
        <v>42</v>
      </c>
      <c r="B50" s="1" t="s">
        <v>6</v>
      </c>
      <c r="C50" s="3"/>
      <c r="D50" s="1"/>
      <c r="E50" s="3"/>
      <c r="F50" s="37"/>
      <c r="G50" s="37"/>
      <c r="H50" s="31"/>
      <c r="I50" s="31"/>
      <c r="J50" s="31"/>
      <c r="K50" s="31"/>
      <c r="L50" s="31"/>
      <c r="M50" s="31"/>
      <c r="N50" s="31"/>
      <c r="O50" s="31"/>
      <c r="P50" s="31"/>
      <c r="Q50" s="38"/>
      <c r="R50" s="31">
        <v>-49421.382026976702</v>
      </c>
      <c r="S50" s="31">
        <v>-51127.473043781298</v>
      </c>
      <c r="T50" s="31">
        <v>-52853.875829203003</v>
      </c>
      <c r="U50" s="31">
        <v>-56357.571953969498</v>
      </c>
      <c r="V50" s="31">
        <v>-59887.539946159901</v>
      </c>
      <c r="W50" s="31">
        <v>-67514.503777328704</v>
      </c>
      <c r="X50" s="31">
        <v>-77370.063261104806</v>
      </c>
      <c r="Y50" s="31">
        <v>-87309.3793128619</v>
      </c>
      <c r="Z50" s="31">
        <v>-97309.2173027518</v>
      </c>
      <c r="AA50" s="31">
        <v>-109255.87553064201</v>
      </c>
      <c r="AB50" s="31">
        <v>-121182.086741209</v>
      </c>
      <c r="AC50" s="38">
        <v>-133179.91561815099</v>
      </c>
      <c r="AD50" s="31">
        <v>-150864.39854649999</v>
      </c>
      <c r="AE50" s="31">
        <v>-162621.17436204801</v>
      </c>
      <c r="AF50" s="31">
        <v>-174481.72735862399</v>
      </c>
      <c r="AG50" s="31">
        <v>-198418.38434910501</v>
      </c>
      <c r="AH50" s="31">
        <v>-222525.49029112101</v>
      </c>
      <c r="AI50" s="31">
        <v>-246831.78334104101</v>
      </c>
      <c r="AJ50" s="31">
        <v>-283634.98886856099</v>
      </c>
      <c r="AK50" s="31">
        <v>-320782.37031088601</v>
      </c>
      <c r="AL50" s="31">
        <v>-358232.67529751098</v>
      </c>
      <c r="AM50" s="31">
        <v>-408707.70124793501</v>
      </c>
      <c r="AN50" s="31">
        <v>-459673.83921849501</v>
      </c>
      <c r="AO50" s="31">
        <v>-511183.77317897498</v>
      </c>
    </row>
    <row r="51" spans="1:41" ht="5.0999999999999996" customHeight="1" x14ac:dyDescent="0.25">
      <c r="A51" s="11"/>
      <c r="B51" s="11"/>
      <c r="C51" s="12"/>
      <c r="D51" s="12"/>
      <c r="E51" s="11"/>
      <c r="F51" s="34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4"/>
      <c r="S51" s="34"/>
      <c r="T51" s="35"/>
      <c r="U51" s="35"/>
      <c r="V51" s="35"/>
      <c r="W51" s="35"/>
      <c r="X51" s="35"/>
      <c r="Y51" s="35"/>
      <c r="Z51" s="35"/>
      <c r="AA51" s="35"/>
      <c r="AB51" s="35"/>
      <c r="AC51" s="36"/>
      <c r="AD51" s="34"/>
      <c r="AE51" s="34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s="21" customFormat="1" ht="223.5" customHeight="1" x14ac:dyDescent="0.25">
      <c r="A52" s="3" t="s">
        <v>98</v>
      </c>
      <c r="B52" s="3" t="s">
        <v>9</v>
      </c>
      <c r="C52" s="3"/>
      <c r="D52" s="3"/>
      <c r="E52" s="3" t="s">
        <v>57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8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s="21" customFormat="1" x14ac:dyDescent="0.25">
      <c r="A53" s="23" t="s">
        <v>82</v>
      </c>
      <c r="B53" s="3"/>
      <c r="C53" s="3"/>
      <c r="D53" s="3"/>
      <c r="E53" s="3"/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1308590.5900000001</v>
      </c>
      <c r="O53" s="31">
        <v>942338.96</v>
      </c>
      <c r="P53" s="31">
        <v>946180.15</v>
      </c>
      <c r="Q53" s="38">
        <v>950513.91</v>
      </c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8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s="21" customFormat="1" x14ac:dyDescent="0.25">
      <c r="A54" s="23" t="s">
        <v>83</v>
      </c>
      <c r="B54" s="3"/>
      <c r="C54" s="3"/>
      <c r="D54" s="3"/>
      <c r="E54" s="3"/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3714585.97</v>
      </c>
      <c r="N54" s="31">
        <v>2609036.5299999998</v>
      </c>
      <c r="O54" s="31">
        <v>1969162.42</v>
      </c>
      <c r="P54" s="31">
        <v>1969466.73</v>
      </c>
      <c r="Q54" s="38">
        <v>1969649.79</v>
      </c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8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s="21" customFormat="1" x14ac:dyDescent="0.25">
      <c r="A55" s="23" t="s">
        <v>86</v>
      </c>
      <c r="B55" s="3"/>
      <c r="C55" s="3"/>
      <c r="D55" s="3"/>
      <c r="E55" s="3"/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115205232.83</v>
      </c>
      <c r="N55" s="31">
        <v>0</v>
      </c>
      <c r="O55" s="31">
        <v>0</v>
      </c>
      <c r="P55" s="31">
        <v>0</v>
      </c>
      <c r="Q55" s="38">
        <v>0</v>
      </c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8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s="21" customFormat="1" x14ac:dyDescent="0.25">
      <c r="A56" s="23" t="s">
        <v>85</v>
      </c>
      <c r="B56" s="3"/>
      <c r="C56" s="3"/>
      <c r="D56" s="3"/>
      <c r="E56" s="3"/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-406534.69</v>
      </c>
      <c r="O56" s="42">
        <v>0</v>
      </c>
      <c r="P56" s="42">
        <v>0</v>
      </c>
      <c r="Q56" s="43">
        <v>0</v>
      </c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8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s="21" customFormat="1" x14ac:dyDescent="0.25">
      <c r="A57" s="23" t="s">
        <v>87</v>
      </c>
      <c r="B57" s="3"/>
      <c r="C57" s="3"/>
      <c r="D57" s="3"/>
      <c r="E57" s="3"/>
      <c r="F57" s="31">
        <f t="shared" ref="F57:L57" si="1">SUM(F53:F55)</f>
        <v>0</v>
      </c>
      <c r="G57" s="31">
        <f t="shared" si="1"/>
        <v>0</v>
      </c>
      <c r="H57" s="31">
        <f t="shared" si="1"/>
        <v>0</v>
      </c>
      <c r="I57" s="31">
        <f t="shared" si="1"/>
        <v>0</v>
      </c>
      <c r="J57" s="31">
        <f t="shared" si="1"/>
        <v>0</v>
      </c>
      <c r="K57" s="31">
        <f t="shared" si="1"/>
        <v>0</v>
      </c>
      <c r="L57" s="31">
        <f t="shared" si="1"/>
        <v>0</v>
      </c>
      <c r="M57" s="31">
        <f>SUM(M53:M56)</f>
        <v>118919818.8</v>
      </c>
      <c r="N57" s="31">
        <f t="shared" ref="N57:Q57" si="2">SUM(N53:N56)</f>
        <v>3511092.43</v>
      </c>
      <c r="O57" s="31">
        <f t="shared" si="2"/>
        <v>2911501.38</v>
      </c>
      <c r="P57" s="31">
        <f t="shared" si="2"/>
        <v>2915646.88</v>
      </c>
      <c r="Q57" s="38">
        <f t="shared" si="2"/>
        <v>2920163.7</v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8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s="21" customFormat="1" ht="31.5" x14ac:dyDescent="0.25">
      <c r="A58" s="7" t="s">
        <v>88</v>
      </c>
      <c r="B58" s="3"/>
      <c r="C58" s="3" t="s">
        <v>75</v>
      </c>
      <c r="D58" s="3"/>
      <c r="E58" s="3"/>
      <c r="F58" s="37"/>
      <c r="G58" s="37"/>
      <c r="H58" s="31"/>
      <c r="I58" s="31"/>
      <c r="J58" s="31"/>
      <c r="K58" s="31"/>
      <c r="L58" s="31"/>
      <c r="M58" s="31">
        <v>-33928.720000000001</v>
      </c>
      <c r="N58" s="31">
        <v>-22160.38</v>
      </c>
      <c r="O58" s="31">
        <v>-28459.05</v>
      </c>
      <c r="P58" s="31">
        <v>-31765.85</v>
      </c>
      <c r="Q58" s="38">
        <v>-34906.76</v>
      </c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8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ht="5.0999999999999996" customHeight="1" x14ac:dyDescent="0.25">
      <c r="A59" s="11"/>
      <c r="B59" s="11"/>
      <c r="C59" s="12"/>
      <c r="D59" s="12"/>
      <c r="E59" s="11"/>
      <c r="F59" s="34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4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6"/>
      <c r="AD59" s="34"/>
      <c r="AE59" s="34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x14ac:dyDescent="0.25">
      <c r="A60" s="1" t="s">
        <v>100</v>
      </c>
      <c r="C60" s="3"/>
      <c r="E60" s="1" t="s">
        <v>24</v>
      </c>
      <c r="F60" s="31"/>
      <c r="G60" s="37"/>
      <c r="H60" s="31"/>
      <c r="I60" s="31"/>
      <c r="J60" s="31"/>
      <c r="K60" s="31"/>
      <c r="L60" s="31"/>
      <c r="M60" s="31"/>
      <c r="N60" s="31"/>
      <c r="O60" s="31"/>
      <c r="P60" s="31"/>
      <c r="Q60" s="38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1:41" x14ac:dyDescent="0.25">
      <c r="A61" s="7" t="s">
        <v>41</v>
      </c>
      <c r="B61" s="1"/>
      <c r="C61" s="3"/>
      <c r="D61" s="1"/>
      <c r="E61" s="1"/>
      <c r="F61" s="37">
        <v>0</v>
      </c>
      <c r="G61" s="37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3"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ht="48.75" customHeight="1" x14ac:dyDescent="0.25">
      <c r="A62" s="7" t="s">
        <v>42</v>
      </c>
      <c r="B62" s="1" t="s">
        <v>8</v>
      </c>
      <c r="C62" s="3" t="s">
        <v>75</v>
      </c>
      <c r="D62" s="3" t="s">
        <v>45</v>
      </c>
      <c r="E62" s="1"/>
      <c r="F62" s="37">
        <v>-215254.07</v>
      </c>
      <c r="G62" s="37">
        <v>-215254.07</v>
      </c>
      <c r="H62" s="37">
        <v>-215254.07</v>
      </c>
      <c r="I62" s="37">
        <v>-215254.07</v>
      </c>
      <c r="J62" s="37">
        <v>-215254.07</v>
      </c>
      <c r="K62" s="37">
        <v>-215254.07</v>
      </c>
      <c r="L62" s="37">
        <v>-215254.07</v>
      </c>
      <c r="M62" s="37">
        <v>-215254.07</v>
      </c>
      <c r="N62" s="37">
        <v>-215254.07</v>
      </c>
      <c r="O62" s="37">
        <v>-215254.07</v>
      </c>
      <c r="P62" s="37">
        <v>-215254.07</v>
      </c>
      <c r="Q62" s="45">
        <v>-215254.07</v>
      </c>
      <c r="R62" s="32">
        <v>-215255</v>
      </c>
      <c r="S62" s="32">
        <v>-215255</v>
      </c>
      <c r="T62" s="32">
        <v>-215255</v>
      </c>
      <c r="U62" s="32">
        <v>-215255</v>
      </c>
      <c r="V62" s="32">
        <v>-215255</v>
      </c>
      <c r="W62" s="32">
        <v>-215255</v>
      </c>
      <c r="X62" s="32">
        <v>-117411</v>
      </c>
      <c r="Y62" s="32">
        <v>-117411</v>
      </c>
      <c r="Z62" s="32">
        <v>-117411</v>
      </c>
      <c r="AA62" s="32">
        <v>-117411</v>
      </c>
      <c r="AB62" s="32">
        <v>-117411</v>
      </c>
      <c r="AC62" s="33">
        <v>-117411</v>
      </c>
      <c r="AD62" s="32">
        <v>-117410</v>
      </c>
      <c r="AE62" s="32">
        <v>-117410</v>
      </c>
      <c r="AF62" s="32">
        <v>-117410</v>
      </c>
      <c r="AG62" s="32">
        <v>-117410</v>
      </c>
      <c r="AH62" s="32">
        <v>-117410</v>
      </c>
      <c r="AI62" s="32">
        <v>-117410</v>
      </c>
      <c r="AJ62" s="32">
        <v>-117410</v>
      </c>
      <c r="AK62" s="32">
        <v>-117410</v>
      </c>
      <c r="AL62" s="32">
        <v>-117410</v>
      </c>
      <c r="AM62" s="32">
        <v>-117410</v>
      </c>
      <c r="AN62" s="32">
        <v>-117410</v>
      </c>
      <c r="AO62" s="32">
        <v>-117410</v>
      </c>
    </row>
    <row r="63" spans="1:41" ht="5.0999999999999996" customHeight="1" x14ac:dyDescent="0.25">
      <c r="A63" s="11"/>
      <c r="B63" s="11"/>
      <c r="C63" s="12"/>
      <c r="D63" s="12"/>
      <c r="E63" s="11"/>
      <c r="F63" s="34"/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6"/>
      <c r="R63" s="34"/>
      <c r="S63" s="34"/>
      <c r="T63" s="35"/>
      <c r="U63" s="35"/>
      <c r="V63" s="35"/>
      <c r="W63" s="35"/>
      <c r="X63" s="35"/>
      <c r="Y63" s="35"/>
      <c r="Z63" s="35"/>
      <c r="AA63" s="35"/>
      <c r="AB63" s="35"/>
      <c r="AC63" s="36"/>
      <c r="AD63" s="34"/>
      <c r="AE63" s="34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ht="94.5" x14ac:dyDescent="0.25">
      <c r="A64" s="3" t="s">
        <v>102</v>
      </c>
      <c r="B64" s="1" t="s">
        <v>13</v>
      </c>
      <c r="C64" s="3"/>
      <c r="E64" s="3" t="s">
        <v>26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1:41" x14ac:dyDescent="0.25">
      <c r="A65" s="7" t="s">
        <v>89</v>
      </c>
      <c r="B65" s="1"/>
      <c r="C65" s="3"/>
      <c r="D65" s="1"/>
      <c r="E65" s="3"/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-52372</v>
      </c>
      <c r="N65" s="31">
        <v>0</v>
      </c>
      <c r="O65" s="31">
        <v>0</v>
      </c>
      <c r="P65" s="31">
        <v>0</v>
      </c>
      <c r="Q65" s="38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3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</row>
    <row r="66" spans="1:41" ht="31.5" x14ac:dyDescent="0.25">
      <c r="A66" s="7" t="s">
        <v>42</v>
      </c>
      <c r="B66" s="1"/>
      <c r="C66" s="3" t="s">
        <v>75</v>
      </c>
      <c r="D66" s="3" t="s">
        <v>44</v>
      </c>
      <c r="E66" s="3"/>
      <c r="F66" s="31">
        <v>-40113.89</v>
      </c>
      <c r="G66" s="31">
        <v>-40113.89</v>
      </c>
      <c r="H66" s="31">
        <v>-40113.89</v>
      </c>
      <c r="I66" s="31">
        <v>-40113.89</v>
      </c>
      <c r="J66" s="31">
        <v>-40113.89</v>
      </c>
      <c r="K66" s="31">
        <v>-40113.89</v>
      </c>
      <c r="L66" s="31">
        <f>-40113.89*2</f>
        <v>-80227.78</v>
      </c>
      <c r="M66" s="31">
        <v>-40113.89</v>
      </c>
      <c r="N66" s="31">
        <v>-40113.89</v>
      </c>
      <c r="O66" s="31">
        <v>-40113.89</v>
      </c>
      <c r="P66" s="31">
        <v>-40113.89</v>
      </c>
      <c r="Q66" s="38">
        <v>-40113.89</v>
      </c>
      <c r="R66" s="32">
        <v>-40113.89</v>
      </c>
      <c r="S66" s="32">
        <v>-40113.89</v>
      </c>
      <c r="T66" s="32">
        <v>-40113.89</v>
      </c>
      <c r="U66" s="32">
        <v>-28073.01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3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</row>
    <row r="67" spans="1:41" ht="5.0999999999999996" customHeight="1" x14ac:dyDescent="0.25">
      <c r="A67" s="11"/>
      <c r="B67" s="11"/>
      <c r="C67" s="12"/>
      <c r="D67" s="12"/>
      <c r="E67" s="11"/>
      <c r="F67" s="34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4"/>
      <c r="S67" s="34"/>
      <c r="T67" s="35"/>
      <c r="U67" s="35"/>
      <c r="V67" s="35"/>
      <c r="W67" s="35"/>
      <c r="X67" s="35"/>
      <c r="Y67" s="35"/>
      <c r="Z67" s="35"/>
      <c r="AA67" s="35"/>
      <c r="AB67" s="35"/>
      <c r="AC67" s="36"/>
      <c r="AD67" s="34"/>
      <c r="AE67" s="34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1" ht="16.5" customHeight="1" x14ac:dyDescent="0.25">
      <c r="A68" s="3" t="s">
        <v>70</v>
      </c>
      <c r="C68" s="3"/>
      <c r="D68" s="1"/>
      <c r="F68" s="32"/>
      <c r="G68" s="32"/>
      <c r="H68" s="32"/>
      <c r="I68" s="32"/>
      <c r="J68" s="32"/>
      <c r="K68" s="32"/>
      <c r="L68" s="32"/>
      <c r="M68" s="31"/>
      <c r="N68" s="32"/>
      <c r="O68" s="32"/>
      <c r="P68" s="32"/>
      <c r="Q68" s="33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/>
      <c r="AD68" s="32"/>
      <c r="AE68" s="32"/>
      <c r="AF68" s="32"/>
      <c r="AG68" s="32"/>
      <c r="AH68" s="32"/>
      <c r="AI68" s="32"/>
      <c r="AJ68" s="32"/>
      <c r="AK68" s="32"/>
      <c r="AL68" s="32"/>
      <c r="AM68" s="32">
        <v>0</v>
      </c>
      <c r="AN68" s="32">
        <v>0</v>
      </c>
      <c r="AO68" s="32">
        <v>0</v>
      </c>
    </row>
    <row r="69" spans="1:41" ht="63" x14ac:dyDescent="0.25">
      <c r="A69" s="29" t="s">
        <v>65</v>
      </c>
      <c r="B69" s="1" t="s">
        <v>6</v>
      </c>
      <c r="C69" s="3" t="s">
        <v>59</v>
      </c>
      <c r="D69" s="1"/>
      <c r="E69" s="1" t="s">
        <v>10</v>
      </c>
      <c r="F69" s="31">
        <v>625999.92000000004</v>
      </c>
      <c r="G69" s="37">
        <v>768000</v>
      </c>
      <c r="H69" s="31">
        <v>710999.92</v>
      </c>
      <c r="I69" s="31">
        <v>1844000</v>
      </c>
      <c r="J69" s="31">
        <v>873000</v>
      </c>
      <c r="K69" s="31">
        <v>1236775.33</v>
      </c>
      <c r="L69" s="31">
        <v>-432347.99000000028</v>
      </c>
      <c r="M69" s="31">
        <v>-71328.329999999958</v>
      </c>
      <c r="N69" s="31">
        <v>-632535.29999999981</v>
      </c>
      <c r="O69" s="31">
        <v>-88415.649999999965</v>
      </c>
      <c r="P69" s="31">
        <v>-408823.31999999989</v>
      </c>
      <c r="Q69" s="38">
        <v>-1094656.98</v>
      </c>
      <c r="R69" s="31">
        <v>-635943.65887352405</v>
      </c>
      <c r="S69" s="32">
        <v>-635943.65887352405</v>
      </c>
      <c r="T69" s="32">
        <v>-635943.65887352405</v>
      </c>
      <c r="U69" s="32">
        <v>-635943.65887352405</v>
      </c>
      <c r="V69" s="32">
        <v>-635943.65887352405</v>
      </c>
      <c r="W69" s="32">
        <v>-635943.65887352405</v>
      </c>
      <c r="X69" s="32">
        <v>-569260.59310088097</v>
      </c>
      <c r="Y69" s="32">
        <v>-569260.59310088097</v>
      </c>
      <c r="Z69" s="32">
        <v>-569260.59310088097</v>
      </c>
      <c r="AA69" s="32">
        <v>-569260.59310088097</v>
      </c>
      <c r="AB69" s="32">
        <v>-569260.59310088097</v>
      </c>
      <c r="AC69" s="33">
        <v>-569260.59310088097</v>
      </c>
      <c r="AD69" s="32">
        <v>-569260.59310088097</v>
      </c>
      <c r="AE69" s="32">
        <v>-569260.59310088097</v>
      </c>
      <c r="AF69" s="32">
        <v>-569260.59310088097</v>
      </c>
      <c r="AG69" s="32">
        <v>-569260.59310088097</v>
      </c>
      <c r="AH69" s="32">
        <v>-569260.59310088097</v>
      </c>
      <c r="AI69" s="32">
        <v>-569260.59310088097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</row>
    <row r="70" spans="1:41" ht="5.0999999999999996" customHeight="1" x14ac:dyDescent="0.25">
      <c r="A70" s="11"/>
      <c r="B70" s="11"/>
      <c r="C70" s="12"/>
      <c r="D70" s="12"/>
      <c r="E70" s="11"/>
      <c r="F70" s="34"/>
      <c r="G70" s="34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4"/>
      <c r="S70" s="34"/>
      <c r="T70" s="35"/>
      <c r="U70" s="35"/>
      <c r="V70" s="35"/>
      <c r="W70" s="35"/>
      <c r="X70" s="35"/>
      <c r="Y70" s="35"/>
      <c r="Z70" s="35"/>
      <c r="AA70" s="35"/>
      <c r="AB70" s="35"/>
      <c r="AC70" s="36"/>
      <c r="AD70" s="34"/>
      <c r="AE70" s="34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41" x14ac:dyDescent="0.25">
      <c r="A71" s="3" t="s">
        <v>69</v>
      </c>
      <c r="B71" s="1"/>
      <c r="C71" s="3"/>
      <c r="D71" s="1"/>
      <c r="E71" s="1"/>
      <c r="F71" s="37"/>
      <c r="G71" s="37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3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</row>
    <row r="72" spans="1:41" x14ac:dyDescent="0.25">
      <c r="A72" s="22" t="s">
        <v>60</v>
      </c>
      <c r="C72" s="3"/>
      <c r="D72" s="1"/>
      <c r="E72" s="3"/>
      <c r="F72" s="31">
        <v>-14066000</v>
      </c>
      <c r="G72" s="37">
        <v>-20169000</v>
      </c>
      <c r="H72" s="32">
        <v>-12690000</v>
      </c>
      <c r="I72" s="32">
        <v>-11023000</v>
      </c>
      <c r="J72" s="32">
        <v>-11467000</v>
      </c>
      <c r="K72" s="32">
        <v>-13739000</v>
      </c>
      <c r="L72" s="32">
        <v>0</v>
      </c>
      <c r="M72" s="32">
        <v>0</v>
      </c>
      <c r="N72" s="32">
        <v>0</v>
      </c>
      <c r="O72" s="32">
        <v>0</v>
      </c>
      <c r="P72" s="32">
        <v>-11282000</v>
      </c>
      <c r="Q72" s="33">
        <v>-14273000</v>
      </c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</row>
    <row r="73" spans="1:41" x14ac:dyDescent="0.25">
      <c r="A73" s="22" t="s">
        <v>61</v>
      </c>
      <c r="C73" s="3"/>
      <c r="D73" s="1"/>
      <c r="E73" s="3"/>
      <c r="F73" s="31">
        <v>10658000</v>
      </c>
      <c r="G73" s="37">
        <v>11218000</v>
      </c>
      <c r="H73" s="32">
        <v>11627000</v>
      </c>
      <c r="I73" s="32">
        <v>11665000</v>
      </c>
      <c r="J73" s="32">
        <v>11391000</v>
      </c>
      <c r="K73" s="32">
        <v>11316000</v>
      </c>
      <c r="L73" s="32">
        <v>0</v>
      </c>
      <c r="M73" s="32">
        <v>0</v>
      </c>
      <c r="N73" s="32">
        <v>0</v>
      </c>
      <c r="O73" s="32">
        <v>0</v>
      </c>
      <c r="P73" s="32">
        <v>12220000</v>
      </c>
      <c r="Q73" s="33">
        <v>12118000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x14ac:dyDescent="0.25">
      <c r="A74" s="22" t="s">
        <v>76</v>
      </c>
      <c r="C74" s="3"/>
      <c r="D74" s="1"/>
      <c r="E74" s="3"/>
      <c r="F74" s="31">
        <v>185000</v>
      </c>
      <c r="G74" s="37">
        <v>240000</v>
      </c>
      <c r="H74" s="32">
        <v>101000</v>
      </c>
      <c r="I74" s="32">
        <v>226000</v>
      </c>
      <c r="J74" s="32">
        <v>223000</v>
      </c>
      <c r="K74" s="32">
        <v>193000</v>
      </c>
      <c r="L74" s="32">
        <v>0</v>
      </c>
      <c r="M74" s="32">
        <v>0</v>
      </c>
      <c r="N74" s="32">
        <v>0</v>
      </c>
      <c r="O74" s="32">
        <v>0</v>
      </c>
      <c r="P74" s="32">
        <v>93000</v>
      </c>
      <c r="Q74" s="33">
        <v>62000</v>
      </c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1:41" x14ac:dyDescent="0.25">
      <c r="A75" s="22" t="s">
        <v>62</v>
      </c>
      <c r="C75" s="3"/>
      <c r="D75" s="1"/>
      <c r="E75" s="3"/>
      <c r="F75" s="31">
        <v>162000</v>
      </c>
      <c r="G75" s="37">
        <v>40000</v>
      </c>
      <c r="H75" s="32">
        <v>38000</v>
      </c>
      <c r="I75" s="32">
        <v>-66000</v>
      </c>
      <c r="J75" s="32">
        <v>-160000</v>
      </c>
      <c r="K75" s="32">
        <v>88000</v>
      </c>
      <c r="L75" s="32">
        <v>0</v>
      </c>
      <c r="M75" s="32">
        <v>0</v>
      </c>
      <c r="N75" s="32">
        <v>0</v>
      </c>
      <c r="O75" s="32">
        <v>0</v>
      </c>
      <c r="P75" s="32">
        <v>192000</v>
      </c>
      <c r="Q75" s="33">
        <v>33000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3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31.5" x14ac:dyDescent="0.25">
      <c r="A76" s="22" t="s">
        <v>63</v>
      </c>
      <c r="C76" s="3"/>
      <c r="D76" s="1"/>
      <c r="E76" s="3"/>
      <c r="F76" s="42">
        <v>823000</v>
      </c>
      <c r="G76" s="46">
        <v>550000</v>
      </c>
      <c r="H76" s="47">
        <v>263000</v>
      </c>
      <c r="I76" s="47">
        <v>104000</v>
      </c>
      <c r="J76" s="47">
        <v>-221000</v>
      </c>
      <c r="K76" s="47">
        <v>45000</v>
      </c>
      <c r="L76" s="47">
        <v>0</v>
      </c>
      <c r="M76" s="47">
        <v>0</v>
      </c>
      <c r="N76" s="47">
        <v>0</v>
      </c>
      <c r="O76" s="47">
        <v>0</v>
      </c>
      <c r="P76" s="47">
        <v>182000</v>
      </c>
      <c r="Q76" s="48">
        <v>182000</v>
      </c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3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1:41" x14ac:dyDescent="0.25">
      <c r="A77" s="22" t="s">
        <v>80</v>
      </c>
      <c r="C77" s="3"/>
      <c r="D77" s="1"/>
      <c r="E77" s="3"/>
      <c r="F77" s="31">
        <f>SUM(F72:F76)</f>
        <v>-2238000</v>
      </c>
      <c r="G77" s="37">
        <f t="shared" ref="G77:Q77" si="3">SUM(G72:G76)</f>
        <v>-8121000</v>
      </c>
      <c r="H77" s="32">
        <f t="shared" si="3"/>
        <v>-661000</v>
      </c>
      <c r="I77" s="32">
        <f t="shared" si="3"/>
        <v>906000</v>
      </c>
      <c r="J77" s="32">
        <f t="shared" si="3"/>
        <v>-234000</v>
      </c>
      <c r="K77" s="32">
        <f t="shared" si="3"/>
        <v>-2097000</v>
      </c>
      <c r="L77" s="32">
        <f t="shared" si="3"/>
        <v>0</v>
      </c>
      <c r="M77" s="32">
        <f t="shared" si="3"/>
        <v>0</v>
      </c>
      <c r="N77" s="32">
        <f t="shared" si="3"/>
        <v>0</v>
      </c>
      <c r="O77" s="32">
        <f t="shared" si="3"/>
        <v>0</v>
      </c>
      <c r="P77" s="32">
        <f t="shared" si="3"/>
        <v>1405000</v>
      </c>
      <c r="Q77" s="33">
        <f t="shared" si="3"/>
        <v>-1878000</v>
      </c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3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1:41" x14ac:dyDescent="0.25">
      <c r="A78" s="22" t="s">
        <v>64</v>
      </c>
      <c r="C78" s="3"/>
      <c r="D78" s="1"/>
      <c r="E78" s="3"/>
      <c r="F78" s="42">
        <v>0</v>
      </c>
      <c r="G78" s="46">
        <v>0</v>
      </c>
      <c r="H78" s="47">
        <v>0</v>
      </c>
      <c r="I78" s="47">
        <v>0</v>
      </c>
      <c r="J78" s="47">
        <v>0</v>
      </c>
      <c r="K78" s="47">
        <v>1389000</v>
      </c>
      <c r="L78" s="47">
        <v>0</v>
      </c>
      <c r="M78" s="47">
        <v>0</v>
      </c>
      <c r="N78" s="47">
        <v>0</v>
      </c>
      <c r="O78" s="47">
        <v>0</v>
      </c>
      <c r="P78" s="47">
        <v>-213000</v>
      </c>
      <c r="Q78" s="48">
        <v>686000</v>
      </c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3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1:41" x14ac:dyDescent="0.25">
      <c r="A79" s="29" t="s">
        <v>81</v>
      </c>
      <c r="C79" s="3"/>
      <c r="D79" s="1"/>
      <c r="E79" s="3"/>
      <c r="F79" s="31">
        <f>F77+F78</f>
        <v>-2238000</v>
      </c>
      <c r="G79" s="31">
        <f t="shared" ref="G79:Q79" si="4">G77+G78</f>
        <v>-8121000</v>
      </c>
      <c r="H79" s="31">
        <f t="shared" si="4"/>
        <v>-661000</v>
      </c>
      <c r="I79" s="31">
        <f t="shared" si="4"/>
        <v>906000</v>
      </c>
      <c r="J79" s="31">
        <f t="shared" si="4"/>
        <v>-234000</v>
      </c>
      <c r="K79" s="31">
        <f t="shared" si="4"/>
        <v>-708000</v>
      </c>
      <c r="L79" s="31">
        <f t="shared" si="4"/>
        <v>0</v>
      </c>
      <c r="M79" s="31">
        <f t="shared" si="4"/>
        <v>0</v>
      </c>
      <c r="N79" s="31">
        <f t="shared" si="4"/>
        <v>0</v>
      </c>
      <c r="O79" s="31">
        <f t="shared" si="4"/>
        <v>0</v>
      </c>
      <c r="P79" s="31">
        <f t="shared" si="4"/>
        <v>1192000</v>
      </c>
      <c r="Q79" s="38">
        <f t="shared" si="4"/>
        <v>-1192000</v>
      </c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63" x14ac:dyDescent="0.25">
      <c r="A80" s="7" t="s">
        <v>41</v>
      </c>
      <c r="B80" s="1"/>
      <c r="C80" s="3" t="s">
        <v>48</v>
      </c>
      <c r="D80" s="1"/>
      <c r="E80" s="3"/>
      <c r="F80" s="32"/>
      <c r="G80" s="32"/>
      <c r="H80" s="32"/>
      <c r="I80" s="31"/>
      <c r="J80" s="32"/>
      <c r="K80" s="32"/>
      <c r="L80" s="31"/>
      <c r="M80" s="31"/>
      <c r="N80" s="31"/>
      <c r="O80" s="31"/>
      <c r="P80" s="31"/>
      <c r="Q80" s="33"/>
      <c r="R80" s="32">
        <v>1519174.9901034001</v>
      </c>
      <c r="S80" s="32">
        <v>2661522.2485858598</v>
      </c>
      <c r="T80" s="32">
        <v>3200144.9274116801</v>
      </c>
      <c r="U80" s="32">
        <v>4391208.02907022</v>
      </c>
      <c r="V80" s="32">
        <v>4287525.4255479099</v>
      </c>
      <c r="W80" s="32">
        <v>3705932.5980670801</v>
      </c>
      <c r="X80" s="32">
        <v>5064571.3397672204</v>
      </c>
      <c r="Y80" s="32">
        <v>5080069.5406104401</v>
      </c>
      <c r="Z80" s="32">
        <v>6156322.9067160804</v>
      </c>
      <c r="AA80" s="32">
        <v>6934749.98413355</v>
      </c>
      <c r="AB80" s="32">
        <v>6295485.84673273</v>
      </c>
      <c r="AC80" s="33">
        <v>5227794.3676462099</v>
      </c>
      <c r="AD80" s="32">
        <v>4483685.5170004005</v>
      </c>
      <c r="AE80" s="32">
        <v>5596510.5916919997</v>
      </c>
      <c r="AF80" s="32">
        <v>6233780.9113027304</v>
      </c>
      <c r="AG80" s="32">
        <v>7848728.0823744703</v>
      </c>
      <c r="AH80" s="32">
        <v>7379587.1370701501</v>
      </c>
      <c r="AI80" s="32">
        <v>7078166.0282150703</v>
      </c>
      <c r="AJ80" s="32">
        <v>6496399.4549391102</v>
      </c>
      <c r="AK80" s="32">
        <v>6676655.1617638599</v>
      </c>
      <c r="AL80" s="32">
        <v>7702110.6421338404</v>
      </c>
      <c r="AM80" s="32">
        <v>8475390.9353141095</v>
      </c>
      <c r="AN80" s="32">
        <v>7930126.4175784905</v>
      </c>
      <c r="AO80" s="32">
        <v>6852379.4248571396</v>
      </c>
    </row>
    <row r="81" spans="1:41" ht="31.5" x14ac:dyDescent="0.25">
      <c r="A81" s="7" t="s">
        <v>56</v>
      </c>
      <c r="B81" s="1" t="s">
        <v>6</v>
      </c>
      <c r="C81" s="3" t="s">
        <v>75</v>
      </c>
      <c r="D81" s="1"/>
      <c r="E81" s="3"/>
      <c r="F81" s="37"/>
      <c r="G81" s="37"/>
      <c r="H81" s="31"/>
      <c r="I81" s="31"/>
      <c r="J81" s="31"/>
      <c r="K81" s="31"/>
      <c r="L81" s="31"/>
      <c r="M81" s="31"/>
      <c r="N81" s="31"/>
      <c r="O81" s="31"/>
      <c r="P81" s="31"/>
      <c r="Q81" s="38"/>
      <c r="R81" s="32">
        <v>-3173539.7993922699</v>
      </c>
      <c r="S81" s="32">
        <v>-2076172.5692315099</v>
      </c>
      <c r="T81" s="32">
        <v>-2090348.61934463</v>
      </c>
      <c r="U81" s="32">
        <v>-2930833.5879987702</v>
      </c>
      <c r="V81" s="32">
        <v>-3795676.47824095</v>
      </c>
      <c r="W81" s="32">
        <v>-4339366.7273090696</v>
      </c>
      <c r="X81" s="32">
        <v>-3996729.0118074901</v>
      </c>
      <c r="Y81" s="32">
        <v>-4385251.9689171501</v>
      </c>
      <c r="Z81" s="32">
        <v>-5072320.4401888298</v>
      </c>
      <c r="AA81" s="32">
        <v>-5618196.2236632602</v>
      </c>
      <c r="AB81" s="32">
        <v>-6545536.4454248203</v>
      </c>
      <c r="AC81" s="33">
        <v>-6615117.9154331395</v>
      </c>
      <c r="AD81" s="32">
        <v>-5761640.10718947</v>
      </c>
      <c r="AE81" s="32">
        <v>-4855739.9423233103</v>
      </c>
      <c r="AF81" s="32">
        <v>-5040098.0543462001</v>
      </c>
      <c r="AG81" s="32">
        <v>-5915145.7514973702</v>
      </c>
      <c r="AH81" s="32">
        <v>-7041254.4968386004</v>
      </c>
      <c r="AI81" s="32">
        <v>-7614157.6097223097</v>
      </c>
      <c r="AJ81" s="32">
        <v>-7228876.5826426102</v>
      </c>
      <c r="AK81" s="32">
        <v>-6787282.7415770898</v>
      </c>
      <c r="AL81" s="32">
        <v>-6586527.3083514897</v>
      </c>
      <c r="AM81" s="32">
        <v>-7189382.9019488497</v>
      </c>
      <c r="AN81" s="32">
        <v>-8088750.7887239698</v>
      </c>
      <c r="AO81" s="32">
        <v>-8202758.6764463</v>
      </c>
    </row>
    <row r="82" spans="1:41" ht="6" customHeight="1" x14ac:dyDescent="0.25">
      <c r="A82" s="11"/>
      <c r="B82" s="11"/>
      <c r="C82" s="12"/>
      <c r="D82" s="12"/>
      <c r="E82" s="11"/>
      <c r="F82" s="34"/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36"/>
      <c r="R82" s="34"/>
      <c r="S82" s="34"/>
      <c r="T82" s="35"/>
      <c r="U82" s="35"/>
      <c r="V82" s="35"/>
      <c r="W82" s="35"/>
      <c r="X82" s="35"/>
      <c r="Y82" s="35"/>
      <c r="Z82" s="35"/>
      <c r="AA82" s="35"/>
      <c r="AB82" s="35"/>
      <c r="AC82" s="36"/>
      <c r="AD82" s="34"/>
      <c r="AE82" s="34"/>
      <c r="AF82" s="35"/>
      <c r="AG82" s="35"/>
      <c r="AH82" s="35"/>
      <c r="AI82" s="35"/>
      <c r="AJ82" s="35"/>
      <c r="AK82" s="35"/>
      <c r="AL82" s="35"/>
      <c r="AM82" s="35"/>
      <c r="AN82" s="35"/>
      <c r="AO82" s="35"/>
    </row>
    <row r="83" spans="1:41" x14ac:dyDescent="0.25">
      <c r="A83" s="1" t="s">
        <v>71</v>
      </c>
      <c r="B83" s="1" t="s">
        <v>6</v>
      </c>
      <c r="C83" s="3"/>
      <c r="D83" s="1"/>
      <c r="E83" s="1" t="s">
        <v>24</v>
      </c>
      <c r="F83" s="37">
        <v>0</v>
      </c>
      <c r="G83" s="37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</row>
    <row r="84" spans="1:41" x14ac:dyDescent="0.25">
      <c r="A84" s="23" t="s">
        <v>77</v>
      </c>
      <c r="B84" s="1"/>
      <c r="C84" s="3"/>
      <c r="D84" s="1"/>
      <c r="E84" s="1"/>
      <c r="F84" s="37">
        <v>0</v>
      </c>
      <c r="G84" s="37">
        <v>0</v>
      </c>
      <c r="H84" s="32">
        <v>16849.009999999998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3">
        <v>0</v>
      </c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</row>
    <row r="85" spans="1:41" x14ac:dyDescent="0.25">
      <c r="A85" s="23" t="s">
        <v>78</v>
      </c>
      <c r="B85" s="1"/>
      <c r="C85" s="3"/>
      <c r="D85" s="1"/>
      <c r="E85" s="1"/>
      <c r="F85" s="37">
        <v>0</v>
      </c>
      <c r="G85" s="37">
        <v>0</v>
      </c>
      <c r="H85" s="32">
        <v>-21318.330000000005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3">
        <v>0</v>
      </c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3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</row>
    <row r="86" spans="1:41" x14ac:dyDescent="0.25">
      <c r="A86" s="23" t="s">
        <v>79</v>
      </c>
      <c r="B86" s="1"/>
      <c r="C86" s="3"/>
      <c r="D86" s="1"/>
      <c r="E86" s="1"/>
      <c r="F86" s="46">
        <v>0</v>
      </c>
      <c r="G86" s="46">
        <v>0</v>
      </c>
      <c r="H86" s="47">
        <v>-4387.6799999999994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8">
        <v>0</v>
      </c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3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</row>
    <row r="87" spans="1:41" x14ac:dyDescent="0.25">
      <c r="A87" s="23" t="s">
        <v>80</v>
      </c>
      <c r="B87" s="1"/>
      <c r="C87" s="3"/>
      <c r="D87" s="1"/>
      <c r="E87" s="1"/>
      <c r="F87" s="37">
        <f>SUM(F84:F86)</f>
        <v>0</v>
      </c>
      <c r="G87" s="37">
        <f t="shared" ref="G87:Q87" si="5">SUM(G84:G86)</f>
        <v>0</v>
      </c>
      <c r="H87" s="37">
        <f t="shared" si="5"/>
        <v>-8857.0000000000073</v>
      </c>
      <c r="I87" s="37">
        <f t="shared" si="5"/>
        <v>0</v>
      </c>
      <c r="J87" s="37">
        <f t="shared" si="5"/>
        <v>0</v>
      </c>
      <c r="K87" s="37">
        <f t="shared" si="5"/>
        <v>0</v>
      </c>
      <c r="L87" s="37">
        <f t="shared" si="5"/>
        <v>0</v>
      </c>
      <c r="M87" s="37">
        <f t="shared" si="5"/>
        <v>0</v>
      </c>
      <c r="N87" s="37">
        <f t="shared" si="5"/>
        <v>0</v>
      </c>
      <c r="O87" s="37">
        <f t="shared" si="5"/>
        <v>0</v>
      </c>
      <c r="P87" s="37">
        <f t="shared" si="5"/>
        <v>0</v>
      </c>
      <c r="Q87" s="45">
        <f t="shared" si="5"/>
        <v>0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3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</row>
    <row r="88" spans="1:41" x14ac:dyDescent="0.25">
      <c r="A88" s="23" t="s">
        <v>64</v>
      </c>
      <c r="B88" s="1"/>
      <c r="C88" s="3"/>
      <c r="D88" s="1"/>
      <c r="E88" s="1"/>
      <c r="F88" s="46">
        <v>0</v>
      </c>
      <c r="G88" s="46">
        <v>4300</v>
      </c>
      <c r="H88" s="47">
        <v>4557.00000000001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8">
        <v>0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3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</row>
    <row r="89" spans="1:41" x14ac:dyDescent="0.25">
      <c r="A89" s="29" t="s">
        <v>81</v>
      </c>
      <c r="B89" s="1"/>
      <c r="C89" s="3"/>
      <c r="D89" s="1"/>
      <c r="E89" s="1"/>
      <c r="F89" s="37">
        <f>SUM(F84:F88)</f>
        <v>0</v>
      </c>
      <c r="G89" s="37">
        <f>SUM(G84:G88)</f>
        <v>4300</v>
      </c>
      <c r="H89" s="31">
        <f>H87+H88</f>
        <v>-4299.9999999999973</v>
      </c>
      <c r="I89" s="32">
        <f>I87+I88</f>
        <v>0</v>
      </c>
      <c r="J89" s="32">
        <f t="shared" ref="J89:Q89" si="6">J87+J88</f>
        <v>0</v>
      </c>
      <c r="K89" s="32">
        <f t="shared" si="6"/>
        <v>0</v>
      </c>
      <c r="L89" s="32">
        <f t="shared" si="6"/>
        <v>0</v>
      </c>
      <c r="M89" s="32">
        <f t="shared" si="6"/>
        <v>0</v>
      </c>
      <c r="N89" s="32">
        <f t="shared" si="6"/>
        <v>0</v>
      </c>
      <c r="O89" s="32">
        <f t="shared" si="6"/>
        <v>0</v>
      </c>
      <c r="P89" s="32">
        <f t="shared" si="6"/>
        <v>0</v>
      </c>
      <c r="Q89" s="33">
        <f t="shared" si="6"/>
        <v>0</v>
      </c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3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</row>
    <row r="90" spans="1:41" ht="63" x14ac:dyDescent="0.25">
      <c r="A90" s="7" t="s">
        <v>41</v>
      </c>
      <c r="B90" s="1"/>
      <c r="C90" s="3" t="s">
        <v>48</v>
      </c>
      <c r="D90" s="1"/>
      <c r="E90" s="1"/>
      <c r="F90" s="37"/>
      <c r="G90" s="37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32">
        <v>-12437.4836262721</v>
      </c>
      <c r="S90" s="32">
        <v>-1893.96618647487</v>
      </c>
      <c r="T90" s="32">
        <v>-3926.3579641998299</v>
      </c>
      <c r="U90" s="32">
        <v>-21579.263060518999</v>
      </c>
      <c r="V90" s="32">
        <v>-70747.061003268595</v>
      </c>
      <c r="W90" s="32">
        <v>-24732.181248032499</v>
      </c>
      <c r="X90" s="32">
        <v>-42629.791473205201</v>
      </c>
      <c r="Y90" s="32">
        <v>-34409.220848949299</v>
      </c>
      <c r="Z90" s="32">
        <v>-26057.245875550099</v>
      </c>
      <c r="AA90" s="32">
        <v>-8537.7163686466702</v>
      </c>
      <c r="AB90" s="32">
        <v>-14802.899742153901</v>
      </c>
      <c r="AC90" s="33">
        <v>-13422.192823167199</v>
      </c>
      <c r="AD90" s="32">
        <v>-9737.8975985240195</v>
      </c>
      <c r="AE90" s="32">
        <v>-6949.4752259711904</v>
      </c>
      <c r="AF90" s="32">
        <v>-7216.1498968575297</v>
      </c>
      <c r="AG90" s="32">
        <v>-2940.2130114195702</v>
      </c>
      <c r="AH90" s="32">
        <v>-47691.379965238702</v>
      </c>
      <c r="AI90" s="32">
        <v>-29461.037575426199</v>
      </c>
      <c r="AJ90" s="32">
        <v>-94571.611671507504</v>
      </c>
      <c r="AK90" s="32">
        <v>-35690.636469136298</v>
      </c>
      <c r="AL90" s="32">
        <v>-35297.2380722487</v>
      </c>
      <c r="AM90" s="32">
        <v>-17053.121482238901</v>
      </c>
      <c r="AN90" s="32">
        <v>-4462.5833495939196</v>
      </c>
      <c r="AO90" s="32">
        <v>-37527.409515895</v>
      </c>
    </row>
    <row r="91" spans="1:41" ht="31.5" x14ac:dyDescent="0.25">
      <c r="A91" s="7" t="s">
        <v>56</v>
      </c>
      <c r="B91" s="1"/>
      <c r="C91" s="3" t="s">
        <v>75</v>
      </c>
      <c r="D91" s="1"/>
      <c r="E91" s="1"/>
      <c r="F91" s="37"/>
      <c r="G91" s="37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32">
        <v>9865.1252511988496</v>
      </c>
      <c r="S91" s="32">
        <v>14335.0056133423</v>
      </c>
      <c r="T91" s="32">
        <v>7165.7249063734798</v>
      </c>
      <c r="U91" s="32">
        <v>2910.16207533735</v>
      </c>
      <c r="V91" s="32">
        <v>12752.8105123594</v>
      </c>
      <c r="W91" s="32">
        <v>46163.1620318938</v>
      </c>
      <c r="X91" s="32">
        <v>47739.621125650599</v>
      </c>
      <c r="Y91" s="32">
        <v>33680.986360618903</v>
      </c>
      <c r="Z91" s="32">
        <v>38519.506161077297</v>
      </c>
      <c r="AA91" s="32">
        <v>30233.233362249699</v>
      </c>
      <c r="AB91" s="32">
        <v>17297.481122098401</v>
      </c>
      <c r="AC91" s="33">
        <v>11670.308055400301</v>
      </c>
      <c r="AD91" s="32">
        <v>14112.5462826605</v>
      </c>
      <c r="AE91" s="32">
        <v>11580.045210845599</v>
      </c>
      <c r="AF91" s="32">
        <v>8343.6864122475999</v>
      </c>
      <c r="AG91" s="32">
        <v>7082.8125614143601</v>
      </c>
      <c r="AH91" s="32">
        <v>5078.1814541385502</v>
      </c>
      <c r="AI91" s="32">
        <v>25315.796488329099</v>
      </c>
      <c r="AJ91" s="32">
        <v>38576.208770332501</v>
      </c>
      <c r="AK91" s="32">
        <v>62016.324623466899</v>
      </c>
      <c r="AL91" s="32">
        <v>65131.124070321901</v>
      </c>
      <c r="AM91" s="32">
        <v>35493.937270692499</v>
      </c>
      <c r="AN91" s="32">
        <v>26175.1797772438</v>
      </c>
      <c r="AO91" s="32">
        <v>10757.852415916401</v>
      </c>
    </row>
    <row r="92" spans="1:41" ht="4.5" customHeight="1" x14ac:dyDescent="0.25">
      <c r="A92" s="20"/>
      <c r="B92" s="11"/>
      <c r="C92" s="12"/>
      <c r="D92" s="11"/>
      <c r="E92" s="11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1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</row>
    <row r="93" spans="1:41" s="21" customFormat="1" x14ac:dyDescent="0.25">
      <c r="A93" s="24" t="s">
        <v>101</v>
      </c>
      <c r="B93" s="3"/>
      <c r="C93" s="3"/>
      <c r="D93" s="3"/>
      <c r="E93" s="3"/>
      <c r="F93" s="37"/>
      <c r="G93" s="37"/>
      <c r="H93" s="31"/>
      <c r="I93" s="31"/>
      <c r="J93" s="31"/>
      <c r="K93" s="31"/>
      <c r="L93" s="31"/>
      <c r="M93" s="31"/>
      <c r="N93" s="31"/>
      <c r="O93" s="31"/>
      <c r="P93" s="31"/>
      <c r="Q93" s="38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8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:41" s="21" customFormat="1" x14ac:dyDescent="0.25">
      <c r="A94" s="7" t="s">
        <v>41</v>
      </c>
      <c r="B94" s="3"/>
      <c r="C94" s="3"/>
      <c r="D94" s="3"/>
      <c r="E94" s="3"/>
      <c r="F94" s="37"/>
      <c r="G94" s="37"/>
      <c r="H94" s="31"/>
      <c r="I94" s="31"/>
      <c r="J94" s="31"/>
      <c r="K94" s="31"/>
      <c r="L94" s="31"/>
      <c r="M94" s="31"/>
      <c r="N94" s="31"/>
      <c r="O94" s="31"/>
      <c r="P94" s="31"/>
      <c r="Q94" s="38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8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</row>
    <row r="95" spans="1:41" s="21" customFormat="1" x14ac:dyDescent="0.25">
      <c r="A95" s="7" t="s">
        <v>56</v>
      </c>
      <c r="B95" s="3"/>
      <c r="C95" s="3"/>
      <c r="D95" s="3"/>
      <c r="E95" s="3"/>
      <c r="F95" s="37"/>
      <c r="G95" s="37"/>
      <c r="H95" s="31"/>
      <c r="I95" s="31"/>
      <c r="J95" s="31"/>
      <c r="K95" s="31"/>
      <c r="L95" s="31"/>
      <c r="M95" s="31"/>
      <c r="N95" s="31"/>
      <c r="O95" s="31"/>
      <c r="P95" s="31"/>
      <c r="Q95" s="38"/>
      <c r="R95" s="31">
        <v>178583.33</v>
      </c>
      <c r="S95" s="31">
        <v>178583.33</v>
      </c>
      <c r="T95" s="31">
        <v>178583.33</v>
      </c>
      <c r="U95" s="31">
        <v>178583.33</v>
      </c>
      <c r="V95" s="31">
        <v>178583.33</v>
      </c>
      <c r="W95" s="31">
        <v>178583.33</v>
      </c>
      <c r="X95" s="31">
        <v>178583.33</v>
      </c>
      <c r="Y95" s="31">
        <v>178583.33</v>
      </c>
      <c r="Z95" s="31">
        <v>0</v>
      </c>
      <c r="AA95" s="31">
        <v>0</v>
      </c>
      <c r="AB95" s="31">
        <v>0</v>
      </c>
      <c r="AC95" s="38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</row>
    <row r="96" spans="1:41" ht="5.0999999999999996" customHeight="1" x14ac:dyDescent="0.25">
      <c r="A96" s="11"/>
      <c r="B96" s="11"/>
      <c r="C96" s="12"/>
      <c r="D96" s="12"/>
      <c r="E96" s="11"/>
      <c r="F96" s="34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6"/>
      <c r="R96" s="34"/>
      <c r="S96" s="34"/>
      <c r="T96" s="35"/>
      <c r="U96" s="35"/>
      <c r="V96" s="35"/>
      <c r="W96" s="35"/>
      <c r="X96" s="35"/>
      <c r="Y96" s="35"/>
      <c r="Z96" s="35"/>
      <c r="AA96" s="35"/>
      <c r="AB96" s="35"/>
      <c r="AC96" s="36"/>
      <c r="AD96" s="34"/>
      <c r="AE96" s="34"/>
      <c r="AF96" s="35"/>
      <c r="AG96" s="35"/>
      <c r="AH96" s="35"/>
      <c r="AI96" s="35"/>
      <c r="AJ96" s="35"/>
      <c r="AK96" s="35"/>
      <c r="AL96" s="35"/>
      <c r="AM96" s="35"/>
      <c r="AN96" s="35"/>
      <c r="AO96" s="35"/>
    </row>
    <row r="97" spans="1:41" x14ac:dyDescent="0.25">
      <c r="A97" s="3" t="s">
        <v>103</v>
      </c>
      <c r="B97" s="1"/>
      <c r="C97" s="3"/>
      <c r="D97" s="1"/>
      <c r="E97" s="1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38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38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</row>
    <row r="98" spans="1:41" x14ac:dyDescent="0.25">
      <c r="A98" s="7" t="s">
        <v>41</v>
      </c>
      <c r="B98" s="1"/>
      <c r="C98" s="3"/>
      <c r="D98" s="1"/>
      <c r="E98" s="1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38"/>
      <c r="R98" s="49">
        <v>-3743723.64900502</v>
      </c>
      <c r="S98" s="49">
        <v>-3354469.7922222</v>
      </c>
      <c r="T98" s="49">
        <v>-3294028.3513921201</v>
      </c>
      <c r="U98" s="49">
        <v>-5563089.1058130702</v>
      </c>
      <c r="V98" s="49">
        <v>-6018749.8397008404</v>
      </c>
      <c r="W98" s="49">
        <v>-4844625.0134558603</v>
      </c>
      <c r="X98" s="49">
        <v>-4471285.9291838398</v>
      </c>
      <c r="Y98" s="49">
        <v>-4141302.2503540199</v>
      </c>
      <c r="Z98" s="49">
        <v>-5813586.7564344499</v>
      </c>
      <c r="AA98" s="49">
        <v>-4638928.9043099396</v>
      </c>
      <c r="AB98" s="49">
        <v>-4110879.1578573398</v>
      </c>
      <c r="AC98" s="38">
        <v>-4342438.1240769904</v>
      </c>
      <c r="AD98" s="49">
        <v>-3988611.6185081401</v>
      </c>
      <c r="AE98" s="49">
        <v>-4097244.5145335398</v>
      </c>
      <c r="AF98" s="49">
        <v>-3231676.6916068201</v>
      </c>
      <c r="AG98" s="49">
        <v>-4150461.3663881598</v>
      </c>
      <c r="AH98" s="49">
        <v>-6462576.2614488397</v>
      </c>
      <c r="AI98" s="49">
        <v>-5568201.6187715996</v>
      </c>
      <c r="AJ98" s="49">
        <v>-5280480.8789039096</v>
      </c>
      <c r="AK98" s="49">
        <v>-5090504.90630701</v>
      </c>
      <c r="AL98" s="49">
        <v>-6036635.1134620002</v>
      </c>
      <c r="AM98" s="49">
        <v>-4983442.3661729498</v>
      </c>
      <c r="AN98" s="49">
        <v>-4899146.5919369804</v>
      </c>
      <c r="AO98" s="49">
        <v>-4704335.6273386804</v>
      </c>
    </row>
    <row r="99" spans="1:41" x14ac:dyDescent="0.25">
      <c r="A99" s="7" t="s">
        <v>56</v>
      </c>
      <c r="B99" s="1"/>
      <c r="C99" s="3"/>
      <c r="D99" s="1"/>
      <c r="E99" s="1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38"/>
      <c r="R99" s="49">
        <v>3975406.7276329398</v>
      </c>
      <c r="S99" s="49">
        <v>3944237.6203292902</v>
      </c>
      <c r="T99" s="49">
        <v>3549096.72061361</v>
      </c>
      <c r="U99" s="49">
        <v>3324249.07180716</v>
      </c>
      <c r="V99" s="49">
        <v>4428558.72860259</v>
      </c>
      <c r="W99" s="49">
        <v>5790919.4727569502</v>
      </c>
      <c r="X99" s="49">
        <v>5431687.4265783504</v>
      </c>
      <c r="Y99" s="49">
        <v>4657955.4713198496</v>
      </c>
      <c r="Z99" s="49">
        <v>4306294.0897689303</v>
      </c>
      <c r="AA99" s="49">
        <v>4977444.5033942396</v>
      </c>
      <c r="AB99" s="49">
        <v>5226257.8303722003</v>
      </c>
      <c r="AC99" s="38">
        <v>4374904.0310836397</v>
      </c>
      <c r="AD99" s="49">
        <v>4226658.6409671605</v>
      </c>
      <c r="AE99" s="49">
        <v>4165524.8712925599</v>
      </c>
      <c r="AF99" s="49">
        <v>4042928.0665208399</v>
      </c>
      <c r="AG99" s="49">
        <v>3664460.6030701799</v>
      </c>
      <c r="AH99" s="49">
        <v>3691069.0289974902</v>
      </c>
      <c r="AI99" s="49">
        <v>5306518.8139185002</v>
      </c>
      <c r="AJ99" s="49">
        <v>6015388.9401102196</v>
      </c>
      <c r="AK99" s="49">
        <v>5424341.2488377504</v>
      </c>
      <c r="AL99" s="49">
        <v>5185492.8926054602</v>
      </c>
      <c r="AM99" s="49">
        <v>5563570.0098844999</v>
      </c>
      <c r="AN99" s="49">
        <v>5510038.7398174703</v>
      </c>
      <c r="AO99" s="49">
        <v>4941294.4790549604</v>
      </c>
    </row>
    <row r="100" spans="1:41" ht="5.0999999999999996" customHeight="1" x14ac:dyDescent="0.25">
      <c r="A100" s="11"/>
      <c r="B100" s="11"/>
      <c r="C100" s="12"/>
      <c r="D100" s="12"/>
      <c r="E100" s="11"/>
      <c r="F100" s="34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6"/>
      <c r="R100" s="34"/>
      <c r="S100" s="3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4"/>
      <c r="AE100" s="34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</row>
    <row r="101" spans="1:41" x14ac:dyDescent="0.25">
      <c r="A101" s="18" t="s">
        <v>58</v>
      </c>
      <c r="B101" s="17"/>
      <c r="C101" s="17"/>
      <c r="D101" s="17"/>
      <c r="E101" s="17"/>
      <c r="F101" s="5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1:41" x14ac:dyDescent="0.25">
      <c r="A102" s="19" t="s">
        <v>96</v>
      </c>
      <c r="B102" s="16"/>
      <c r="C102" s="25"/>
      <c r="D102" s="16"/>
      <c r="E102" s="16"/>
      <c r="F102" s="51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3" spans="1:41" x14ac:dyDescent="0.25">
      <c r="A103" s="19" t="s">
        <v>104</v>
      </c>
      <c r="B103" s="28"/>
      <c r="C103" s="28"/>
      <c r="D103" s="28"/>
      <c r="E103" s="28"/>
      <c r="F103" s="51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</row>
    <row r="104" spans="1:41" x14ac:dyDescent="0.25">
      <c r="A104" s="19" t="s">
        <v>97</v>
      </c>
      <c r="B104" s="28"/>
      <c r="C104" s="28"/>
      <c r="D104" s="28"/>
      <c r="E104" s="28"/>
      <c r="F104" s="51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</row>
    <row r="105" spans="1:41" x14ac:dyDescent="0.25">
      <c r="A105" s="19"/>
      <c r="B105" s="27"/>
      <c r="C105" s="27"/>
      <c r="D105" s="27"/>
      <c r="E105" s="27"/>
      <c r="F105" s="5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</row>
    <row r="106" spans="1:41" x14ac:dyDescent="0.25">
      <c r="A106" s="56" t="s">
        <v>72</v>
      </c>
      <c r="B106" s="56"/>
      <c r="C106" s="56"/>
      <c r="D106" s="56"/>
      <c r="E106" s="56"/>
      <c r="F106" s="51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</row>
    <row r="107" spans="1:41" x14ac:dyDescent="0.25">
      <c r="C107" s="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</row>
    <row r="108" spans="1:41" x14ac:dyDescent="0.2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</row>
    <row r="109" spans="1:41" x14ac:dyDescent="0.2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</row>
    <row r="110" spans="1:41" x14ac:dyDescent="0.2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</row>
    <row r="111" spans="1:41" x14ac:dyDescent="0.2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</row>
    <row r="112" spans="1:41" x14ac:dyDescent="0.2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</row>
    <row r="113" spans="6:41" x14ac:dyDescent="0.2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6:41" x14ac:dyDescent="0.2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</row>
    <row r="115" spans="6:41" x14ac:dyDescent="0.2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6:41" x14ac:dyDescent="0.2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</row>
    <row r="117" spans="6:41" x14ac:dyDescent="0.2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</row>
    <row r="118" spans="6:41" x14ac:dyDescent="0.2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</row>
    <row r="119" spans="6:41" x14ac:dyDescent="0.2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</row>
    <row r="120" spans="6:41" x14ac:dyDescent="0.2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</row>
    <row r="121" spans="6:41" x14ac:dyDescent="0.2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6:41" x14ac:dyDescent="0.2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3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6:41" x14ac:dyDescent="0.2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6:41" x14ac:dyDescent="0.2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6:41" x14ac:dyDescent="0.2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6:41" x14ac:dyDescent="0.2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6:41" x14ac:dyDescent="0.2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6:41" x14ac:dyDescent="0.2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6:41" x14ac:dyDescent="0.2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6:41" x14ac:dyDescent="0.2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6:41" x14ac:dyDescent="0.25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9"/>
    </row>
    <row r="132" spans="6:41" x14ac:dyDescent="0.25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9"/>
    </row>
    <row r="133" spans="6:41" x14ac:dyDescent="0.25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9"/>
    </row>
    <row r="134" spans="6:4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9"/>
    </row>
    <row r="135" spans="6:41" x14ac:dyDescent="0.2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9"/>
    </row>
  </sheetData>
  <mergeCells count="4">
    <mergeCell ref="R1:AC1"/>
    <mergeCell ref="AD1:AO1"/>
    <mergeCell ref="A106:E106"/>
    <mergeCell ref="F1:Q1"/>
  </mergeCells>
  <pageMargins left="0.5" right="0.5" top="1" bottom="0.5" header="0.5" footer="0.5"/>
  <pageSetup scale="42" fitToWidth="8" fitToHeight="3" pageOrder="overThenDown" orientation="landscape" r:id="rId1"/>
  <headerFooter>
    <oddHeader>&amp;C&amp;14KENTUCKY UTILITIES COMPANY
Case No. 2016-00370
Amortization of Regulatory Assets</oddHeader>
    <oddFooter>&amp;R&amp;"-,Bold"Attachment to Response to KU KIUC-2 Question No. 8(c)
&amp;P of &amp;N
Scott/Arbough</oddFooter>
  </headerFooter>
  <rowBreaks count="2" manualBreakCount="2">
    <brk id="32" max="40" man="1"/>
    <brk id="66" max="40" man="1"/>
  </rowBreaks>
  <colBreaks count="2" manualBreakCount="2">
    <brk id="12" max="98" man="1"/>
    <brk id="26" max="9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Scott, Valerie L.</Witness_x0020_Testimony>
    <Round xmlns="54fcda00-7b58-44a7-b108-8bd10a8a08ba">DR2 Attachments</Round>
    <Data_x0020_Request_x0020_Question_x0020_No_x002e_ xmlns="54fcda00-7b58-44a7-b108-8bd10a8a08ba">008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Intervemprs xmlns="54fcda00-7b58-44a7-b108-8bd10a8a08ba">KY Industrial Utility Customers - KIUC</Intervemprs>
  </documentManagement>
</p:properties>
</file>

<file path=customXml/itemProps1.xml><?xml version="1.0" encoding="utf-8"?>
<ds:datastoreItem xmlns:ds="http://schemas.openxmlformats.org/officeDocument/2006/customXml" ds:itemID="{BAA50D75-CEC3-4276-B425-99DA49D76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8E14B8-FB64-4A0A-AFAA-546837964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4C761D-416B-4858-8394-8A4D9559DF47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4fcda00-7b58-44a7-b108-8bd10a8a08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(C)</vt:lpstr>
      <vt:lpstr>'Summary (C)'!Print_Area</vt:lpstr>
      <vt:lpstr>'Summary (C)'!Print_Titles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2017-02-16T20:50:45Z</dcterms:created>
  <dcterms:modified xsi:type="dcterms:W3CDTF">2017-02-17T21:25:59Z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